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chartsheets/sheet4.xml" ContentType="application/vnd.openxmlformats-officedocument.spreadsheetml.chartsheet+xml"/>
  <Override PartName="/xl/worksheets/sheet6.xml" ContentType="application/vnd.openxmlformats-officedocument.spreadsheetml.worksheet+xml"/>
  <Override PartName="/xl/chartsheets/sheet5.xml" ContentType="application/vnd.openxmlformats-officedocument.spreadsheetml.chartsheet+xml"/>
  <Override PartName="/xl/worksheets/sheet7.xml" ContentType="application/vnd.openxmlformats-officedocument.spreadsheetml.worksheet+xml"/>
  <Override PartName="/xl/chartsheets/sheet6.xml" ContentType="application/vnd.openxmlformats-officedocument.spreadsheetml.chartsheet+xml"/>
  <Override PartName="/xl/worksheets/sheet8.xml" ContentType="application/vnd.openxmlformats-officedocument.spreadsheetml.worksheet+xml"/>
  <Override PartName="/xl/chartsheets/sheet7.xml" ContentType="application/vnd.openxmlformats-officedocument.spreadsheetml.chartsheet+xml"/>
  <Override PartName="/xl/worksheets/sheet9.xml" ContentType="application/vnd.openxmlformats-officedocument.spreadsheetml.worksheet+xml"/>
  <Override PartName="/xl/chartsheets/sheet8.xml" ContentType="application/vnd.openxmlformats-officedocument.spreadsheetml.chartsheet+xml"/>
  <Override PartName="/xl/worksheets/sheet10.xml" ContentType="application/vnd.openxmlformats-officedocument.spreadsheetml.worksheet+xml"/>
  <Override PartName="/xl/chartsheets/sheet9.xml" ContentType="application/vnd.openxmlformats-officedocument.spreadsheetml.chartsheet+xml"/>
  <Override PartName="/xl/worksheets/sheet11.xml" ContentType="application/vnd.openxmlformats-officedocument.spreadsheetml.worksheet+xml"/>
  <Override PartName="/xl/chartsheets/sheet10.xml" ContentType="application/vnd.openxmlformats-officedocument.spreadsheetml.chartsheet+xml"/>
  <Override PartName="/xl/worksheets/sheet12.xml" ContentType="application/vnd.openxmlformats-officedocument.spreadsheetml.worksheet+xml"/>
  <Override PartName="/xl/chartsheets/sheet11.xml" ContentType="application/vnd.openxmlformats-officedocument.spreadsheetml.chartsheet+xml"/>
  <Override PartName="/xl/worksheets/sheet13.xml" ContentType="application/vnd.openxmlformats-officedocument.spreadsheetml.worksheet+xml"/>
  <Override PartName="/xl/chartsheets/sheet12.xml" ContentType="application/vnd.openxmlformats-officedocument.spreadsheetml.chartsheet+xml"/>
  <Override PartName="/xl/worksheets/sheet14.xml" ContentType="application/vnd.openxmlformats-officedocument.spreadsheetml.worksheet+xml"/>
  <Override PartName="/xl/chartsheets/sheet13.xml" ContentType="application/vnd.openxmlformats-officedocument.spreadsheetml.chartsheet+xml"/>
  <Override PartName="/xl/worksheets/sheet15.xml" ContentType="application/vnd.openxmlformats-officedocument.spreadsheetml.worksheet+xml"/>
  <Override PartName="/xl/chartsheets/sheet14.xml" ContentType="application/vnd.openxmlformats-officedocument.spreadsheetml.chartsheet+xml"/>
  <Override PartName="/xl/worksheets/sheet16.xml" ContentType="application/vnd.openxmlformats-officedocument.spreadsheetml.worksheet+xml"/>
  <Override PartName="/xl/chartsheets/sheet15.xml" ContentType="application/vnd.openxmlformats-officedocument.spreadsheetml.chartsheet+xml"/>
  <Override PartName="/xl/worksheets/sheet17.xml" ContentType="application/vnd.openxmlformats-officedocument.spreadsheetml.worksheet+xml"/>
  <Override PartName="/xl/chartsheets/sheet16.xml" ContentType="application/vnd.openxmlformats-officedocument.spreadsheetml.chartsheet+xml"/>
  <Override PartName="/xl/worksheets/sheet18.xml" ContentType="application/vnd.openxmlformats-officedocument.spreadsheetml.worksheet+xml"/>
  <Override PartName="/xl/chartsheets/sheet17.xml" ContentType="application/vnd.openxmlformats-officedocument.spreadsheetml.chartsheet+xml"/>
  <Override PartName="/xl/worksheets/sheet19.xml" ContentType="application/vnd.openxmlformats-officedocument.spreadsheetml.worksheet+xml"/>
  <Override PartName="/xl/chartsheets/sheet18.xml" ContentType="application/vnd.openxmlformats-officedocument.spreadsheetml.chartsheet+xml"/>
  <Override PartName="/xl/worksheets/sheet20.xml" ContentType="application/vnd.openxmlformats-officedocument.spreadsheetml.worksheet+xml"/>
  <Override PartName="/xl/chartsheets/sheet19.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chartsheets/sheet23.xml" ContentType="application/vnd.openxmlformats-officedocument.spreadsheetml.chartsheet+xml"/>
  <Override PartName="/xl/chartsheets/sheet24.xml" ContentType="application/vnd.openxmlformats-officedocument.spreadsheetml.chartsheet+xml"/>
  <Override PartName="/xl/worksheets/sheet31.xml" ContentType="application/vnd.openxmlformats-officedocument.spreadsheetml.worksheet+xml"/>
  <Override PartName="/xl/chartsheets/sheet25.xml" ContentType="application/vnd.openxmlformats-officedocument.spreadsheetml.chartsheet+xml"/>
  <Override PartName="/xl/chartsheets/sheet26.xml" ContentType="application/vnd.openxmlformats-officedocument.spreadsheetml.chartsheet+xml"/>
  <Override PartName="/xl/worksheets/sheet32.xml" ContentType="application/vnd.openxmlformats-officedocument.spreadsheetml.worksheet+xml"/>
  <Override PartName="/xl/chartsheets/sheet27.xml" ContentType="application/vnd.openxmlformats-officedocument.spreadsheetml.chartsheet+xml"/>
  <Override PartName="/xl/worksheets/sheet33.xml" ContentType="application/vnd.openxmlformats-officedocument.spreadsheetml.worksheet+xml"/>
  <Override PartName="/xl/chartsheets/sheet28.xml" ContentType="application/vnd.openxmlformats-officedocument.spreadsheetml.chartsheet+xml"/>
  <Override PartName="/xl/worksheets/sheet34.xml" ContentType="application/vnd.openxmlformats-officedocument.spreadsheetml.worksheet+xml"/>
  <Override PartName="/xl/chartsheets/sheet29.xml" ContentType="application/vnd.openxmlformats-officedocument.spreadsheetml.chartsheet+xml"/>
  <Override PartName="/xl/worksheets/sheet35.xml" ContentType="application/vnd.openxmlformats-officedocument.spreadsheetml.worksheet+xml"/>
  <Override PartName="/xl/chartsheets/sheet30.xml" ContentType="application/vnd.openxmlformats-officedocument.spreadsheetml.chartsheet+xml"/>
  <Override PartName="/xl/worksheets/sheet36.xml" ContentType="application/vnd.openxmlformats-officedocument.spreadsheetml.worksheet+xml"/>
  <Override PartName="/xl/chartsheets/sheet31.xml" ContentType="application/vnd.openxmlformats-officedocument.spreadsheetml.chartsheet+xml"/>
  <Override PartName="/xl/worksheets/sheet37.xml" ContentType="application/vnd.openxmlformats-officedocument.spreadsheetml.worksheet+xml"/>
  <Override PartName="/xl/chartsheets/sheet32.xml" ContentType="application/vnd.openxmlformats-officedocument.spreadsheetml.chartsheet+xml"/>
  <Override PartName="/xl/chartsheets/sheet33.xml" ContentType="application/vnd.openxmlformats-officedocument.spreadsheetml.chartsheet+xml"/>
  <Override PartName="/xl/worksheets/sheet38.xml" ContentType="application/vnd.openxmlformats-officedocument.spreadsheetml.worksheet+xml"/>
  <Override PartName="/xl/chartsheets/sheet34.xml" ContentType="application/vnd.openxmlformats-officedocument.spreadsheetml.chartsheet+xml"/>
  <Override PartName="/xl/worksheets/sheet39.xml" ContentType="application/vnd.openxmlformats-officedocument.spreadsheetml.worksheet+xml"/>
  <Override PartName="/xl/chartsheets/sheet35.xml" ContentType="application/vnd.openxmlformats-officedocument.spreadsheetml.chartsheet+xml"/>
  <Override PartName="/xl/chartsheets/sheet36.xml" ContentType="application/vnd.openxmlformats-officedocument.spreadsheetml.chartsheet+xml"/>
  <Override PartName="/xl/worksheets/sheet40.xml" ContentType="application/vnd.openxmlformats-officedocument.spreadsheetml.worksheet+xml"/>
  <Override PartName="/xl/chartsheets/sheet37.xml" ContentType="application/vnd.openxmlformats-officedocument.spreadsheetml.chart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chartsheets/sheet38.xml" ContentType="application/vnd.openxmlformats-officedocument.spreadsheetml.chartsheet+xml"/>
  <Override PartName="/xl/chartsheets/sheet39.xml" ContentType="application/vnd.openxmlformats-officedocument.spreadsheetml.chartsheet+xml"/>
  <Override PartName="/xl/worksheets/sheet44.xml" ContentType="application/vnd.openxmlformats-officedocument.spreadsheetml.worksheet+xml"/>
  <Override PartName="/xl/chartsheets/sheet40.xml" ContentType="application/vnd.openxmlformats-officedocument.spreadsheetml.chartsheet+xml"/>
  <Override PartName="/xl/chartsheets/sheet41.xml" ContentType="application/vnd.openxmlformats-officedocument.spreadsheetml.chartsheet+xml"/>
  <Override PartName="/xl/worksheets/sheet45.xml" ContentType="application/vnd.openxmlformats-officedocument.spreadsheetml.worksheet+xml"/>
  <Override PartName="/xl/chartsheets/sheet42.xml" ContentType="application/vnd.openxmlformats-officedocument.spreadsheetml.chart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chartsheets/sheet43.xml" ContentType="application/vnd.openxmlformats-officedocument.spreadsheetml.chartsheet+xml"/>
  <Override PartName="/xl/chartsheets/sheet44.xml" ContentType="application/vnd.openxmlformats-officedocument.spreadsheetml.chartsheet+xml"/>
  <Override PartName="/xl/worksheets/sheet49.xml" ContentType="application/vnd.openxmlformats-officedocument.spreadsheetml.worksheet+xml"/>
  <Override PartName="/xl/chartsheets/sheet45.xml" ContentType="application/vnd.openxmlformats-officedocument.spreadsheetml.chartsheet+xml"/>
  <Override PartName="/xl/worksheets/sheet50.xml" ContentType="application/vnd.openxmlformats-officedocument.spreadsheetml.worksheet+xml"/>
  <Override PartName="/xl/worksheets/sheet51.xml" ContentType="application/vnd.openxmlformats-officedocument.spreadsheetml.worksheet+xml"/>
  <Override PartName="/xl/chartsheets/sheet46.xml" ContentType="application/vnd.openxmlformats-officedocument.spreadsheetml.chart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chartsheets/sheet47.xml" ContentType="application/vnd.openxmlformats-officedocument.spreadsheetml.chartsheet+xml"/>
  <Override PartName="/xl/worksheets/sheet55.xml" ContentType="application/vnd.openxmlformats-officedocument.spreadsheetml.worksheet+xml"/>
  <Override PartName="/xl/chartsheets/sheet48.xml" ContentType="application/vnd.openxmlformats-officedocument.spreadsheetml.chart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chartsheets/sheet49.xml" ContentType="application/vnd.openxmlformats-officedocument.spreadsheetml.chartsheet+xml"/>
  <Override PartName="/xl/worksheets/sheet59.xml" ContentType="application/vnd.openxmlformats-officedocument.spreadsheetml.worksheet+xml"/>
  <Override PartName="/xl/chartsheets/sheet50.xml" ContentType="application/vnd.openxmlformats-officedocument.spreadsheetml.chartsheet+xml"/>
  <Override PartName="/xl/worksheets/sheet60.xml" ContentType="application/vnd.openxmlformats-officedocument.spreadsheetml.worksheet+xml"/>
  <Override PartName="/xl/chartsheets/sheet51.xml" ContentType="application/vnd.openxmlformats-officedocument.spreadsheetml.chartsheet+xml"/>
  <Override PartName="/xl/worksheets/sheet61.xml" ContentType="application/vnd.openxmlformats-officedocument.spreadsheetml.worksheet+xml"/>
  <Override PartName="/xl/chartsheets/sheet52.xml" ContentType="application/vnd.openxmlformats-officedocument.spreadsheetml.chartsheet+xml"/>
  <Override PartName="/xl/worksheets/sheet62.xml" ContentType="application/vnd.openxmlformats-officedocument.spreadsheetml.worksheet+xml"/>
  <Override PartName="/xl/chartsheets/sheet53.xml" ContentType="application/vnd.openxmlformats-officedocument.spreadsheetml.chartsheet+xml"/>
  <Override PartName="/xl/worksheets/sheet63.xml" ContentType="application/vnd.openxmlformats-officedocument.spreadsheetml.worksheet+xml"/>
  <Override PartName="/xl/chartsheets/sheet54.xml" ContentType="application/vnd.openxmlformats-officedocument.spreadsheetml.chartsheet+xml"/>
  <Override PartName="/xl/worksheets/sheet64.xml" ContentType="application/vnd.openxmlformats-officedocument.spreadsheetml.worksheet+xml"/>
  <Override PartName="/xl/chartsheets/sheet55.xml" ContentType="application/vnd.openxmlformats-officedocument.spreadsheetml.chartsheet+xml"/>
  <Override PartName="/xl/worksheets/sheet65.xml" ContentType="application/vnd.openxmlformats-officedocument.spreadsheetml.worksheet+xml"/>
  <Override PartName="/xl/chartsheets/sheet56.xml" ContentType="application/vnd.openxmlformats-officedocument.spreadsheetml.chartsheet+xml"/>
  <Override PartName="/xl/worksheets/sheet66.xml" ContentType="application/vnd.openxmlformats-officedocument.spreadsheetml.worksheet+xml"/>
  <Override PartName="/xl/chartsheets/sheet57.xml" ContentType="application/vnd.openxmlformats-officedocument.spreadsheetml.chartsheet+xml"/>
  <Override PartName="/xl/worksheets/sheet67.xml" ContentType="application/vnd.openxmlformats-officedocument.spreadsheetml.worksheet+xml"/>
  <Override PartName="/xl/chartsheets/sheet58.xml" ContentType="application/vnd.openxmlformats-officedocument.spreadsheetml.chartsheet+xml"/>
  <Override PartName="/xl/worksheets/sheet68.xml" ContentType="application/vnd.openxmlformats-officedocument.spreadsheetml.worksheet+xml"/>
  <Override PartName="/xl/chartsheets/sheet59.xml" ContentType="application/vnd.openxmlformats-officedocument.spreadsheetml.chartsheet+xml"/>
  <Override PartName="/xl/worksheets/sheet69.xml" ContentType="application/vnd.openxmlformats-officedocument.spreadsheetml.worksheet+xml"/>
  <Override PartName="/xl/chartsheets/sheet60.xml" ContentType="application/vnd.openxmlformats-officedocument.spreadsheetml.chartsheet+xml"/>
  <Override PartName="/xl/worksheets/sheet70.xml" ContentType="application/vnd.openxmlformats-officedocument.spreadsheetml.worksheet+xml"/>
  <Override PartName="/xl/chartsheets/sheet61.xml" ContentType="application/vnd.openxmlformats-officedocument.spreadsheetml.chartsheet+xml"/>
  <Override PartName="/xl/worksheets/sheet71.xml" ContentType="application/vnd.openxmlformats-officedocument.spreadsheetml.worksheet+xml"/>
  <Override PartName="/xl/chartsheets/sheet62.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5.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6.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8.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0.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1.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2.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3.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4.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25.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2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3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3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3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3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3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37.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xml" ContentType="application/vnd.openxmlformats-officedocument.themeOverride+xml"/>
  <Override PartName="/xl/drawings/drawing75.xml" ContentType="application/vnd.openxmlformats-officedocument.drawingml.chartshapes+xml"/>
  <Override PartName="/xl/charts/chart3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3.xml" ContentType="application/vnd.openxmlformats-officedocument.themeOverride+xml"/>
  <Override PartName="/xl/charts/chart4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4.xml" ContentType="application/vnd.openxmlformats-officedocument.themeOverride+xml"/>
  <Override PartName="/xl/drawings/drawing76.xml" ContentType="application/vnd.openxmlformats-officedocument.drawingml.chartshapes+xml"/>
  <Override PartName="/xl/charts/chart4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5.xml" ContentType="application/vnd.openxmlformats-officedocument.themeOverride+xml"/>
  <Override PartName="/xl/drawings/drawing77.xml" ContentType="application/vnd.openxmlformats-officedocument.drawingml.chartshapes+xml"/>
  <Override PartName="/xl/charts/chart4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6.xml" ContentType="application/vnd.openxmlformats-officedocument.themeOverride+xml"/>
  <Override PartName="/xl/charts/chart4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7.xml" ContentType="application/vnd.openxmlformats-officedocument.themeOverride+xml"/>
  <Override PartName="/xl/drawings/drawing78.xml" ContentType="application/vnd.openxmlformats-officedocument.drawing+xml"/>
  <Override PartName="/xl/charts/chart4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8.xml" ContentType="application/vnd.openxmlformats-officedocument.themeOverride+xml"/>
  <Override PartName="/xl/drawings/drawing79.xml" ContentType="application/vnd.openxmlformats-officedocument.drawingml.chartshapes+xml"/>
  <Override PartName="/xl/drawings/drawing80.xml" ContentType="application/vnd.openxmlformats-officedocument.drawing+xml"/>
  <Override PartName="/xl/charts/chart45.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46.xml" ContentType="application/vnd.openxmlformats-officedocument.drawingml.chart+xml"/>
  <Override PartName="/xl/theme/themeOverride9.xml" ContentType="application/vnd.openxmlformats-officedocument.themeOverride+xml"/>
  <Override PartName="/xl/drawings/drawing83.xml" ContentType="application/vnd.openxmlformats-officedocument.drawingml.chartshapes+xml"/>
  <Override PartName="/xl/drawings/drawing84.xml" ContentType="application/vnd.openxmlformats-officedocument.drawing+xml"/>
  <Override PartName="/xl/charts/chart47.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48.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0.xml" ContentType="application/vnd.openxmlformats-officedocument.themeOverride+xml"/>
  <Override PartName="/xl/drawings/drawing87.xml" ContentType="application/vnd.openxmlformats-officedocument.drawingml.chartshapes+xml"/>
  <Override PartName="/xl/drawings/drawing88.xml" ContentType="application/vnd.openxmlformats-officedocument.drawing+xml"/>
  <Override PartName="/xl/charts/chart49.xml" ContentType="application/vnd.openxmlformats-officedocument.drawingml.chart+xml"/>
  <Override PartName="/xl/theme/themeOverride11.xml" ContentType="application/vnd.openxmlformats-officedocument.themeOverride+xml"/>
  <Override PartName="/xl/drawings/drawing89.xml" ContentType="application/vnd.openxmlformats-officedocument.drawingml.chartshapes+xml"/>
  <Override PartName="/xl/drawings/drawing90.xml" ContentType="application/vnd.openxmlformats-officedocument.drawing+xml"/>
  <Override PartName="/xl/charts/chart50.xml" ContentType="application/vnd.openxmlformats-officedocument.drawingml.chart+xml"/>
  <Override PartName="/xl/theme/themeOverride12.xml" ContentType="application/vnd.openxmlformats-officedocument.themeOverride+xml"/>
  <Override PartName="/xl/drawings/drawing91.xml" ContentType="application/vnd.openxmlformats-officedocument.drawingml.chartshapes+xml"/>
  <Override PartName="/xl/drawings/drawing92.xml" ContentType="application/vnd.openxmlformats-officedocument.drawing+xml"/>
  <Override PartName="/xl/charts/chart51.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3.xml" ContentType="application/vnd.openxmlformats-officedocument.themeOverride+xml"/>
  <Override PartName="/xl/drawings/drawing93.xml" ContentType="application/vnd.openxmlformats-officedocument.drawing+xml"/>
  <Override PartName="/xl/charts/chart52.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4.xml" ContentType="application/vnd.openxmlformats-officedocument.themeOverride+xml"/>
  <Override PartName="/xl/drawings/drawing94.xml" ContentType="application/vnd.openxmlformats-officedocument.drawingml.chartshapes+xml"/>
  <Override PartName="/xl/drawings/drawing95.xml" ContentType="application/vnd.openxmlformats-officedocument.drawing+xml"/>
  <Override PartName="/xl/drawings/drawing96.xml" ContentType="application/vnd.openxmlformats-officedocument.drawing+xml"/>
  <Override PartName="/xl/charts/chart53.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5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55.xml" ContentType="application/vnd.openxmlformats-officedocument.drawingml.chart+xml"/>
  <Override PartName="/xl/drawings/drawing101.xml" ContentType="application/vnd.openxmlformats-officedocument.drawingml.chartshapes+xml"/>
  <Override PartName="/xl/charts/chart56.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5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58.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5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6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6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62.xml" ContentType="application/vnd.openxmlformats-officedocument.drawingml.chart+xml"/>
  <Override PartName="/xl/drawings/drawing114.xml" ContentType="application/vnd.openxmlformats-officedocument.drawing+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15.xml" ContentType="application/vnd.openxmlformats-officedocument.drawing+xml"/>
  <Override PartName="/xl/charts/chart64.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65.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66.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6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6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6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70.xml" ContentType="application/vnd.openxmlformats-officedocument.drawingml.chart+xml"/>
  <Override PartName="/xl/drawings/drawing12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P:\Web Team\Current work\Publications\2. To upload\RGAR\"/>
    </mc:Choice>
  </mc:AlternateContent>
  <bookViews>
    <workbookView xWindow="0" yWindow="0" windowWidth="24000" windowHeight="9300" tabRatio="961"/>
  </bookViews>
  <sheets>
    <sheet name="Contents" sheetId="1" r:id="rId1"/>
    <sheet name="Data 1.1" sheetId="2" r:id="rId2"/>
    <sheet name="Figure 1.1" sheetId="3" r:id="rId3"/>
    <sheet name="Data 1.2" sheetId="4" r:id="rId4"/>
    <sheet name="Figure 1.2" sheetId="5" r:id="rId5"/>
    <sheet name="Data 1.3" sheetId="6" r:id="rId6"/>
    <sheet name="Figure 1.3" sheetId="7" r:id="rId7"/>
    <sheet name="Data 1.4" sheetId="8" r:id="rId8"/>
    <sheet name="Figure 1.4" sheetId="9" r:id="rId9"/>
    <sheet name="Data 1.5" sheetId="10" r:id="rId10"/>
    <sheet name="Figure 1.5" sheetId="11" r:id="rId11"/>
    <sheet name="Data 1.6" sheetId="12" r:id="rId12"/>
    <sheet name="Figure 1.6" sheetId="13" r:id="rId13"/>
    <sheet name="Data 1.7" sheetId="14" r:id="rId14"/>
    <sheet name="Figure 1.7" sheetId="15" r:id="rId15"/>
    <sheet name="Data 1.8" sheetId="16" r:id="rId16"/>
    <sheet name="Figure 1.8" sheetId="17" r:id="rId17"/>
    <sheet name="Data 1.9" sheetId="18" r:id="rId18"/>
    <sheet name="Figure 1.9" sheetId="19" r:id="rId19"/>
    <sheet name="Data 1.10" sheetId="20" r:id="rId20"/>
    <sheet name="Figure 1.10" sheetId="21" r:id="rId21"/>
    <sheet name="Data 2.1" sheetId="23" r:id="rId22"/>
    <sheet name="Figure 2.1" sheetId="24" r:id="rId23"/>
    <sheet name="Data 2.2" sheetId="25" r:id="rId24"/>
    <sheet name="Figure 2.2" sheetId="26" r:id="rId25"/>
    <sheet name="Data 2.3" sheetId="27" r:id="rId26"/>
    <sheet name="Figure 2.3" sheetId="28" r:id="rId27"/>
    <sheet name="Data 2.4" sheetId="29" r:id="rId28"/>
    <sheet name="Figure 2.4" sheetId="30" r:id="rId29"/>
    <sheet name="Data 2.5" sheetId="31" r:id="rId30"/>
    <sheet name="Figure 2.5" sheetId="32" r:id="rId31"/>
    <sheet name="Data 2.6" sheetId="33" r:id="rId32"/>
    <sheet name="Figure 2.6" sheetId="34" r:id="rId33"/>
    <sheet name="Data 2.7" sheetId="35" r:id="rId34"/>
    <sheet name="Figure 2.7" sheetId="36" r:id="rId35"/>
    <sheet name="Data 2.8" sheetId="37" r:id="rId36"/>
    <sheet name="Figure 2.8" sheetId="38" r:id="rId37"/>
    <sheet name="Data 3.1" sheetId="40" r:id="rId38"/>
    <sheet name="Figure 3.1" sheetId="41" r:id="rId39"/>
    <sheet name="Table 3.1" sheetId="42" r:id="rId40"/>
    <sheet name="Data 3.2" sheetId="43" r:id="rId41"/>
    <sheet name="Figure 3.2a" sheetId="44" r:id="rId42"/>
    <sheet name="Figure 3.2b" sheetId="45" r:id="rId43"/>
    <sheet name="Figure 3.2c" sheetId="46" r:id="rId44"/>
    <sheet name="Table 3.2" sheetId="47" r:id="rId45"/>
    <sheet name="Table 3.3" sheetId="48" r:id="rId46"/>
    <sheet name="Table 3.4" sheetId="49" r:id="rId47"/>
    <sheet name="Table 3.5" sheetId="50" r:id="rId48"/>
    <sheet name="Table 3.6" sheetId="51" r:id="rId49"/>
    <sheet name="Table 3.7" sheetId="52" r:id="rId50"/>
    <sheet name="Table 3.8" sheetId="53" r:id="rId51"/>
    <sheet name="Data 3.3" sheetId="54" r:id="rId52"/>
    <sheet name="Figure 3.3a" sheetId="55" r:id="rId53"/>
    <sheet name="Figure 3.3b" sheetId="56" r:id="rId54"/>
    <sheet name="Data 3.4" sheetId="57" r:id="rId55"/>
    <sheet name="Figure 3.4a" sheetId="58" r:id="rId56"/>
    <sheet name="Figure 3.4b" sheetId="59" r:id="rId57"/>
    <sheet name="Data 4.1" sheetId="61" r:id="rId58"/>
    <sheet name="Figure 4.1" sheetId="62" r:id="rId59"/>
    <sheet name="Data 4.2" sheetId="63" r:id="rId60"/>
    <sheet name="Figure 4.2" sheetId="64" r:id="rId61"/>
    <sheet name="Data 4.3a" sheetId="65" r:id="rId62"/>
    <sheet name="Figure 4.3a" sheetId="66" r:id="rId63"/>
    <sheet name="Data 4.3b" sheetId="67" r:id="rId64"/>
    <sheet name="Figure 4.3b" sheetId="68" r:id="rId65"/>
    <sheet name="Data 4.4" sheetId="69" r:id="rId66"/>
    <sheet name="Figure 4.4" sheetId="70" r:id="rId67"/>
    <sheet name="Data 4.5" sheetId="71" r:id="rId68"/>
    <sheet name="Figure 4.5a" sheetId="72" r:id="rId69"/>
    <sheet name="Figure 4.5b" sheetId="73" r:id="rId70"/>
    <sheet name="Data 4.6" sheetId="74" r:id="rId71"/>
    <sheet name="Figure 4.6" sheetId="75" r:id="rId72"/>
    <sheet name="Data 4.7" sheetId="76" r:id="rId73"/>
    <sheet name="Figure 4.7a" sheetId="77" r:id="rId74"/>
    <sheet name="Figure 4.7b" sheetId="78" r:id="rId75"/>
    <sheet name="Data 5.1" sheetId="80" r:id="rId76"/>
    <sheet name="Figure 5.1" sheetId="81" r:id="rId77"/>
    <sheet name="Data 5.2" sheetId="82" r:id="rId78"/>
    <sheet name="Figure 5.2" sheetId="83" r:id="rId79"/>
    <sheet name="Data 5.3-5.4" sheetId="84" r:id="rId80"/>
    <sheet name="Figure 5.3" sheetId="85" r:id="rId81"/>
    <sheet name="Figure 5.4" sheetId="86" r:id="rId82"/>
    <sheet name="Data 5.5-5.6" sheetId="87" r:id="rId83"/>
    <sheet name="Figure 5.5" sheetId="88" r:id="rId84"/>
    <sheet name="Figure 5.6" sheetId="89" r:id="rId85"/>
    <sheet name="Data 5.7" sheetId="90" r:id="rId86"/>
    <sheet name="Figure 5.7" sheetId="91" r:id="rId87"/>
    <sheet name="Data 5.8-5.9" sheetId="92" r:id="rId88"/>
    <sheet name="Data 5.8.1-5.9.1" sheetId="93" r:id="rId89"/>
    <sheet name="Data 5.8.2-5.9.2" sheetId="94" r:id="rId90"/>
    <sheet name="Figure 5.8" sheetId="95" r:id="rId91"/>
    <sheet name="Figure 5.9" sheetId="96" r:id="rId92"/>
    <sheet name="Data 5.10" sheetId="97" r:id="rId93"/>
    <sheet name="Figure 5.10" sheetId="98" r:id="rId94"/>
    <sheet name="Data 5.11-1" sheetId="99" r:id="rId95"/>
    <sheet name="Data 5.11-2" sheetId="100" r:id="rId96"/>
    <sheet name="Figure 5.11" sheetId="101" r:id="rId97"/>
    <sheet name="Data 5.12" sheetId="102" r:id="rId98"/>
    <sheet name="Figure 5.12" sheetId="103" r:id="rId99"/>
    <sheet name="Data 6.1" sheetId="105" r:id="rId100"/>
    <sheet name="Figure 6.1" sheetId="106" r:id="rId101"/>
    <sheet name="Data 6.2" sheetId="107" r:id="rId102"/>
    <sheet name="Figure 6.2" sheetId="108" r:id="rId103"/>
    <sheet name="Data 6.3" sheetId="109" r:id="rId104"/>
    <sheet name="Figure 6.3" sheetId="110" r:id="rId105"/>
    <sheet name="Data 6.4" sheetId="111" r:id="rId106"/>
    <sheet name="Figure 6.4" sheetId="112" r:id="rId107"/>
    <sheet name="Data 6.5" sheetId="113" r:id="rId108"/>
    <sheet name="Figure 6.5" sheetId="114" r:id="rId109"/>
    <sheet name="Data 6.6" sheetId="115" r:id="rId110"/>
    <sheet name="Figure 6.6" sheetId="116" r:id="rId111"/>
    <sheet name="Data 6.7" sheetId="117" r:id="rId112"/>
    <sheet name="Figure 6.7" sheetId="118" r:id="rId113"/>
    <sheet name="Data 7.1" sheetId="120" r:id="rId114"/>
    <sheet name="Figure 7.1" sheetId="121" r:id="rId115"/>
    <sheet name="Data 7.2" sheetId="122" r:id="rId116"/>
    <sheet name="Figure 7.2" sheetId="123" r:id="rId117"/>
    <sheet name="Data 7.3" sheetId="124" r:id="rId118"/>
    <sheet name="Figure 7.3" sheetId="125" r:id="rId119"/>
    <sheet name="Data 8.1" sheetId="127" r:id="rId120"/>
    <sheet name="Figure 8.1" sheetId="128" r:id="rId121"/>
    <sheet name="Data 8.2" sheetId="129" r:id="rId122"/>
    <sheet name="Figure 8.2" sheetId="130" r:id="rId123"/>
    <sheet name="Data 8.3" sheetId="131" r:id="rId124"/>
    <sheet name="Figure 8.3" sheetId="132" r:id="rId125"/>
    <sheet name="Data 8.4" sheetId="133" r:id="rId126"/>
    <sheet name="Figure 8.4" sheetId="134" r:id="rId127"/>
    <sheet name="Data 8.5" sheetId="135" r:id="rId128"/>
    <sheet name="Figure 8.5" sheetId="136" r:id="rId129"/>
    <sheet name="Data 8.6" sheetId="137" r:id="rId130"/>
    <sheet name="Figure 8.6" sheetId="138" r:id="rId131"/>
    <sheet name="Data 8.7" sheetId="139" r:id="rId132"/>
    <sheet name="Figure 8.7" sheetId="140" r:id="rId133"/>
  </sheets>
  <externalReferences>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_xlnm._FilterDatabase" localSheetId="19" hidden="1">'Data 1.10'!$A$7:$D$7</definedName>
    <definedName name="_xlnm._FilterDatabase" localSheetId="7" hidden="1">'Data 1.4'!$A$8:$D$8</definedName>
    <definedName name="_xlnm._FilterDatabase" localSheetId="17" hidden="1">'Data 1.9'!$A$8:$E$8</definedName>
    <definedName name="_xlnm._FilterDatabase" localSheetId="94" hidden="1">'Data 5.11-1'!$G$5:$H$5</definedName>
    <definedName name="_xlnm._FilterDatabase" localSheetId="95" hidden="1">'Data 5.11-2'!$G$5:$H$5</definedName>
    <definedName name="_Sort" hidden="1">#REF!</definedName>
    <definedName name="Annual_increase_in_the_number_of_households_in_Scotland_between_2003_and_2013">[1]Contents!#REF!</definedName>
    <definedName name="ASFRs" localSheetId="7">#REF!</definedName>
    <definedName name="ASFRs">#REF!</definedName>
    <definedName name="AVON">#REF!</definedName>
    <definedName name="BEDS">#REF!</definedName>
    <definedName name="BERKS">#REF!</definedName>
    <definedName name="Births" localSheetId="7">#REF!</definedName>
    <definedName name="Births">#REF!</definedName>
    <definedName name="BUCKS">#REF!</definedName>
    <definedName name="CAMBS">#REF!</definedName>
    <definedName name="CHESHIRE">#REF!</definedName>
    <definedName name="CHPname">[2]Pivot!$G$47:$H$87</definedName>
    <definedName name="CLEVELAND">#REF!</definedName>
    <definedName name="CLWYD">#REF!</definedName>
    <definedName name="components_by_LA">#REF!</definedName>
    <definedName name="CORNWALL">#REF!</definedName>
    <definedName name="CrownCopyright" localSheetId="7">#REF!</definedName>
    <definedName name="CrownCopyright">#REF!</definedName>
    <definedName name="CUMBRIA">#REF!</definedName>
    <definedName name="_xlnm.Database">#REF!</definedName>
    <definedName name="DEATHNF" localSheetId="7">#REF!</definedName>
    <definedName name="DEATHNF">#REF!</definedName>
    <definedName name="DeathsF" localSheetId="7">#REF!</definedName>
    <definedName name="DeathsF">#REF!</definedName>
    <definedName name="DeathsM" localSheetId="7">#REF!</definedName>
    <definedName name="DeathsM">#REF!</definedName>
    <definedName name="DeathsP" localSheetId="7">#REF!</definedName>
    <definedName name="DeathsP">#REF!</definedName>
    <definedName name="DERBYSHIRE">#REF!</definedName>
    <definedName name="DEVON">#REF!</definedName>
    <definedName name="DORSET">#REF!</definedName>
    <definedName name="DURHAM">#REF!</definedName>
    <definedName name="DYFED">#REF!</definedName>
    <definedName name="E_SUSSEX">#REF!</definedName>
    <definedName name="ESSEX">#REF!</definedName>
    <definedName name="FemaleAnchor">#REF!</definedName>
    <definedName name="Females">#REF!</definedName>
    <definedName name="females_UK">#REF!</definedName>
    <definedName name="Females2">#REF!</definedName>
    <definedName name="Females91">#REF!</definedName>
    <definedName name="FemalesAgedOn">#REF!</definedName>
    <definedName name="FemalesTotal">#REF!</definedName>
    <definedName name="FertileFemales">#REF!</definedName>
    <definedName name="GLOS">#REF!</definedName>
    <definedName name="GTR_MAN">#REF!</definedName>
    <definedName name="GWENT">#REF!</definedName>
    <definedName name="GWYNEDD">#REF!</definedName>
    <definedName name="HANTS">#REF!</definedName>
    <definedName name="HEREFORD_W">#REF!</definedName>
    <definedName name="HERTS">#REF!</definedName>
    <definedName name="HUMBERSIDE">#REF!</definedName>
    <definedName name="I_OF_WIGHT">#REF!</definedName>
    <definedName name="Infemales">#REF!</definedName>
    <definedName name="InfFemales">#REF!</definedName>
    <definedName name="InfMales">#REF!</definedName>
    <definedName name="JanpopF" localSheetId="7">#REF!</definedName>
    <definedName name="JanpopF">#REF!</definedName>
    <definedName name="janpopm" localSheetId="7">#REF!</definedName>
    <definedName name="janpopm">#REF!</definedName>
    <definedName name="janpopp" localSheetId="7">#REF!</definedName>
    <definedName name="janpopp">#REF!</definedName>
    <definedName name="KENT">#REF!</definedName>
    <definedName name="LANCS">#REF!</definedName>
    <definedName name="LEICS">#REF!</definedName>
    <definedName name="LINCS">#REF!</definedName>
    <definedName name="LONDON">#REF!</definedName>
    <definedName name="LookupLead">[3]Info!$H$5:$H$10</definedName>
    <definedName name="LookupMonths">[3]Info!$J$5:$K$16</definedName>
    <definedName name="LookupStatus">[3]Info!$F$5:$F$8</definedName>
    <definedName name="LookupTopics">[3]Info!$M$5:$M$26</definedName>
    <definedName name="LookupType">[3]Info!$A$6:$A$12</definedName>
    <definedName name="LookupTypeAll">[3]Info!$A$5:$A$12</definedName>
    <definedName name="LookupTypeSelected">[3]Info!$D$5</definedName>
    <definedName name="M_GLAM">#REF!</definedName>
    <definedName name="MaleAnchor">#REF!</definedName>
    <definedName name="Males">#REF!</definedName>
    <definedName name="males_UK">#REF!</definedName>
    <definedName name="Males91">#REF!</definedName>
    <definedName name="MalesAgedOn">#REF!</definedName>
    <definedName name="MalesTotal">#REF!</definedName>
    <definedName name="MERSEYSIDE">#REF!</definedName>
    <definedName name="midpopF" localSheetId="7">#REF!</definedName>
    <definedName name="midpopF">#REF!</definedName>
    <definedName name="midpopm" localSheetId="7">#REF!</definedName>
    <definedName name="midpopm">#REF!</definedName>
    <definedName name="midpopp" localSheetId="7">#REF!</definedName>
    <definedName name="midpopp">#REF!</definedName>
    <definedName name="MigrantsF" localSheetId="7">#REF!</definedName>
    <definedName name="MigrantsF">#REF!</definedName>
    <definedName name="MigrantsM" localSheetId="7">#REF!</definedName>
    <definedName name="MigrantsM">#REF!</definedName>
    <definedName name="MigrantsP" localSheetId="7">#REF!</definedName>
    <definedName name="MigrantsP">#REF!</definedName>
    <definedName name="mxF" localSheetId="7">#REF!</definedName>
    <definedName name="mxF">#REF!</definedName>
    <definedName name="mxM" localSheetId="7">#REF!</definedName>
    <definedName name="mxM">#REF!</definedName>
    <definedName name="mxP" localSheetId="7">#REF!</definedName>
    <definedName name="mxP">#REF!</definedName>
    <definedName name="N_YORKS">#REF!</definedName>
    <definedName name="NORFOLK">#REF!</definedName>
    <definedName name="NORTHANTS">#REF!</definedName>
    <definedName name="NORTHUMBERLAND">#REF!</definedName>
    <definedName name="NOTTS">#REF!</definedName>
    <definedName name="OtherChangesF" localSheetId="7">#REF!</definedName>
    <definedName name="OtherChangesF">#REF!</definedName>
    <definedName name="OtherChangesM" localSheetId="7">#REF!</definedName>
    <definedName name="OtherChangesM">#REF!</definedName>
    <definedName name="OXON">#REF!</definedName>
    <definedName name="pensionadjf" localSheetId="7">#REF!</definedName>
    <definedName name="pensionadjf">#REF!</definedName>
    <definedName name="pensionadjm" localSheetId="7">#REF!</definedName>
    <definedName name="pensionadjm">#REF!</definedName>
    <definedName name="persons_UK">#REF!</definedName>
    <definedName name="PopNote">#REF!</definedName>
    <definedName name="PopsCreation">#REF!</definedName>
    <definedName name="PopsHeader">#REF!</definedName>
    <definedName name="POWYS">#REF!</definedName>
    <definedName name="_xlnm.Print_Area" localSheetId="3">#REF!</definedName>
    <definedName name="_xlnm.Print_Area" localSheetId="7">#REF!</definedName>
    <definedName name="_xlnm.Print_Area" localSheetId="11">#REF!</definedName>
    <definedName name="_xlnm.Print_Area">#REF!</definedName>
    <definedName name="ProjBirths" localSheetId="3">[4]Scratchpad!#REF!</definedName>
    <definedName name="ProjBirths" localSheetId="7">[4]Scratchpad!#REF!</definedName>
    <definedName name="ProjBirths" localSheetId="11">[4]Scratchpad!#REF!</definedName>
    <definedName name="ProjBirths">[5]Scratchpad!#REF!</definedName>
    <definedName name="Projnirths2">[6]Scratchpad!#REF!</definedName>
    <definedName name="S_GLAM">#REF!</definedName>
    <definedName name="S_YORKS">#REF!</definedName>
    <definedName name="SAM_CTRY_UK">#REF!</definedName>
    <definedName name="sheet1">#REF!</definedName>
    <definedName name="SHROPS">#REF!</definedName>
    <definedName name="SOMERSET">#REF!</definedName>
    <definedName name="SPSS">#REF!</definedName>
    <definedName name="STAFFS">#REF!</definedName>
    <definedName name="Status">#REF!</definedName>
    <definedName name="SUFFOLK">#REF!</definedName>
    <definedName name="summaryf" localSheetId="7">#REF!</definedName>
    <definedName name="summaryf">#REF!</definedName>
    <definedName name="summarym" localSheetId="7">#REF!</definedName>
    <definedName name="summarym">#REF!</definedName>
    <definedName name="summaryp" localSheetId="7">#REF!</definedName>
    <definedName name="summaryp">#REF!</definedName>
    <definedName name="SURREY">#REF!</definedName>
    <definedName name="Textline3" localSheetId="7">#REF!</definedName>
    <definedName name="Textline3">#REF!</definedName>
    <definedName name="TYNE_WEAR">#REF!</definedName>
    <definedName name="UK">#REF!</definedName>
    <definedName name="W_GLAM">#REF!</definedName>
    <definedName name="W_MIDS">#REF!</definedName>
    <definedName name="W_SUSSEX">#REF!</definedName>
    <definedName name="W_YORKS">#REF!</definedName>
    <definedName name="WARWICKS">#REF!</definedName>
    <definedName name="WILTS">#REF!</definedName>
    <definedName name="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2" i="133" l="1"/>
  <c r="C51" i="133"/>
  <c r="C50" i="133"/>
  <c r="C49" i="133"/>
  <c r="C48" i="133"/>
  <c r="C47" i="133"/>
  <c r="C46" i="133"/>
  <c r="C45" i="133"/>
  <c r="C44" i="133"/>
  <c r="C43" i="133"/>
  <c r="C42" i="133"/>
  <c r="C41" i="133"/>
  <c r="C40" i="133"/>
  <c r="C39" i="133"/>
  <c r="C38" i="133"/>
  <c r="C37" i="133"/>
  <c r="C36" i="133"/>
  <c r="C35" i="133"/>
  <c r="C34" i="133"/>
  <c r="C33" i="133"/>
  <c r="C32" i="133"/>
  <c r="C31" i="133"/>
  <c r="C30" i="133"/>
  <c r="C29" i="133"/>
  <c r="C28" i="133"/>
  <c r="C27" i="133"/>
  <c r="C26" i="133"/>
  <c r="C25" i="133"/>
  <c r="C24" i="133"/>
  <c r="C23" i="133"/>
  <c r="C22" i="133"/>
  <c r="C21" i="133"/>
  <c r="C20" i="133"/>
  <c r="C19" i="133"/>
  <c r="C18" i="133"/>
  <c r="C17" i="133"/>
  <c r="C16" i="133"/>
  <c r="C15" i="133"/>
  <c r="C14" i="133"/>
  <c r="C13" i="133"/>
  <c r="C12" i="133"/>
  <c r="C11" i="133"/>
  <c r="C10" i="133"/>
  <c r="C9" i="133"/>
  <c r="E12" i="124"/>
  <c r="E11" i="124"/>
  <c r="E10" i="124"/>
  <c r="E9" i="124"/>
  <c r="I17" i="87"/>
  <c r="E17" i="87"/>
  <c r="I16" i="87"/>
  <c r="E16" i="87"/>
  <c r="I15" i="87"/>
  <c r="E15" i="87"/>
  <c r="I14" i="87"/>
  <c r="E14" i="87"/>
  <c r="I13" i="87"/>
  <c r="E13" i="87"/>
  <c r="I12" i="87"/>
  <c r="E12" i="87"/>
  <c r="S11" i="87"/>
  <c r="R11" i="87"/>
  <c r="O11" i="87"/>
  <c r="N11" i="87"/>
  <c r="I11" i="87"/>
  <c r="T11" i="87" s="1"/>
  <c r="E11" i="87"/>
  <c r="P11" i="87" s="1"/>
  <c r="S10" i="87"/>
  <c r="R10" i="87"/>
  <c r="P10" i="87"/>
  <c r="O10" i="87"/>
  <c r="N10" i="87"/>
  <c r="I10" i="87"/>
  <c r="T10" i="87" s="1"/>
  <c r="S9" i="87"/>
  <c r="R9" i="87"/>
  <c r="O9" i="87"/>
  <c r="N9" i="87"/>
  <c r="I9" i="87"/>
  <c r="T9" i="87" s="1"/>
  <c r="E9" i="87"/>
  <c r="P9" i="87" s="1"/>
  <c r="E51" i="76"/>
  <c r="D51" i="76"/>
  <c r="C51" i="76"/>
  <c r="B51" i="76"/>
  <c r="E50" i="76"/>
  <c r="D50" i="76"/>
  <c r="C50" i="76"/>
  <c r="B50" i="76"/>
  <c r="E49" i="76"/>
  <c r="D49" i="76"/>
  <c r="C49" i="76"/>
  <c r="B49" i="76"/>
  <c r="E48" i="76"/>
  <c r="D48" i="76"/>
  <c r="C48" i="76"/>
  <c r="B48" i="76"/>
  <c r="E47" i="76"/>
  <c r="D47" i="76"/>
  <c r="C47" i="76"/>
  <c r="B47" i="76"/>
  <c r="E46" i="76"/>
  <c r="D46" i="76"/>
  <c r="C46" i="76"/>
  <c r="B46" i="76"/>
  <c r="E45" i="76"/>
  <c r="D45" i="76"/>
  <c r="C45" i="76"/>
  <c r="B45" i="76"/>
  <c r="E44" i="76"/>
  <c r="D44" i="76"/>
  <c r="C44" i="76"/>
  <c r="B44" i="76"/>
  <c r="E43" i="76"/>
  <c r="D43" i="76"/>
  <c r="C43" i="76"/>
  <c r="B43" i="76"/>
  <c r="E42" i="76"/>
  <c r="D42" i="76"/>
  <c r="C42" i="76"/>
  <c r="B42" i="76"/>
  <c r="E40" i="76"/>
  <c r="D40" i="76"/>
  <c r="C40" i="76"/>
  <c r="B40" i="76"/>
  <c r="E39" i="76"/>
  <c r="D39" i="76"/>
  <c r="C39" i="76"/>
  <c r="B39" i="76"/>
  <c r="E38" i="76"/>
  <c r="D38" i="76"/>
  <c r="C38" i="76"/>
  <c r="B38" i="76"/>
  <c r="E37" i="76"/>
  <c r="D37" i="76"/>
  <c r="C37" i="76"/>
  <c r="B37" i="76"/>
  <c r="E36" i="76"/>
  <c r="D36" i="76"/>
  <c r="C36" i="76"/>
  <c r="B36" i="76"/>
  <c r="E35" i="76"/>
  <c r="D35" i="76"/>
  <c r="C35" i="76"/>
  <c r="B35" i="76"/>
  <c r="E34" i="76"/>
  <c r="D34" i="76"/>
  <c r="C34" i="76"/>
  <c r="B34" i="76"/>
  <c r="E33" i="76"/>
  <c r="D33" i="76"/>
  <c r="C33" i="76"/>
  <c r="B33" i="76"/>
  <c r="E32" i="76"/>
  <c r="D32" i="76"/>
  <c r="C32" i="76"/>
  <c r="B32" i="76"/>
  <c r="E31" i="76"/>
  <c r="D31" i="76"/>
  <c r="C31" i="76"/>
  <c r="B31" i="76"/>
  <c r="M4" i="76"/>
  <c r="J4" i="76"/>
  <c r="E4" i="76"/>
  <c r="B4" i="76"/>
  <c r="K84" i="71"/>
  <c r="J84" i="71"/>
  <c r="B84" i="71"/>
  <c r="A84" i="71"/>
  <c r="K83" i="71"/>
  <c r="J83" i="71"/>
  <c r="B83" i="71"/>
  <c r="A83" i="71"/>
  <c r="K82" i="71"/>
  <c r="J82" i="71"/>
  <c r="B82" i="71"/>
  <c r="A82" i="71"/>
  <c r="K81" i="71"/>
  <c r="J81" i="71"/>
  <c r="B81" i="71"/>
  <c r="A81" i="71"/>
  <c r="K80" i="71"/>
  <c r="J80" i="71"/>
  <c r="B80" i="71"/>
  <c r="A80" i="71"/>
  <c r="K79" i="71"/>
  <c r="J79" i="71"/>
  <c r="B79" i="71"/>
  <c r="A79" i="71"/>
  <c r="K78" i="71"/>
  <c r="J78" i="71"/>
  <c r="B78" i="71"/>
  <c r="A78" i="71"/>
  <c r="K77" i="71"/>
  <c r="J77" i="71"/>
  <c r="B77" i="71"/>
  <c r="A77" i="71"/>
  <c r="K76" i="71"/>
  <c r="J76" i="71"/>
  <c r="B76" i="71"/>
  <c r="A76" i="71"/>
  <c r="K75" i="71"/>
  <c r="J75" i="71"/>
  <c r="B75" i="71"/>
  <c r="A75" i="71"/>
  <c r="K74" i="71"/>
  <c r="J74" i="71"/>
  <c r="B74" i="71"/>
  <c r="A74" i="71"/>
  <c r="K73" i="71"/>
  <c r="J73" i="71"/>
  <c r="B73" i="71"/>
  <c r="A73" i="71"/>
  <c r="K72" i="71"/>
  <c r="J72" i="71"/>
  <c r="B72" i="71"/>
  <c r="A72" i="71"/>
  <c r="K71" i="71"/>
  <c r="J71" i="71"/>
  <c r="B71" i="71"/>
  <c r="A71" i="71"/>
  <c r="K70" i="71"/>
  <c r="J70" i="71"/>
  <c r="B70" i="71"/>
  <c r="A70" i="71"/>
  <c r="K69" i="71"/>
  <c r="J69" i="71"/>
  <c r="B69" i="71"/>
  <c r="A69" i="71"/>
  <c r="K68" i="71"/>
  <c r="J68" i="71"/>
  <c r="B68" i="71"/>
  <c r="A68" i="71"/>
  <c r="K67" i="71"/>
  <c r="J67" i="71"/>
  <c r="B67" i="71"/>
  <c r="A67" i="71"/>
  <c r="K66" i="71"/>
  <c r="J66" i="71"/>
  <c r="B66" i="71"/>
  <c r="A66" i="71"/>
  <c r="K65" i="71"/>
  <c r="J65" i="71"/>
  <c r="B65" i="71"/>
  <c r="A65" i="71"/>
  <c r="K64" i="71"/>
  <c r="J64" i="71"/>
  <c r="B64" i="71"/>
  <c r="A64" i="71"/>
  <c r="K63" i="71"/>
  <c r="J63" i="71"/>
  <c r="B63" i="71"/>
  <c r="A63" i="71"/>
  <c r="K62" i="71"/>
  <c r="J62" i="71"/>
  <c r="B62" i="71"/>
  <c r="A62" i="71"/>
  <c r="K61" i="71"/>
  <c r="J61" i="71"/>
  <c r="B61" i="71"/>
  <c r="A61" i="71"/>
  <c r="K60" i="71"/>
  <c r="J60" i="71"/>
  <c r="B60" i="71"/>
  <c r="A60" i="71"/>
  <c r="K59" i="71"/>
  <c r="J59" i="71"/>
  <c r="B59" i="71"/>
  <c r="A59" i="71"/>
  <c r="K58" i="71"/>
  <c r="J58" i="71"/>
  <c r="B58" i="71"/>
  <c r="A58" i="71"/>
  <c r="K57" i="71"/>
  <c r="J57" i="71"/>
  <c r="B57" i="71"/>
  <c r="A57" i="71"/>
  <c r="K56" i="71"/>
  <c r="J56" i="71"/>
  <c r="B56" i="71"/>
  <c r="A56" i="71"/>
  <c r="K55" i="71"/>
  <c r="J55" i="71"/>
  <c r="B55" i="71"/>
  <c r="A55" i="71"/>
  <c r="K54" i="71"/>
  <c r="J54" i="71"/>
  <c r="B54" i="71"/>
  <c r="A54" i="71"/>
  <c r="M53" i="71"/>
  <c r="O53" i="71" s="1"/>
  <c r="K53" i="71"/>
  <c r="J53" i="71"/>
  <c r="M84" i="71" s="1"/>
  <c r="B53" i="71"/>
  <c r="A53" i="71"/>
  <c r="D83" i="71" s="1"/>
  <c r="S43" i="71"/>
  <c r="R43" i="71"/>
  <c r="S42" i="71"/>
  <c r="R42" i="71"/>
  <c r="S41" i="71"/>
  <c r="R41" i="71"/>
  <c r="S40" i="71"/>
  <c r="R40" i="71"/>
  <c r="S39" i="71"/>
  <c r="R39" i="71"/>
  <c r="S38" i="71"/>
  <c r="R38" i="71"/>
  <c r="S37" i="71"/>
  <c r="R37" i="71"/>
  <c r="S36" i="71"/>
  <c r="R36" i="71"/>
  <c r="S35" i="71"/>
  <c r="R35" i="71"/>
  <c r="S34" i="71"/>
  <c r="R34" i="71"/>
  <c r="S33" i="71"/>
  <c r="R33" i="71"/>
  <c r="S32" i="71"/>
  <c r="R32" i="71"/>
  <c r="S31" i="71"/>
  <c r="R31" i="71"/>
  <c r="S30" i="71"/>
  <c r="R30" i="71"/>
  <c r="S29" i="71"/>
  <c r="R29" i="71"/>
  <c r="S28" i="71"/>
  <c r="R28" i="71"/>
  <c r="S27" i="71"/>
  <c r="R27" i="71"/>
  <c r="S26" i="71"/>
  <c r="R26" i="71"/>
  <c r="S25" i="71"/>
  <c r="R25" i="71"/>
  <c r="S24" i="71"/>
  <c r="R24" i="71"/>
  <c r="S23" i="71"/>
  <c r="R23" i="71"/>
  <c r="S22" i="71"/>
  <c r="R22" i="71"/>
  <c r="S21" i="71"/>
  <c r="R21" i="71"/>
  <c r="S20" i="71"/>
  <c r="R20" i="71"/>
  <c r="S19" i="71"/>
  <c r="R19" i="71"/>
  <c r="S18" i="71"/>
  <c r="R18" i="71"/>
  <c r="S17" i="71"/>
  <c r="R17" i="71"/>
  <c r="S16" i="71"/>
  <c r="R16" i="71"/>
  <c r="S15" i="71"/>
  <c r="R15" i="71"/>
  <c r="S14" i="71"/>
  <c r="R14" i="71"/>
  <c r="S13" i="71"/>
  <c r="R13" i="71"/>
  <c r="S12" i="71"/>
  <c r="R12" i="71"/>
  <c r="AL37" i="67"/>
  <c r="AL36" i="67"/>
  <c r="AL35" i="67"/>
  <c r="AL34" i="67"/>
  <c r="AL33" i="67"/>
  <c r="AL32" i="67"/>
  <c r="AL31" i="67"/>
  <c r="AL30" i="67"/>
  <c r="AL29" i="67"/>
  <c r="AL28" i="67"/>
  <c r="AL27" i="67"/>
  <c r="AL26" i="67"/>
  <c r="AL25" i="67"/>
  <c r="AL24" i="67"/>
  <c r="AL23" i="67"/>
  <c r="AL22" i="67"/>
  <c r="AL21" i="67"/>
  <c r="AL20" i="67"/>
  <c r="AL19" i="67"/>
  <c r="AL18" i="67"/>
  <c r="AL17" i="67"/>
  <c r="AL16" i="67"/>
  <c r="AL15" i="67"/>
  <c r="AL14" i="67"/>
  <c r="AL13" i="67"/>
  <c r="AL12" i="67"/>
  <c r="AL11" i="67"/>
  <c r="AL10" i="67"/>
  <c r="AL9" i="67"/>
  <c r="F26" i="63"/>
  <c r="F25" i="63"/>
  <c r="F24" i="63"/>
  <c r="F23" i="63"/>
  <c r="F22" i="63"/>
  <c r="F21" i="63"/>
  <c r="F20" i="63"/>
  <c r="F19" i="63"/>
  <c r="F18" i="63"/>
  <c r="F17" i="63"/>
  <c r="F16" i="63"/>
  <c r="F15" i="63"/>
  <c r="F14" i="63"/>
  <c r="F13" i="63"/>
  <c r="F12" i="63"/>
  <c r="F11" i="63"/>
  <c r="G67" i="61"/>
  <c r="F67" i="61"/>
  <c r="G66" i="61"/>
  <c r="F66" i="61"/>
  <c r="G65" i="61"/>
  <c r="F65" i="61"/>
  <c r="G64" i="61"/>
  <c r="F64" i="61"/>
  <c r="G63" i="61"/>
  <c r="F63" i="61"/>
  <c r="G62" i="61"/>
  <c r="F62" i="61"/>
  <c r="G61" i="61"/>
  <c r="F61" i="61"/>
  <c r="G60" i="61"/>
  <c r="F60" i="61"/>
  <c r="G59" i="61"/>
  <c r="F59" i="61"/>
  <c r="G58" i="61"/>
  <c r="F58" i="61"/>
  <c r="G57" i="61"/>
  <c r="F57" i="61"/>
  <c r="G56" i="61"/>
  <c r="F56" i="61"/>
  <c r="G55" i="61"/>
  <c r="F55" i="61"/>
  <c r="G54" i="61"/>
  <c r="F54" i="61"/>
  <c r="G53" i="61"/>
  <c r="F53" i="61"/>
  <c r="G52" i="61"/>
  <c r="F52" i="61"/>
  <c r="G51" i="61"/>
  <c r="F51" i="61"/>
  <c r="G50" i="61"/>
  <c r="F50" i="61"/>
  <c r="G49" i="61"/>
  <c r="F49" i="61"/>
  <c r="G48" i="61"/>
  <c r="F48" i="61"/>
  <c r="G47" i="61"/>
  <c r="F47" i="61"/>
  <c r="G46" i="61"/>
  <c r="F46" i="61"/>
  <c r="G45" i="61"/>
  <c r="F45" i="61"/>
  <c r="G44" i="61"/>
  <c r="F44" i="61"/>
  <c r="G43" i="61"/>
  <c r="F43" i="61"/>
  <c r="E42" i="61"/>
  <c r="D42" i="61"/>
  <c r="E41" i="61"/>
  <c r="D41" i="61"/>
  <c r="E40" i="61"/>
  <c r="D40" i="61"/>
  <c r="E39" i="61"/>
  <c r="D39" i="61"/>
  <c r="E38" i="61"/>
  <c r="D38" i="61"/>
  <c r="E37" i="61"/>
  <c r="D37" i="61"/>
  <c r="E36" i="61"/>
  <c r="D36" i="61"/>
  <c r="E35" i="61"/>
  <c r="D35" i="61"/>
  <c r="E34" i="61"/>
  <c r="D34" i="61"/>
  <c r="E33" i="61"/>
  <c r="D33" i="61"/>
  <c r="E32" i="61"/>
  <c r="D32" i="61"/>
  <c r="E31" i="61"/>
  <c r="D31" i="61"/>
  <c r="E30" i="61"/>
  <c r="D30" i="61"/>
  <c r="E29" i="61"/>
  <c r="D29" i="61"/>
  <c r="E28" i="61"/>
  <c r="D28" i="61"/>
  <c r="E27" i="61"/>
  <c r="D27" i="61"/>
  <c r="E26" i="61"/>
  <c r="D26" i="61"/>
  <c r="E25" i="61"/>
  <c r="D25" i="61"/>
  <c r="E24" i="61"/>
  <c r="D24" i="61"/>
  <c r="E23" i="61"/>
  <c r="D23" i="61"/>
  <c r="E22" i="61"/>
  <c r="D22" i="61"/>
  <c r="E21" i="61"/>
  <c r="D21" i="61"/>
  <c r="E20" i="61"/>
  <c r="D20" i="61"/>
  <c r="E19" i="61"/>
  <c r="D19" i="61"/>
  <c r="E18" i="61"/>
  <c r="D18" i="61"/>
  <c r="E17" i="61"/>
  <c r="D17" i="61"/>
  <c r="E16" i="61"/>
  <c r="D16" i="61"/>
  <c r="E15" i="61"/>
  <c r="D15" i="61"/>
  <c r="E14" i="61"/>
  <c r="D14" i="61"/>
  <c r="E13" i="61"/>
  <c r="D13" i="61"/>
  <c r="E12" i="61"/>
  <c r="D12" i="61"/>
  <c r="E11" i="61"/>
  <c r="D11" i="61"/>
  <c r="E10" i="61"/>
  <c r="D10" i="61"/>
  <c r="E9" i="61"/>
  <c r="D9" i="61"/>
  <c r="E8" i="61"/>
  <c r="D8" i="61"/>
  <c r="E7" i="61"/>
  <c r="D7" i="61"/>
  <c r="Q84" i="71" l="1"/>
  <c r="P84" i="71"/>
  <c r="O84" i="71"/>
  <c r="N84" i="71"/>
  <c r="E83" i="71"/>
  <c r="H83" i="71"/>
  <c r="G83" i="71"/>
  <c r="F83" i="71"/>
  <c r="P53" i="71"/>
  <c r="D54" i="71"/>
  <c r="D56" i="71"/>
  <c r="D58" i="71"/>
  <c r="D60" i="71"/>
  <c r="D62" i="71"/>
  <c r="D64" i="71"/>
  <c r="D66" i="71"/>
  <c r="D68" i="71"/>
  <c r="D70" i="71"/>
  <c r="D72" i="71"/>
  <c r="D74" i="71"/>
  <c r="D76" i="71"/>
  <c r="D78" i="71"/>
  <c r="D80" i="71"/>
  <c r="D82" i="71"/>
  <c r="D84" i="71"/>
  <c r="Q53" i="71"/>
  <c r="M55" i="71"/>
  <c r="M57" i="71"/>
  <c r="M59" i="71"/>
  <c r="M61" i="71"/>
  <c r="M63" i="71"/>
  <c r="M65" i="71"/>
  <c r="M67" i="71"/>
  <c r="M69" i="71"/>
  <c r="M71" i="71"/>
  <c r="M73" i="71"/>
  <c r="M75" i="71"/>
  <c r="M77" i="71"/>
  <c r="M79" i="71"/>
  <c r="M81" i="71"/>
  <c r="M83" i="71"/>
  <c r="D53" i="71"/>
  <c r="N53" i="71"/>
  <c r="D55" i="71"/>
  <c r="D57" i="71"/>
  <c r="D59" i="71"/>
  <c r="D61" i="71"/>
  <c r="D63" i="71"/>
  <c r="D65" i="71"/>
  <c r="D67" i="71"/>
  <c r="D69" i="71"/>
  <c r="D71" i="71"/>
  <c r="D73" i="71"/>
  <c r="D75" i="71"/>
  <c r="D77" i="71"/>
  <c r="D79" i="71"/>
  <c r="D81" i="71"/>
  <c r="M54" i="71"/>
  <c r="M56" i="71"/>
  <c r="M58" i="71"/>
  <c r="M60" i="71"/>
  <c r="M62" i="71"/>
  <c r="M64" i="71"/>
  <c r="M66" i="71"/>
  <c r="M68" i="71"/>
  <c r="M70" i="71"/>
  <c r="M72" i="71"/>
  <c r="M74" i="71"/>
  <c r="M76" i="71"/>
  <c r="M78" i="71"/>
  <c r="M80" i="71"/>
  <c r="M82" i="71"/>
  <c r="Q76" i="71" l="1"/>
  <c r="P76" i="71"/>
  <c r="O76" i="71"/>
  <c r="N76" i="71"/>
  <c r="E81" i="71"/>
  <c r="H81" i="71"/>
  <c r="G81" i="71"/>
  <c r="F81" i="71"/>
  <c r="Q74" i="71"/>
  <c r="P74" i="71"/>
  <c r="O74" i="71"/>
  <c r="N74" i="71"/>
  <c r="Q58" i="71"/>
  <c r="P58" i="71"/>
  <c r="O58" i="71"/>
  <c r="N58" i="71"/>
  <c r="E79" i="71"/>
  <c r="H79" i="71"/>
  <c r="G79" i="71"/>
  <c r="F79" i="71"/>
  <c r="E63" i="71"/>
  <c r="H63" i="71"/>
  <c r="G63" i="71"/>
  <c r="F63" i="71"/>
  <c r="E55" i="71"/>
  <c r="H55" i="71"/>
  <c r="G55" i="71"/>
  <c r="F55" i="71"/>
  <c r="O73" i="71"/>
  <c r="N73" i="71"/>
  <c r="Q73" i="71"/>
  <c r="P73" i="71"/>
  <c r="O65" i="71"/>
  <c r="N65" i="71"/>
  <c r="Q65" i="71"/>
  <c r="P65" i="71"/>
  <c r="O57" i="71"/>
  <c r="N57" i="71"/>
  <c r="Q57" i="71"/>
  <c r="P57" i="71"/>
  <c r="G82" i="71"/>
  <c r="F82" i="71"/>
  <c r="E82" i="71"/>
  <c r="H82" i="71"/>
  <c r="G74" i="71"/>
  <c r="F74" i="71"/>
  <c r="E74" i="71"/>
  <c r="H74" i="71"/>
  <c r="G66" i="71"/>
  <c r="F66" i="71"/>
  <c r="E66" i="71"/>
  <c r="H66" i="71"/>
  <c r="G58" i="71"/>
  <c r="F58" i="71"/>
  <c r="E58" i="71"/>
  <c r="H58" i="71"/>
  <c r="Q80" i="71"/>
  <c r="P80" i="71"/>
  <c r="O80" i="71"/>
  <c r="N80" i="71"/>
  <c r="Q72" i="71"/>
  <c r="P72" i="71"/>
  <c r="O72" i="71"/>
  <c r="N72" i="71"/>
  <c r="Q64" i="71"/>
  <c r="P64" i="71"/>
  <c r="O64" i="71"/>
  <c r="N64" i="71"/>
  <c r="Q56" i="71"/>
  <c r="P56" i="71"/>
  <c r="O56" i="71"/>
  <c r="N56" i="71"/>
  <c r="E77" i="71"/>
  <c r="H77" i="71"/>
  <c r="G77" i="71"/>
  <c r="F77" i="71"/>
  <c r="E69" i="71"/>
  <c r="H69" i="71"/>
  <c r="G69" i="71"/>
  <c r="F69" i="71"/>
  <c r="E61" i="71"/>
  <c r="H61" i="71"/>
  <c r="G61" i="71"/>
  <c r="F61" i="71"/>
  <c r="O79" i="71"/>
  <c r="N79" i="71"/>
  <c r="Q79" i="71"/>
  <c r="P79" i="71"/>
  <c r="O71" i="71"/>
  <c r="N71" i="71"/>
  <c r="Q71" i="71"/>
  <c r="P71" i="71"/>
  <c r="O63" i="71"/>
  <c r="N63" i="71"/>
  <c r="Q63" i="71"/>
  <c r="P63" i="71"/>
  <c r="O55" i="71"/>
  <c r="N55" i="71"/>
  <c r="Q55" i="71"/>
  <c r="P55" i="71"/>
  <c r="G80" i="71"/>
  <c r="F80" i="71"/>
  <c r="E80" i="71"/>
  <c r="H80" i="71"/>
  <c r="G72" i="71"/>
  <c r="F72" i="71"/>
  <c r="E72" i="71"/>
  <c r="H72" i="71"/>
  <c r="G64" i="71"/>
  <c r="F64" i="71"/>
  <c r="E64" i="71"/>
  <c r="H64" i="71"/>
  <c r="G56" i="71"/>
  <c r="F56" i="71"/>
  <c r="E56" i="71"/>
  <c r="H56" i="71"/>
  <c r="Q60" i="71"/>
  <c r="P60" i="71"/>
  <c r="O60" i="71"/>
  <c r="N60" i="71"/>
  <c r="Q82" i="71"/>
  <c r="P82" i="71"/>
  <c r="O82" i="71"/>
  <c r="N82" i="71"/>
  <c r="Q66" i="71"/>
  <c r="P66" i="71"/>
  <c r="O66" i="71"/>
  <c r="N66" i="71"/>
  <c r="E71" i="71"/>
  <c r="H71" i="71"/>
  <c r="G71" i="71"/>
  <c r="F71" i="71"/>
  <c r="O81" i="71"/>
  <c r="N81" i="71"/>
  <c r="Q81" i="71"/>
  <c r="P81" i="71"/>
  <c r="Q78" i="71"/>
  <c r="P78" i="71"/>
  <c r="O78" i="71"/>
  <c r="N78" i="71"/>
  <c r="Q70" i="71"/>
  <c r="P70" i="71"/>
  <c r="O70" i="71"/>
  <c r="N70" i="71"/>
  <c r="Q62" i="71"/>
  <c r="P62" i="71"/>
  <c r="O62" i="71"/>
  <c r="N62" i="71"/>
  <c r="Q54" i="71"/>
  <c r="P54" i="71"/>
  <c r="O54" i="71"/>
  <c r="N54" i="71"/>
  <c r="E75" i="71"/>
  <c r="H75" i="71"/>
  <c r="G75" i="71"/>
  <c r="F75" i="71"/>
  <c r="E67" i="71"/>
  <c r="H67" i="71"/>
  <c r="G67" i="71"/>
  <c r="F67" i="71"/>
  <c r="E59" i="71"/>
  <c r="H59" i="71"/>
  <c r="G59" i="71"/>
  <c r="F59" i="71"/>
  <c r="E53" i="71"/>
  <c r="H53" i="71"/>
  <c r="G53" i="71"/>
  <c r="F53" i="71"/>
  <c r="O77" i="71"/>
  <c r="N77" i="71"/>
  <c r="Q77" i="71"/>
  <c r="P77" i="71"/>
  <c r="O69" i="71"/>
  <c r="N69" i="71"/>
  <c r="Q69" i="71"/>
  <c r="P69" i="71"/>
  <c r="O61" i="71"/>
  <c r="N61" i="71"/>
  <c r="Q61" i="71"/>
  <c r="P61" i="71"/>
  <c r="G78" i="71"/>
  <c r="F78" i="71"/>
  <c r="E78" i="71"/>
  <c r="H78" i="71"/>
  <c r="G70" i="71"/>
  <c r="F70" i="71"/>
  <c r="E70" i="71"/>
  <c r="H70" i="71"/>
  <c r="G62" i="71"/>
  <c r="F62" i="71"/>
  <c r="E62" i="71"/>
  <c r="H62" i="71"/>
  <c r="G54" i="71"/>
  <c r="F54" i="71"/>
  <c r="E54" i="71"/>
  <c r="H54" i="71"/>
  <c r="Q68" i="71"/>
  <c r="P68" i="71"/>
  <c r="O68" i="71"/>
  <c r="N68" i="71"/>
  <c r="E73" i="71"/>
  <c r="H73" i="71"/>
  <c r="G73" i="71"/>
  <c r="F73" i="71"/>
  <c r="E65" i="71"/>
  <c r="H65" i="71"/>
  <c r="G65" i="71"/>
  <c r="F65" i="71"/>
  <c r="E57" i="71"/>
  <c r="H57" i="71"/>
  <c r="G57" i="71"/>
  <c r="F57" i="71"/>
  <c r="O83" i="71"/>
  <c r="N83" i="71"/>
  <c r="Q83" i="71"/>
  <c r="P83" i="71"/>
  <c r="O75" i="71"/>
  <c r="N75" i="71"/>
  <c r="Q75" i="71"/>
  <c r="P75" i="71"/>
  <c r="O67" i="71"/>
  <c r="N67" i="71"/>
  <c r="Q67" i="71"/>
  <c r="P67" i="71"/>
  <c r="O59" i="71"/>
  <c r="N59" i="71"/>
  <c r="Q59" i="71"/>
  <c r="P59" i="71"/>
  <c r="G84" i="71"/>
  <c r="F84" i="71"/>
  <c r="E84" i="71"/>
  <c r="H84" i="71"/>
  <c r="G76" i="71"/>
  <c r="F76" i="71"/>
  <c r="E76" i="71"/>
  <c r="H76" i="71"/>
  <c r="G68" i="71"/>
  <c r="F68" i="71"/>
  <c r="E68" i="71"/>
  <c r="H68" i="71"/>
  <c r="G60" i="71"/>
  <c r="F60" i="71"/>
  <c r="E60" i="71"/>
  <c r="H60" i="71"/>
  <c r="C72" i="25" l="1"/>
  <c r="G74" i="23"/>
  <c r="G73" i="23"/>
  <c r="G72" i="23"/>
  <c r="G71" i="23"/>
  <c r="G70" i="23"/>
  <c r="G69" i="23"/>
  <c r="G68" i="23"/>
  <c r="G67" i="23"/>
  <c r="G66" i="23"/>
  <c r="G65" i="23"/>
  <c r="G64" i="23"/>
  <c r="G63" i="23"/>
  <c r="G62" i="23"/>
  <c r="G61" i="23"/>
  <c r="G60" i="23"/>
  <c r="G59"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G30" i="23"/>
  <c r="G29" i="23"/>
  <c r="G28" i="23"/>
  <c r="G27" i="23"/>
  <c r="G26" i="23"/>
  <c r="G25" i="23"/>
  <c r="G24" i="23"/>
  <c r="G23" i="23"/>
  <c r="G22" i="23"/>
  <c r="G21" i="23"/>
  <c r="G20" i="23"/>
  <c r="G19" i="23"/>
  <c r="G18" i="23"/>
  <c r="G17" i="23"/>
  <c r="G16" i="23"/>
  <c r="G15" i="23"/>
  <c r="G14" i="23"/>
  <c r="G13" i="23"/>
  <c r="G12" i="23"/>
  <c r="G11" i="23"/>
  <c r="G10" i="23"/>
  <c r="G9" i="23"/>
  <c r="G8" i="23"/>
  <c r="G7" i="23"/>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40" i="18"/>
  <c r="E40" i="18" s="1"/>
  <c r="E39" i="18"/>
  <c r="D39" i="18"/>
  <c r="D38" i="18"/>
  <c r="E38" i="18" s="1"/>
  <c r="E37" i="18"/>
  <c r="D37" i="18"/>
  <c r="D36" i="18"/>
  <c r="E36" i="18" s="1"/>
  <c r="E35" i="18"/>
  <c r="D35" i="18"/>
  <c r="D34" i="18"/>
  <c r="E34" i="18" s="1"/>
  <c r="E33" i="18"/>
  <c r="D33" i="18"/>
  <c r="D32" i="18"/>
  <c r="E32" i="18" s="1"/>
  <c r="E31" i="18"/>
  <c r="D31" i="18"/>
  <c r="D30" i="18"/>
  <c r="E30" i="18" s="1"/>
  <c r="E29" i="18"/>
  <c r="D29" i="18"/>
  <c r="D28" i="18"/>
  <c r="E28" i="18" s="1"/>
  <c r="E27" i="18"/>
  <c r="D27" i="18"/>
  <c r="D26" i="18"/>
  <c r="E26" i="18" s="1"/>
  <c r="E25" i="18"/>
  <c r="D25" i="18"/>
  <c r="D24" i="18"/>
  <c r="E24" i="18" s="1"/>
  <c r="E23" i="18"/>
  <c r="D23" i="18"/>
  <c r="D22" i="18"/>
  <c r="E22" i="18" s="1"/>
  <c r="E21" i="18"/>
  <c r="D21" i="18"/>
  <c r="D20" i="18"/>
  <c r="E20" i="18" s="1"/>
  <c r="E19" i="18"/>
  <c r="D19" i="18"/>
  <c r="D18" i="18"/>
  <c r="E18" i="18" s="1"/>
  <c r="E17" i="18"/>
  <c r="D17" i="18"/>
  <c r="D16" i="18"/>
  <c r="E16" i="18" s="1"/>
  <c r="E15" i="18"/>
  <c r="D15" i="18"/>
  <c r="D14" i="18"/>
  <c r="E14" i="18" s="1"/>
  <c r="E13" i="18"/>
  <c r="D13" i="18"/>
  <c r="D12" i="18"/>
  <c r="E12" i="18" s="1"/>
  <c r="E11" i="18"/>
  <c r="D11" i="18"/>
  <c r="D10" i="18"/>
  <c r="E10" i="18" s="1"/>
  <c r="E9" i="18"/>
  <c r="D9" i="18"/>
  <c r="F96" i="16"/>
  <c r="C96" i="16"/>
  <c r="F95" i="16"/>
  <c r="C95" i="16"/>
  <c r="F94" i="16"/>
  <c r="C94" i="16"/>
  <c r="F93" i="16"/>
  <c r="C93" i="16"/>
  <c r="F92" i="16"/>
  <c r="C92" i="16"/>
  <c r="F91" i="16"/>
  <c r="C91" i="16"/>
  <c r="F90" i="16"/>
  <c r="C90" i="16"/>
  <c r="F89" i="16"/>
  <c r="C89" i="16"/>
  <c r="F88" i="16"/>
  <c r="C88" i="16"/>
  <c r="F87" i="16"/>
  <c r="C87" i="16"/>
  <c r="F86" i="16"/>
  <c r="C86" i="16"/>
  <c r="F85" i="16"/>
  <c r="C85" i="16"/>
  <c r="F84" i="16"/>
  <c r="C84" i="16"/>
  <c r="F83" i="16"/>
  <c r="C83" i="16"/>
  <c r="F82" i="16"/>
  <c r="C82" i="16"/>
  <c r="F81" i="16"/>
  <c r="C81" i="16"/>
  <c r="F80" i="16"/>
  <c r="C80" i="16"/>
  <c r="F79" i="16"/>
  <c r="C79" i="16"/>
  <c r="F78" i="16"/>
  <c r="C78" i="16"/>
  <c r="F77" i="16"/>
  <c r="C77" i="16"/>
  <c r="F76" i="16"/>
  <c r="C76" i="16"/>
  <c r="F75" i="16"/>
  <c r="C75" i="16"/>
  <c r="F74" i="16"/>
  <c r="C74" i="16"/>
  <c r="F73" i="16"/>
  <c r="C73" i="16"/>
  <c r="F72" i="16"/>
  <c r="C72" i="16"/>
  <c r="F71" i="16"/>
  <c r="C71" i="16"/>
  <c r="F70" i="16"/>
  <c r="C70" i="16"/>
  <c r="F69" i="16"/>
  <c r="C69" i="16"/>
  <c r="F68" i="16"/>
  <c r="C68" i="16"/>
  <c r="F67" i="16"/>
  <c r="C67" i="16"/>
  <c r="F66" i="16"/>
  <c r="C66" i="16"/>
  <c r="F65" i="16"/>
  <c r="C65" i="16"/>
  <c r="F64" i="16"/>
  <c r="C64" i="16"/>
  <c r="F63" i="16"/>
  <c r="C63" i="16"/>
  <c r="F62" i="16"/>
  <c r="C62" i="16"/>
  <c r="F61" i="16"/>
  <c r="C61" i="16"/>
  <c r="F60" i="16"/>
  <c r="C60" i="16"/>
  <c r="F59" i="16"/>
  <c r="C59" i="16"/>
  <c r="F58" i="16"/>
  <c r="C58" i="16"/>
  <c r="F57" i="16"/>
  <c r="C57" i="16"/>
  <c r="F56" i="16"/>
  <c r="C56" i="16"/>
  <c r="F55" i="16"/>
  <c r="C55" i="16"/>
  <c r="F54" i="16"/>
  <c r="C54" i="16"/>
  <c r="F53" i="16"/>
  <c r="C53" i="16"/>
  <c r="F52" i="16"/>
  <c r="C52" i="16"/>
  <c r="F51" i="16"/>
  <c r="C51" i="16"/>
  <c r="F50" i="16"/>
  <c r="C50" i="16"/>
  <c r="F49" i="16"/>
  <c r="C49" i="16"/>
  <c r="F48" i="16"/>
  <c r="C48" i="16"/>
  <c r="F47" i="16"/>
  <c r="C47" i="16"/>
  <c r="F46" i="16"/>
  <c r="C46" i="16"/>
  <c r="F45" i="16"/>
  <c r="C45" i="16"/>
  <c r="F44" i="16"/>
  <c r="C44" i="16"/>
  <c r="F43" i="16"/>
  <c r="C43" i="16"/>
  <c r="F42" i="16"/>
  <c r="C42" i="16"/>
  <c r="F41" i="16"/>
  <c r="C41" i="16"/>
  <c r="F40" i="16"/>
  <c r="C40" i="16"/>
  <c r="F39" i="16"/>
  <c r="C39" i="16"/>
  <c r="F38" i="16"/>
  <c r="C38" i="16"/>
  <c r="F37" i="16"/>
  <c r="C37" i="16"/>
  <c r="F36" i="16"/>
  <c r="C36" i="16"/>
  <c r="F35" i="16"/>
  <c r="C35" i="16"/>
  <c r="F34" i="16"/>
  <c r="C34" i="16"/>
  <c r="F33" i="16"/>
  <c r="C33" i="16"/>
  <c r="F32" i="16"/>
  <c r="C32" i="16"/>
  <c r="F31" i="16"/>
  <c r="C31" i="16"/>
  <c r="F30" i="16"/>
  <c r="C30" i="16"/>
  <c r="F29" i="16"/>
  <c r="C29" i="16"/>
  <c r="F28" i="16"/>
  <c r="C28" i="16"/>
  <c r="F27" i="16"/>
  <c r="C27" i="16"/>
  <c r="F26" i="16"/>
  <c r="C26" i="16"/>
  <c r="F25" i="16"/>
  <c r="C25" i="16"/>
  <c r="F24" i="16"/>
  <c r="C24" i="16"/>
  <c r="F23" i="16"/>
  <c r="C23" i="16"/>
  <c r="F22" i="16"/>
  <c r="C22" i="16"/>
  <c r="F21" i="16"/>
  <c r="C21" i="16"/>
  <c r="F20" i="16"/>
  <c r="C20" i="16"/>
  <c r="F19" i="16"/>
  <c r="C19" i="16"/>
  <c r="F18" i="16"/>
  <c r="C18" i="16"/>
  <c r="F17" i="16"/>
  <c r="C17" i="16"/>
  <c r="F16" i="16"/>
  <c r="C16" i="16"/>
  <c r="F15" i="16"/>
  <c r="C15" i="16"/>
  <c r="F14" i="16"/>
  <c r="C14" i="16"/>
  <c r="F13" i="16"/>
  <c r="C13" i="16"/>
  <c r="F12" i="16"/>
  <c r="C12" i="16"/>
  <c r="F11" i="16"/>
  <c r="C11" i="16"/>
  <c r="F10" i="16"/>
  <c r="C10" i="16"/>
  <c r="F9" i="16"/>
  <c r="C9" i="16"/>
  <c r="F8" i="16"/>
  <c r="C8" i="16"/>
  <c r="F7" i="16"/>
  <c r="C7" i="16"/>
  <c r="H23" i="14"/>
  <c r="G23" i="14"/>
  <c r="F23" i="14"/>
  <c r="H22" i="14"/>
  <c r="G22" i="14"/>
  <c r="F22" i="14"/>
  <c r="H21" i="14"/>
  <c r="G21" i="14"/>
  <c r="F21" i="14"/>
  <c r="H20" i="14"/>
  <c r="G20" i="14"/>
  <c r="F20" i="14"/>
  <c r="I15" i="10"/>
  <c r="J15" i="10" s="1"/>
  <c r="H15" i="10"/>
  <c r="I14" i="10"/>
  <c r="H14" i="10"/>
  <c r="J14" i="10" s="1"/>
  <c r="J13" i="10"/>
  <c r="I13" i="10"/>
  <c r="H13" i="10"/>
  <c r="I12" i="10"/>
  <c r="J12" i="10" s="1"/>
  <c r="H12" i="10"/>
  <c r="I11" i="10"/>
  <c r="J11" i="10" s="1"/>
  <c r="H11" i="10"/>
  <c r="F69" i="2"/>
  <c r="D69" i="2"/>
  <c r="G69" i="2" s="1"/>
  <c r="F64" i="2"/>
  <c r="F59" i="2"/>
  <c r="F54" i="2"/>
  <c r="G51" i="2"/>
  <c r="F49" i="2"/>
  <c r="F44" i="2"/>
  <c r="F39" i="2"/>
  <c r="F34" i="2"/>
  <c r="F29" i="2"/>
  <c r="G25" i="2"/>
  <c r="F24" i="2"/>
  <c r="D21" i="2"/>
  <c r="D20" i="2"/>
  <c r="D19" i="2"/>
  <c r="D18" i="2"/>
  <c r="D17" i="2"/>
  <c r="D16" i="2"/>
  <c r="D15" i="2"/>
  <c r="D14" i="2"/>
  <c r="D13" i="2"/>
  <c r="D12" i="2"/>
  <c r="D11" i="2"/>
  <c r="D10" i="2"/>
  <c r="D9" i="2"/>
</calcChain>
</file>

<file path=xl/sharedStrings.xml><?xml version="1.0" encoding="utf-8"?>
<sst xmlns="http://schemas.openxmlformats.org/spreadsheetml/2006/main" count="2710" uniqueCount="779">
  <si>
    <t>Scotland's Population 2018 - The Registrar General's Annual Review of Demographic Trends</t>
  </si>
  <si>
    <t>Chapter 1 - Population</t>
  </si>
  <si>
    <t>Figure 1.1</t>
  </si>
  <si>
    <t>Population of Scotland, mid-1958 to mid-2018</t>
  </si>
  <si>
    <t>Figure 1.2</t>
  </si>
  <si>
    <t>Annual population change for Scotland, mid-1958 to mid-2018</t>
  </si>
  <si>
    <t>Figure 1.3</t>
  </si>
  <si>
    <t>Natural change and net migration (thousands), mid-1958 to mid-2018</t>
  </si>
  <si>
    <t>Figure 1.4</t>
  </si>
  <si>
    <t>Components of population change, council areas, year to mid-2018</t>
  </si>
  <si>
    <t>Figure 1.5</t>
  </si>
  <si>
    <t>Components of population change in UK constituent countries, mid-2008 to mid-2018</t>
  </si>
  <si>
    <t>Figure 1.6</t>
  </si>
  <si>
    <t>Population by age by sex, mid-2008 and mid-2018</t>
  </si>
  <si>
    <t>Figure 1.7</t>
  </si>
  <si>
    <t>Age structure, mid-1983 to mid-2038</t>
  </si>
  <si>
    <t>Figure 1.8</t>
  </si>
  <si>
    <t>Age structure of the population, Scotland and the UK, mid-2018</t>
  </si>
  <si>
    <t>Figure 1.9</t>
  </si>
  <si>
    <t>Change in population aged 65 or over, council areas, 2008 to 2018</t>
  </si>
  <si>
    <t>Figure 1.10</t>
  </si>
  <si>
    <t>Change in median age, council areas, 2008 to 2018</t>
  </si>
  <si>
    <t>© Crown Copyright 2019</t>
  </si>
  <si>
    <t>Annual Review 2018 - Chapter 1 - Population</t>
  </si>
  <si>
    <t>back to contents</t>
  </si>
  <si>
    <t>Figure 1.1: Population of Scotland, mid-1958 to mid-2018</t>
  </si>
  <si>
    <t>Chart year</t>
  </si>
  <si>
    <t>Period of mid 
year estimate</t>
  </si>
  <si>
    <t>Estimated 
Population</t>
  </si>
  <si>
    <t>Estimated 
population (millions)</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</si>
  <si>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</si>
  <si>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</si>
  <si>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</si>
  <si>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</si>
  <si>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</si>
  <si>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</si>
  <si>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</si>
  <si>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</si>
  <si>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</si>
  <si>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</si>
  <si>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</si>
  <si>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</si>
  <si>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</si>
  <si>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</si>
  <si>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</si>
  <si>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</si>
  <si>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</si>
  <si>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</si>
  <si>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</si>
  <si>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</si>
  <si>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</si>
  <si>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</si>
  <si>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</si>
  <si>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</si>
  <si>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</si>
  <si>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</si>
  <si>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</si>
  <si>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</si>
  <si>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</si>
  <si>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</si>
  <si>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</si>
  <si>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</si>
  <si>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</si>
  <si>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</si>
  <si>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</si>
  <si>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</si>
  <si>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</si>
  <si>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</si>
  <si>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</si>
  <si>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</si>
  <si>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</si>
  <si>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</si>
  <si>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</si>
  <si>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</si>
  <si>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</si>
  <si>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</si>
  <si>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</si>
  <si>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</si>
  <si>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</si>
  <si>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</si>
  <si>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</si>
  <si>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</si>
  <si>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</si>
  <si>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</si>
  <si>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</si>
  <si>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</si>
  <si>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</si>
  <si>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</si>
  <si>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</si>
  <si>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</si>
  <si>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</si>
  <si>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Figure 1.2: Annual population change for Scotland, mid-1958 to mid-2018</t>
  </si>
  <si>
    <t>Percentage population change</t>
  </si>
  <si>
    <t>Figure 1.3: Natural change and net migration (thousands), mid-1958 to mid-2018</t>
  </si>
  <si>
    <t>Natural change</t>
  </si>
  <si>
    <t>Net migration</t>
  </si>
  <si>
    <t>Notes</t>
  </si>
  <si>
    <t>Includes asylum seekers.</t>
  </si>
  <si>
    <t>Figures are the number of migrants in the year to 30 June for each year.</t>
  </si>
  <si>
    <t>Prior to 1981-82 and from 2001-02 onwards net migration does not include other changes - such as in the number of prisoners and armed forces stationed in Scotland. From 1981-82 to 2000-01 net migration includes movements to and from the armed forces. In previous versions of the Registrar General's Annual Review non-revised net migration figures have been published for the period 1970-71 to 1979-80. The figures included here were revised following the 1981 census.</t>
  </si>
  <si>
    <t>Figure 1.4: Components of population change, council areas, year to mid-2018</t>
  </si>
  <si>
    <t>Council areas</t>
  </si>
  <si>
    <t>Natural change 
(births minus deaths)</t>
  </si>
  <si>
    <t>Net migration and other changes</t>
  </si>
  <si>
    <t>Inverclyde</t>
  </si>
  <si>
    <t>Argyll and Bute</t>
  </si>
  <si>
    <t>Aberdeen City</t>
  </si>
  <si>
    <t>West Dunbartonshire</t>
  </si>
  <si>
    <t>Na h-Eileanan Siar</t>
  </si>
  <si>
    <t>Shetland Islands</t>
  </si>
  <si>
    <t>North Ayrshire</t>
  </si>
  <si>
    <t>Dumfries and Galloway</t>
  </si>
  <si>
    <t>Moray</t>
  </si>
  <si>
    <t>Angus</t>
  </si>
  <si>
    <t>Aberdeenshire</t>
  </si>
  <si>
    <t>South Ayrshire</t>
  </si>
  <si>
    <t>Clackmannanshire</t>
  </si>
  <si>
    <t>East Ayrshire</t>
  </si>
  <si>
    <t>Dundee City</t>
  </si>
  <si>
    <t>North Lanarkshire</t>
  </si>
  <si>
    <t>Perth and Kinross</t>
  </si>
  <si>
    <t>Falkirk</t>
  </si>
  <si>
    <t>Fife</t>
  </si>
  <si>
    <t>Highland</t>
  </si>
  <si>
    <t>East Dunbartonshire</t>
  </si>
  <si>
    <t>Scottish Borders</t>
  </si>
  <si>
    <t>SCOTLAND</t>
  </si>
  <si>
    <t>South Lanarkshire</t>
  </si>
  <si>
    <t>Stirling</t>
  </si>
  <si>
    <t>East Renfrewshire</t>
  </si>
  <si>
    <t>West Lothian</t>
  </si>
  <si>
    <t>Renfrewshire</t>
  </si>
  <si>
    <t>Orkney Islands</t>
  </si>
  <si>
    <t>Glasgow City</t>
  </si>
  <si>
    <t>East Lothian</t>
  </si>
  <si>
    <t>City of Edinburgh</t>
  </si>
  <si>
    <t>Midlothian</t>
  </si>
  <si>
    <t>Note</t>
  </si>
  <si>
    <t>Ordered by percentage population change.</t>
  </si>
  <si>
    <t>Figure 1.5: Components of population change in UK constituent countries, mid-2008 to mid-2018</t>
  </si>
  <si>
    <t>Estimated population  mid-2008</t>
  </si>
  <si>
    <t>Estimated population  mid-2018</t>
  </si>
  <si>
    <t>Net international migration</t>
  </si>
  <si>
    <t>Net rest of UK migration</t>
  </si>
  <si>
    <t>Other</t>
  </si>
  <si>
    <t>Natural change (births minus deaths)</t>
  </si>
  <si>
    <t>Population change</t>
  </si>
  <si>
    <t>Natural Change</t>
  </si>
  <si>
    <t>Net International Migration</t>
  </si>
  <si>
    <t>Net Rest of UK Migration</t>
  </si>
  <si>
    <t>United Kingdom</t>
  </si>
  <si>
    <t>Northern Ireland</t>
  </si>
  <si>
    <t>England</t>
  </si>
  <si>
    <t>Wales</t>
  </si>
  <si>
    <t>Scotland</t>
  </si>
  <si>
    <t>Other changes presented in this table comprise changes to the size of armed forces stationed in the UK and other special population adjustments.</t>
  </si>
  <si>
    <t>Sources</t>
  </si>
  <si>
    <t>Mid-year population estimates, Scotland, 2018, National Records of Scotland</t>
  </si>
  <si>
    <t>Mid-year population estimates, United Kingdom, 2018, Office for National Statistics</t>
  </si>
  <si>
    <t>Mid-year population estimates, Northern Ireland, 2018, Northern Ireland Statistics and Research Agency</t>
  </si>
  <si>
    <t>Figure 1.6: Population by age by sex, mid-2008 and mid-2018</t>
  </si>
  <si>
    <t>Age</t>
  </si>
  <si>
    <t xml:space="preserve">Males </t>
  </si>
  <si>
    <t>Females</t>
  </si>
  <si>
    <t>Figure 1.7: Age structure, mid-1983 to mid-2038</t>
  </si>
  <si>
    <t>Year</t>
  </si>
  <si>
    <t>Absolute numbers</t>
  </si>
  <si>
    <t>Percentage of population</t>
  </si>
  <si>
    <t>0 to 15 years</t>
  </si>
  <si>
    <t>16 to 64 years</t>
  </si>
  <si>
    <t>65 years and over</t>
  </si>
  <si>
    <t>Population</t>
  </si>
  <si>
    <t>Data for 1983 to 2018 come from the mid-year population estimates. Data for future years comes from the 2016-based National Population Projections, which were the most recent at the time of publishing.</t>
  </si>
  <si>
    <t>Figure 1.8: Age structure of the population, Scotland and the UK, year to mid-2018</t>
  </si>
  <si>
    <t>UK</t>
  </si>
  <si>
    <t>Persons</t>
  </si>
  <si>
    <t>%</t>
  </si>
  <si>
    <t>Percentages show the proportion of the total population that is acounted for by that age band.</t>
  </si>
  <si>
    <t>Figure 1.9: Change in population aged 65 or over, council areas, mid-2008 to mid-2018</t>
  </si>
  <si>
    <t>Change</t>
  </si>
  <si>
    <t>Council area</t>
  </si>
  <si>
    <t>Population aged 65+, mid-2008</t>
  </si>
  <si>
    <t>Population aged 65+, mid-2018</t>
  </si>
  <si>
    <t>N</t>
  </si>
  <si>
    <t>Figure 1.10: Change in median age, council areas, mid-2008 to mid-2018</t>
  </si>
  <si>
    <t>Area</t>
  </si>
  <si>
    <t>Median age, mid-2008 (years)</t>
  </si>
  <si>
    <t>Median Age, mid-2018 (years)</t>
  </si>
  <si>
    <t>Change (years)</t>
  </si>
  <si>
    <t>Median age is defined as the age at which the population can be equally divided in half.</t>
  </si>
  <si>
    <t>Chapter 2 - Births</t>
  </si>
  <si>
    <t>Figure 2.1</t>
  </si>
  <si>
    <t>Births and deaths, Scotland, 1951-2018</t>
  </si>
  <si>
    <t>Figure 2.2</t>
  </si>
  <si>
    <t>Estimated female population aged 15 to 44 and general fertility rate (GFR), Scotland, 1951-2018</t>
  </si>
  <si>
    <t>Figure 2.3</t>
  </si>
  <si>
    <t>Live births per 1,000 women, by age of mother, Scotland, 1951-2018</t>
  </si>
  <si>
    <t>Figure 2.4</t>
  </si>
  <si>
    <t>Average age of parents at birth, Scotland, 1975-2018</t>
  </si>
  <si>
    <t>Figure 2.5</t>
  </si>
  <si>
    <t>Live births per 1,000 women, by age, selected years</t>
  </si>
  <si>
    <t>Figure 2.6</t>
  </si>
  <si>
    <t>Total fertility rate, Scotland, 1951-2018</t>
  </si>
  <si>
    <t>Figure 2.7</t>
  </si>
  <si>
    <t>Average Completed Family Size (Cumulative cohort fertility rate) for selected birth cohorts, Scotland</t>
  </si>
  <si>
    <t>Figure 2.8</t>
  </si>
  <si>
    <t>Total fertility rates, UK countries, 1971-2018</t>
  </si>
  <si>
    <t>Annual Review 2018 - Chapter 2 - Births</t>
  </si>
  <si>
    <t>Figure 2.1: Births and deaths, Scotland, 1951-2018</t>
  </si>
  <si>
    <t xml:space="preserve"> Births</t>
  </si>
  <si>
    <t xml:space="preserve"> Deaths</t>
  </si>
  <si>
    <t>keep lowest value</t>
  </si>
  <si>
    <t xml:space="preserve"> </t>
  </si>
  <si>
    <t>Figure 2.2: Estimated female population aged 15 to 44 and general fertility rate (GFR), Scotland, 1951-2018</t>
  </si>
  <si>
    <t xml:space="preserve"> Females aged 15 to 44</t>
  </si>
  <si>
    <t xml:space="preserve"> GFR (live births per 1,000 women aged 15 to 44)</t>
  </si>
  <si>
    <t xml:space="preserve"> Number of births</t>
  </si>
  <si>
    <t>Rates for 2002 to 2010 have been recalculated using the rebased population estimates for those years, which were published in December 2013.</t>
  </si>
  <si>
    <t>Figure 2.3: Live births per 1,000 women, by age of mother, Scotland, 1951-2018</t>
  </si>
  <si>
    <t>15-19</t>
  </si>
  <si>
    <t>20-24</t>
  </si>
  <si>
    <t>25-29</t>
  </si>
  <si>
    <t>30-34</t>
  </si>
  <si>
    <t>35-39</t>
  </si>
  <si>
    <t>40-44</t>
  </si>
  <si>
    <t>Figure 2.4: Average age of parents at birth, Scotland, 1975-2018</t>
  </si>
  <si>
    <t>Average age of mother</t>
  </si>
  <si>
    <t>Average age of father</t>
  </si>
  <si>
    <t>Figure 2.5: Live births per 1,000 women, by age, selected years</t>
  </si>
  <si>
    <r>
      <t xml:space="preserve">Age of mother </t>
    </r>
    <r>
      <rPr>
        <b/>
        <vertAlign val="superscript"/>
        <sz val="10"/>
        <rFont val="Arial"/>
        <family val="2"/>
      </rPr>
      <t>1</t>
    </r>
  </si>
  <si>
    <t>Rate for age 15 includes births at younger ages, and for age 44 includes births at older ages.</t>
  </si>
  <si>
    <t>Figure 2.6: Total fertility rate, Scotland, 1951-2018</t>
  </si>
  <si>
    <t>Total fertility rate</t>
  </si>
  <si>
    <t>Figure 2.7: Average Completed Family Size (Cumulative cohort fertility rate) for selected birth cohorts, Scotland</t>
  </si>
  <si>
    <t>Some rates for 1971, 1976 and 1981 have been recalculated using the rebased population estimates for 2002 to 2011, which were published in December 2013. The recalculated figures are shown in italics.</t>
  </si>
  <si>
    <t>Figure 2.8: Total fertility rates, UK countries, 1971-2018</t>
  </si>
  <si>
    <t>N. Ireland</t>
  </si>
  <si>
    <t>At the time of writing the 2018 total fertility rate for Northern Ireland was not available.</t>
  </si>
  <si>
    <t>Chapter 3 - Deaths</t>
  </si>
  <si>
    <t>Figure 3.1</t>
  </si>
  <si>
    <t>Deaths in Scotland, 1994-2018, numbers and age-standardised death rates</t>
  </si>
  <si>
    <t>Table 3.1</t>
  </si>
  <si>
    <t>Cancer deaths, numbers, age-standardised rates and average age at death, 1974-2018</t>
  </si>
  <si>
    <t>Figure 3.2</t>
  </si>
  <si>
    <t>Age-standardised death rates in Scotland, by selected cause, 1994-2018</t>
  </si>
  <si>
    <t>Table 3.2</t>
  </si>
  <si>
    <t>Ischaemic heart disease deaths, numbers, age-standardised rates and average age at death, 1974-2018</t>
  </si>
  <si>
    <t>Table 3.3</t>
  </si>
  <si>
    <t>Cerebrovascular disease deaths, numbers, age-standardised rates and average age at death, 1974-2018</t>
  </si>
  <si>
    <t>Table 3.4</t>
  </si>
  <si>
    <t>Respiratory deaths, numbers, age-standardised rates and average age at death, 1974-2018</t>
  </si>
  <si>
    <t>Table 3.5</t>
  </si>
  <si>
    <t>Dementia and Alzheimer’s deaths, numbers, age-standardised rates and average age at death, 1984-2018</t>
  </si>
  <si>
    <t>Table 3.6</t>
  </si>
  <si>
    <t>Alcohol-specific deaths, numbers, age-standardised rates and average age at death, 1984-2018</t>
  </si>
  <si>
    <t>Table 3.7</t>
  </si>
  <si>
    <t>Accidental deaths (old and new definitions), numbers, age-standardised rates and average age at death, 1984-2018</t>
  </si>
  <si>
    <t>Table 3.8</t>
  </si>
  <si>
    <t>Probable suicides (old and new definitions), numbers, age-standardised rates and average age at death, 1974-2018</t>
  </si>
  <si>
    <t>Figure 3.3</t>
  </si>
  <si>
    <t>Age specific mortality rates as a proportion of 1981 rate, 1981-2018</t>
  </si>
  <si>
    <t>Figure 3.4</t>
  </si>
  <si>
    <t>Age standardised mortality rates, by selected cause and sex, 2017</t>
  </si>
  <si>
    <t>Annual Review 2018 - Chapter 3 - Deaths</t>
  </si>
  <si>
    <t>Figure 3.1: Deaths in Scotland, 1994-2018, numbers and age-standardised death rates</t>
  </si>
  <si>
    <t>EASR</t>
  </si>
  <si>
    <t xml:space="preserve">Number </t>
  </si>
  <si>
    <r>
      <t>Table 3.1: Cancer deaths</t>
    </r>
    <r>
      <rPr>
        <b/>
        <vertAlign val="superscript"/>
        <sz val="10"/>
        <color theme="1"/>
        <rFont val="Arial"/>
        <family val="2"/>
      </rPr>
      <t>1</t>
    </r>
    <r>
      <rPr>
        <b/>
        <sz val="10"/>
        <color theme="1"/>
        <rFont val="Arial"/>
        <family val="2"/>
      </rPr>
      <t>, numbers, age-standardised rates and average age at death, 1974-2018</t>
    </r>
  </si>
  <si>
    <t>Number of deaths</t>
  </si>
  <si>
    <r>
      <t>Age-standardised death rate (all ages)</t>
    </r>
    <r>
      <rPr>
        <b/>
        <vertAlign val="superscript"/>
        <sz val="10"/>
        <rFont val="Arial"/>
        <family val="2"/>
      </rPr>
      <t>2</t>
    </r>
  </si>
  <si>
    <r>
      <t>Age-standardised death rate (under 75s)</t>
    </r>
    <r>
      <rPr>
        <b/>
        <vertAlign val="superscript"/>
        <sz val="10"/>
        <rFont val="Arial"/>
        <family val="2"/>
      </rPr>
      <t>2</t>
    </r>
  </si>
  <si>
    <t>Average age at death</t>
  </si>
  <si>
    <t>Footnotes</t>
  </si>
  <si>
    <t>1) Cancer deaths classified as follows: 1974 – ICD-8 codes 140-209; 1984-1994 – ICD-9 codes 140-208; 2004 onwards – ICD-10 codes C00-C97.</t>
  </si>
  <si>
    <t xml:space="preserve">2) Age-standardised death rates are per 100,000 population and are based on the European Standard Population 2013. They are not available (using the current methodology) prior to 1994. </t>
  </si>
  <si>
    <t>Figure 3.2: Age-standardised death rates in Scotland, by selected cause, 1994-2018</t>
  </si>
  <si>
    <t>Registration Year</t>
  </si>
  <si>
    <t>All causes</t>
  </si>
  <si>
    <t xml:space="preserve">Cancer </t>
  </si>
  <si>
    <t>Lung</t>
  </si>
  <si>
    <t>Prostate (male only)</t>
  </si>
  <si>
    <t>Breast (female only)</t>
  </si>
  <si>
    <t>Bowel</t>
  </si>
  <si>
    <t>Blood</t>
  </si>
  <si>
    <t>Diseases of the circulatory system (390-459 / I00-I99)</t>
  </si>
  <si>
    <t xml:space="preserve">Ischaemic heart disease  </t>
  </si>
  <si>
    <t xml:space="preserve">Cerebrovascular disease </t>
  </si>
  <si>
    <t>Respiratory diseases</t>
  </si>
  <si>
    <t>Chronic Obstructive Pulmonary Disease (490-492,496 / J40-44)</t>
  </si>
  <si>
    <r>
      <t xml:space="preserve">Alcohol-specific </t>
    </r>
    <r>
      <rPr>
        <b/>
        <vertAlign val="superscript"/>
        <sz val="10"/>
        <rFont val="Arial"/>
        <family val="2"/>
      </rPr>
      <t>1</t>
    </r>
  </si>
  <si>
    <t>Accidents (old definition)</t>
  </si>
  <si>
    <r>
      <t>Accidents (new definition)</t>
    </r>
    <r>
      <rPr>
        <b/>
        <vertAlign val="superscript"/>
        <sz val="10"/>
        <rFont val="Arial"/>
        <family val="2"/>
      </rPr>
      <t>2</t>
    </r>
  </si>
  <si>
    <t>Probable suicide (old definition)</t>
  </si>
  <si>
    <r>
      <t>Probable suicide (new definition)</t>
    </r>
    <r>
      <rPr>
        <b/>
        <vertAlign val="superscript"/>
        <sz val="10"/>
        <rFont val="Arial"/>
        <family val="2"/>
      </rPr>
      <t>2</t>
    </r>
  </si>
  <si>
    <r>
      <t>Dementia and Alzheimer's disease</t>
    </r>
    <r>
      <rPr>
        <b/>
        <vertAlign val="superscript"/>
        <sz val="10"/>
        <rFont val="Arial"/>
        <family val="2"/>
      </rPr>
      <t>3</t>
    </r>
  </si>
  <si>
    <r>
      <t xml:space="preserve">1) Following a </t>
    </r>
    <r>
      <rPr>
        <sz val="8"/>
        <color rgb="FF0070C0"/>
        <rFont val="Arial"/>
        <family val="2"/>
      </rPr>
      <t>consultation exercise</t>
    </r>
    <r>
      <rPr>
        <sz val="8"/>
        <rFont val="Arial"/>
        <family val="2"/>
      </rPr>
      <t>, the National Statistics definition of alcohol deaths was changed in November 2017.  Figures are on both the old and new basis are available on our website to preserve the comparability of the time series.</t>
    </r>
  </si>
  <si>
    <t xml:space="preserve">2) Following a WHO update to the International Statistical Classification of Diseases and Related Health Problems, which was implemented by NRS in 2011, there is an inconsistency in the time series for accidents and probable suicides. </t>
  </si>
  <si>
    <t>Figures are provided in these tables on both the old and new basis to maintain the comparability of the time series. Please refer to the deaths - background information section on our website for more details on the changes which were made.</t>
  </si>
  <si>
    <t xml:space="preserve">3) The ICD-9 codes used for dementia and Alzheimer's for the period 1994 to 1999 aren't directly comparable with the ICD-10 codes used from 2000 onwards.  Care should be taken when interpreting the trend over this period.  </t>
  </si>
  <si>
    <r>
      <t>Table 3.2: Ischaemic heart disease deaths</t>
    </r>
    <r>
      <rPr>
        <b/>
        <vertAlign val="superscript"/>
        <sz val="10"/>
        <color theme="1"/>
        <rFont val="Arial"/>
        <family val="2"/>
      </rPr>
      <t>1</t>
    </r>
    <r>
      <rPr>
        <b/>
        <sz val="10"/>
        <color theme="1"/>
        <rFont val="Arial"/>
        <family val="2"/>
      </rPr>
      <t>, numbers, age-standardised rates and average age at death, 1974-2018</t>
    </r>
  </si>
  <si>
    <t>1) Ischaemic heart disease deaths classified as follows: 1974 – ICD-8 codes 410-414; 1984-1994 – ICD-9 codes 410-414; 2004 onwards – ICD-10 codes I20-I25.</t>
  </si>
  <si>
    <r>
      <t>Table 3.3: Cerebrovascular disease deaths</t>
    </r>
    <r>
      <rPr>
        <b/>
        <vertAlign val="superscript"/>
        <sz val="10"/>
        <color theme="1"/>
        <rFont val="Arial"/>
        <family val="2"/>
      </rPr>
      <t>1</t>
    </r>
    <r>
      <rPr>
        <b/>
        <sz val="10"/>
        <color theme="1"/>
        <rFont val="Arial"/>
        <family val="2"/>
      </rPr>
      <t>, numbers, age-standardised rates and average age at death, 1974-2018</t>
    </r>
  </si>
  <si>
    <t>1) Cerebrovascular disease deaths classified as follows: 1974 – ICD-8 codes 430-438; 1984-1994 – ICD-9 codes 430-438; 2004 onwards – ICD-10 codes I60-I69.</t>
  </si>
  <si>
    <r>
      <t>Table 3.4: Respiratory deaths</t>
    </r>
    <r>
      <rPr>
        <b/>
        <vertAlign val="superscript"/>
        <sz val="10"/>
        <color theme="1"/>
        <rFont val="Arial"/>
        <family val="2"/>
      </rPr>
      <t>1</t>
    </r>
    <r>
      <rPr>
        <b/>
        <sz val="10"/>
        <color theme="1"/>
        <rFont val="Arial"/>
        <family val="2"/>
      </rPr>
      <t>, numbers, age-standardised rates and average age at death, 1974-2018</t>
    </r>
  </si>
  <si>
    <t>1) Respiratory disease deaths classified as follows: 1974 – ICD-8 codes 460-519; 1984-1994 – ICD-9 codes 460-519; 2004 onwards – ICD-10 codes J00-J99.</t>
  </si>
  <si>
    <r>
      <t>Table 3.5: Dementia and Alzheimer’s deaths</t>
    </r>
    <r>
      <rPr>
        <b/>
        <vertAlign val="superscript"/>
        <sz val="10"/>
        <color theme="1"/>
        <rFont val="Arial"/>
        <family val="2"/>
      </rPr>
      <t>1</t>
    </r>
    <r>
      <rPr>
        <b/>
        <sz val="10"/>
        <color theme="1"/>
        <rFont val="Arial"/>
        <family val="2"/>
      </rPr>
      <t>, numbers, age-standardised rates and average age at death, 1984-2018</t>
    </r>
  </si>
  <si>
    <t>1) Dementia and Alzheimer’s disease deaths classified as follows: 1984-1994 – ICD-9 codes 290, 331.0; 2004 onwards – ICD-10 codes F01, F03, G30.</t>
  </si>
  <si>
    <r>
      <t>Table 3.6: Alcohol-specific deaths</t>
    </r>
    <r>
      <rPr>
        <b/>
        <vertAlign val="superscript"/>
        <sz val="10"/>
        <color theme="1"/>
        <rFont val="Arial"/>
        <family val="2"/>
      </rPr>
      <t>1</t>
    </r>
    <r>
      <rPr>
        <b/>
        <sz val="10"/>
        <color theme="1"/>
        <rFont val="Arial"/>
        <family val="2"/>
      </rPr>
      <t>, numbers, age-standardised rates and average age at death, 1984-2018</t>
    </r>
  </si>
  <si>
    <t>1) For details of ICD codes used and for comparable figures based on the old alcohol-related definition refer to the NRS website.</t>
  </si>
  <si>
    <r>
      <t>Table 3.7: Accidental deaths</t>
    </r>
    <r>
      <rPr>
        <b/>
        <vertAlign val="superscript"/>
        <sz val="10"/>
        <color theme="1"/>
        <rFont val="Arial"/>
        <family val="2"/>
      </rPr>
      <t>1</t>
    </r>
    <r>
      <rPr>
        <b/>
        <sz val="10"/>
        <color theme="1"/>
        <rFont val="Arial"/>
        <family val="2"/>
      </rPr>
      <t xml:space="preserve"> (old and new definitions), numbers, age-standardised rates and average age at death, 1984-2018</t>
    </r>
  </si>
  <si>
    <t>old</t>
  </si>
  <si>
    <t>new</t>
  </si>
  <si>
    <r>
      <t xml:space="preserve">1) For details of ICD codes used refer to the </t>
    </r>
    <r>
      <rPr>
        <u/>
        <sz val="8"/>
        <color rgb="FF0000FF"/>
        <rFont val="Arial"/>
        <family val="2"/>
      </rPr>
      <t>definition of the statistics</t>
    </r>
    <r>
      <rPr>
        <sz val="8"/>
        <rFont val="Arial"/>
        <family val="2"/>
      </rPr>
      <t xml:space="preserve"> page on the NRS website.</t>
    </r>
  </si>
  <si>
    <r>
      <t>Table 3.8: Probable suicides</t>
    </r>
    <r>
      <rPr>
        <b/>
        <vertAlign val="superscript"/>
        <sz val="10"/>
        <color theme="1"/>
        <rFont val="Arial"/>
        <family val="2"/>
      </rPr>
      <t>1</t>
    </r>
    <r>
      <rPr>
        <b/>
        <sz val="10"/>
        <color theme="1"/>
        <rFont val="Arial"/>
        <family val="2"/>
      </rPr>
      <t xml:space="preserve"> (old and new definitions), numbers, age-standardised rates and average age at death, 1974-2018</t>
    </r>
  </si>
  <si>
    <r>
      <t>1) For details of ICD codes used refer to the</t>
    </r>
    <r>
      <rPr>
        <u/>
        <sz val="8"/>
        <color rgb="FF0000FF"/>
        <rFont val="Arial"/>
        <family val="2"/>
      </rPr>
      <t xml:space="preserve"> definition of the statistics</t>
    </r>
    <r>
      <rPr>
        <sz val="8"/>
        <rFont val="Arial"/>
        <family val="2"/>
      </rPr>
      <t xml:space="preserve"> page on the NRS website.</t>
    </r>
  </si>
  <si>
    <t>Figure 3.3: Age specific mortality rates as a proportion of 1981 rate, 1981-2018</t>
  </si>
  <si>
    <t>Males (Figure 3.2a)</t>
  </si>
  <si>
    <t>Females (Figure 3.2b)</t>
  </si>
  <si>
    <t>Age group</t>
  </si>
  <si>
    <t>0 to 14</t>
  </si>
  <si>
    <t>15 to 44</t>
  </si>
  <si>
    <t>45 to 59</t>
  </si>
  <si>
    <t>60 to 74</t>
  </si>
  <si>
    <t>75 to 89</t>
  </si>
  <si>
    <t>90 plus</t>
  </si>
  <si>
    <r>
      <t>Figure 3.4: Age standardised</t>
    </r>
    <r>
      <rPr>
        <b/>
        <vertAlign val="superscript"/>
        <sz val="10"/>
        <rFont val="Arial"/>
        <family val="2"/>
      </rPr>
      <t>1</t>
    </r>
    <r>
      <rPr>
        <b/>
        <sz val="10"/>
        <rFont val="Arial"/>
        <family val="2"/>
      </rPr>
      <t xml:space="preserve"> mortality rates, by selected cause and sex, 2017</t>
    </r>
  </si>
  <si>
    <t>Males (Figure 3.4a)</t>
  </si>
  <si>
    <t>Rates per 100,000 population</t>
  </si>
  <si>
    <t>Ischaemic heart disease</t>
  </si>
  <si>
    <t>Cerebrovascular disease</t>
  </si>
  <si>
    <t>Dementia / Alzheimer's</t>
  </si>
  <si>
    <t>Females (Figure 3.4b)</t>
  </si>
  <si>
    <t>Footnote</t>
  </si>
  <si>
    <t xml:space="preserve">1) These age standardised mortality rates are based on the 2013 version of the European Standard Population. </t>
  </si>
  <si>
    <t>Chapter 4 - Life expectancy</t>
  </si>
  <si>
    <t>Figure 4.1</t>
  </si>
  <si>
    <t>Life expectancy at birth, Scotland, 1981-2041</t>
  </si>
  <si>
    <t>Figure 4.2</t>
  </si>
  <si>
    <t>Annual change in life expectancy in Scotland, 2000-2002 to 2015-2017, males and females</t>
  </si>
  <si>
    <t>Figure 4.3a</t>
  </si>
  <si>
    <t>Life expectancy at birth in Scotland and the UK compared with countries in the EU, 1980-1982 to 2015-2017, males</t>
  </si>
  <si>
    <t>Figure 4.3b</t>
  </si>
  <si>
    <t>Life expectancy at birth in Scotland and the UK compared with countries in the EU, 1980-1982 to 2015-2017, females</t>
  </si>
  <si>
    <t>Figure 4.4</t>
  </si>
  <si>
    <t>Life expectancy and healthy life expectancy at birth in the UK and constituent countries, 2015-2017, males and females</t>
  </si>
  <si>
    <t>Figure 4.5</t>
  </si>
  <si>
    <t>Life expectancy and healthy life expectancy at birth in Scotland's council areas with 95% confidence intervals, 2015-2017, males and females</t>
  </si>
  <si>
    <t>Figure 4.6</t>
  </si>
  <si>
    <t>Correlations of life expectancy and healthy life expectancy at birth in Scottish Council areas, 2015-2017, males and females</t>
  </si>
  <si>
    <t>Figure 4.7</t>
  </si>
  <si>
    <t>Life expectancy and healthy life expectancy by SIMD deciles, 2015-2017, males and females</t>
  </si>
  <si>
    <t>Annual Review 2018 - Chapter 4 - Life expectancy</t>
  </si>
  <si>
    <r>
      <t>Figure 4.1: Life expectancy at birth</t>
    </r>
    <r>
      <rPr>
        <b/>
        <vertAlign val="superscript"/>
        <sz val="10"/>
        <color theme="1"/>
        <rFont val="Arial"/>
        <family val="2"/>
      </rPr>
      <t>1</t>
    </r>
    <r>
      <rPr>
        <b/>
        <sz val="10"/>
        <color theme="1"/>
        <rFont val="Arial"/>
        <family val="2"/>
      </rPr>
      <t>, Scotland, 1981-2041</t>
    </r>
  </si>
  <si>
    <t xml:space="preserve"> Males</t>
  </si>
  <si>
    <t xml:space="preserve"> Females</t>
  </si>
  <si>
    <t>1980-1982</t>
  </si>
  <si>
    <t>1981-1983</t>
  </si>
  <si>
    <t>1982-1984</t>
  </si>
  <si>
    <t>1983-1985</t>
  </si>
  <si>
    <t>1984-1986</t>
  </si>
  <si>
    <t>1985-1987</t>
  </si>
  <si>
    <t>1986-1988</t>
  </si>
  <si>
    <t>1987-1989</t>
  </si>
  <si>
    <t>1988-1990</t>
  </si>
  <si>
    <t>1989-1991</t>
  </si>
  <si>
    <t>1990-1992</t>
  </si>
  <si>
    <t>1991-1993</t>
  </si>
  <si>
    <t>1992-1994</t>
  </si>
  <si>
    <t>1993-1995</t>
  </si>
  <si>
    <t>1994-1996</t>
  </si>
  <si>
    <t>1995-1997</t>
  </si>
  <si>
    <t>1996-1998</t>
  </si>
  <si>
    <t>1997-1999</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</si>
  <si>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</si>
  <si>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</si>
  <si>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</si>
  <si>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</si>
  <si>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</si>
  <si>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</si>
  <si>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</si>
  <si>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</si>
  <si>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</si>
  <si>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</si>
  <si>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</si>
  <si>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</si>
  <si>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</si>
  <si>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</si>
  <si>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</si>
  <si>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</si>
  <si>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2014-2016</t>
  </si>
  <si>
    <t>2015-2017</t>
  </si>
  <si>
    <t>1) Figures to 2015-2017 are three year life expectancies from the National Life tables for Scotland. Figures from 2017 onward are projected single year life expectancies (ONS).</t>
  </si>
  <si>
    <t>Figure 4.2: Annual change in life expectancy in Scotland, 2000-2002 to 2015-2017, males and females</t>
  </si>
  <si>
    <t>Male life expectancy (years)</t>
  </si>
  <si>
    <t>Female life expectancy (years)</t>
  </si>
  <si>
    <t>difference from previous year (weeks): Males</t>
  </si>
  <si>
    <t>difference from previous year (weeks): Females</t>
  </si>
  <si>
    <t>Source: National Life Tables for Scotland</t>
  </si>
  <si>
    <t>Figure 4.3a: Life expectancy at birth in Scotland and the UK compared with countries in the EU, 1980-1982 to 2015-2017, males</t>
  </si>
  <si>
    <t>Country</t>
  </si>
  <si>
    <t xml:space="preserve">       rank        (EU countries in 2015-2017)</t>
  </si>
  <si>
    <t>Austria</t>
  </si>
  <si>
    <t>Estonia</t>
  </si>
  <si>
    <t>Lithuania</t>
  </si>
  <si>
    <t>Belgium</t>
  </si>
  <si>
    <t>Luxembourg</t>
  </si>
  <si>
    <t>Latvia</t>
  </si>
  <si>
    <t>Bulgaria</t>
  </si>
  <si>
    <t>Croatia</t>
  </si>
  <si>
    <t>Romania</t>
  </si>
  <si>
    <t>Cyprus</t>
  </si>
  <si>
    <t>Hungary</t>
  </si>
  <si>
    <t>Czechia</t>
  </si>
  <si>
    <t>Denmark</t>
  </si>
  <si>
    <t>Spain</t>
  </si>
  <si>
    <t>Slovakia</t>
  </si>
  <si>
    <t>Poland</t>
  </si>
  <si>
    <t>Finland</t>
  </si>
  <si>
    <t>France</t>
  </si>
  <si>
    <t>Germany (including former GDR)</t>
  </si>
  <si>
    <t>Portugal</t>
  </si>
  <si>
    <t>Greece</t>
  </si>
  <si>
    <t>Netherlands</t>
  </si>
  <si>
    <t>Slovenia</t>
  </si>
  <si>
    <t>Ireland</t>
  </si>
  <si>
    <t>Italy</t>
  </si>
  <si>
    <t>Sweden</t>
  </si>
  <si>
    <t>Malta</t>
  </si>
  <si>
    <t>N/A</t>
  </si>
  <si>
    <t>Source: National life tables for Scotland (NRS), National life tables for the UK (ONS), Eurostat (tps00025)</t>
  </si>
  <si>
    <t>Figure 4.3b: Life expectancy at birth in Scotland and the UK compared with countries in the EU, 1980-1982 to 2015-2017, females</t>
  </si>
  <si>
    <t>Figure 4.4: Life expectancy and healthy life expectancy at birth in the UK and constituent countries, 2015-2017, males and females</t>
  </si>
  <si>
    <t>Males</t>
  </si>
  <si>
    <t>Life expectancy (LE)</t>
  </si>
  <si>
    <t>Healthy life expectancy (HLE)</t>
  </si>
  <si>
    <t>HLE Lower confidence interval</t>
  </si>
  <si>
    <t>HLE Upper confidence interval</t>
  </si>
  <si>
    <t>Proportion of life in good health</t>
  </si>
  <si>
    <t>Proportion of life in poor health</t>
  </si>
  <si>
    <t>Source: Healthy life expectancy in Scottish areas 2015-2017 (NRS)</t>
  </si>
  <si>
    <t>Figure 4.5: Life expectancy and healthy life expectancy at birth in Scotland's council areas with 95% confidence intervals, 2015-2017, males and females</t>
  </si>
  <si>
    <t>LE Lower confidence interval</t>
  </si>
  <si>
    <t>LE Upper confidence interval</t>
  </si>
  <si>
    <t>rank order (LE)</t>
  </si>
  <si>
    <t>rank order (HLE)</t>
  </si>
  <si>
    <t xml:space="preserve">1) The Scotland level life expectancy estimate is for use only as a comparator for the corresponding sub-Scotland level figures. The definitive Scotland level estimate is published in the National Life tables for Scotland </t>
  </si>
  <si>
    <t>HLE lower CI</t>
  </si>
  <si>
    <t xml:space="preserve"> HLE-lower</t>
  </si>
  <si>
    <t>gap upper HLE and lower LE</t>
  </si>
  <si>
    <t>width LE</t>
  </si>
  <si>
    <t>Figure 4.6: Correlations of life expectancy and healthy life expectancy at birth in Scottish Council areas, 2015-2017, males and females</t>
  </si>
  <si>
    <t>Life expectancy</t>
  </si>
  <si>
    <t>Healthy life expectancy</t>
  </si>
  <si>
    <t>percentage of life expectancy in good health</t>
  </si>
  <si>
    <r>
      <t>Figure 4.7: Life expectancy and healthy life expectancy by SIMD</t>
    </r>
    <r>
      <rPr>
        <b/>
        <vertAlign val="superscript"/>
        <sz val="10"/>
        <rFont val="Arial"/>
        <family val="2"/>
      </rPr>
      <t>1</t>
    </r>
    <r>
      <rPr>
        <b/>
        <sz val="10"/>
        <rFont val="Arial"/>
        <family val="2"/>
      </rPr>
      <t xml:space="preserve"> deciles, 2015-2017, males and females</t>
    </r>
  </si>
  <si>
    <t>SIMD decile</t>
  </si>
  <si>
    <t>1 (most deprived)</t>
  </si>
  <si>
    <t>10 (least deprived)</t>
  </si>
  <si>
    <t>Footnote:</t>
  </si>
  <si>
    <t>1) SIMD 2016</t>
  </si>
  <si>
    <t>good health</t>
  </si>
  <si>
    <t>bad health</t>
  </si>
  <si>
    <t>Decile 1 (most deprived)</t>
  </si>
  <si>
    <t>Decile 2</t>
  </si>
  <si>
    <t>Decile 3</t>
  </si>
  <si>
    <t>Decile 4</t>
  </si>
  <si>
    <t>Decile 5</t>
  </si>
  <si>
    <t>Decile 6</t>
  </si>
  <si>
    <t>Decile 7</t>
  </si>
  <si>
    <t>Decile 8</t>
  </si>
  <si>
    <t>Decile 9</t>
  </si>
  <si>
    <t>Decile 10 (least deprived)</t>
  </si>
  <si>
    <t>Chapter 5 - Migration</t>
  </si>
  <si>
    <t>Figure 5.1</t>
  </si>
  <si>
    <t>Net migration, Scotland, mid-1958 to mid-2018</t>
  </si>
  <si>
    <t>Figure 5.2</t>
  </si>
  <si>
    <t>Natural change and net migration, Scotland, mid-1969 to mid-2018</t>
  </si>
  <si>
    <t>Figure 5.3</t>
  </si>
  <si>
    <t>Migration between Scotland, rest of the UK and overseas, year to mid-2018</t>
  </si>
  <si>
    <t>Figure 5.4</t>
  </si>
  <si>
    <t>Migration between Scotland, rest of the UK and overseas, mid-1998 to mid-2018</t>
  </si>
  <si>
    <t>Figure 5.5</t>
  </si>
  <si>
    <t>Movements between Scotland and the rest of UK by age group, year to mid-2018</t>
  </si>
  <si>
    <t>Figure 5.6</t>
  </si>
  <si>
    <t>Movements between Scotland and overseas areas by age group, year to mid-2018</t>
  </si>
  <si>
    <t>Figure 5.7</t>
  </si>
  <si>
    <t>Total net migration, year to mid-2018</t>
  </si>
  <si>
    <t>Figure 5.8</t>
  </si>
  <si>
    <t>Origin of in-migrants by council area, year to mid-2018</t>
  </si>
  <si>
    <t>Figure 5.9</t>
  </si>
  <si>
    <t>Destination of out-migrants by council area, year to mid-2018</t>
  </si>
  <si>
    <t>Figure 5.10</t>
  </si>
  <si>
    <t>Number of EU and Non-EU nationals living in Scotland, 2018</t>
  </si>
  <si>
    <t>Figure 5.11</t>
  </si>
  <si>
    <t>Most common EU and Non-EU nationalities, Scotland, 2018</t>
  </si>
  <si>
    <t>Figure 5.12</t>
  </si>
  <si>
    <t>Population who are non-British nationals (percentage), 2018</t>
  </si>
  <si>
    <t>Annual Review 2018 - Chapter 5 - Migration</t>
  </si>
  <si>
    <t>Figure 5.1: Net migration, mid-1958 to mid-2018</t>
  </si>
  <si>
    <t>Period of Mid 
Year Estimate</t>
  </si>
  <si>
    <t>Net migration (thousands)</t>
  </si>
  <si>
    <t>Includes asylum seekers, and also includes refugees for 2015-16 onwards.</t>
  </si>
  <si>
    <t>Figures relate to net migration (the difference between immigrants and emigrants) in the year to 30 June for each year.</t>
  </si>
  <si>
    <t>Prior to 1981-82 and from 2001-02 onwards net migration does not include other changes - such as in the number of prisoners and armed forces stationed in Scotland. From 1981-82 to 2000-01 net migration includes movements to and from the armed forces.</t>
  </si>
  <si>
    <t>Figure 5.2: Natural change and net migration, Scotland, mid-1969 to mid-2018</t>
  </si>
  <si>
    <t>Net
migration</t>
  </si>
  <si>
    <t>Decade</t>
  </si>
  <si>
    <t>Reliance on Net Migration for Growth</t>
  </si>
  <si>
    <t>Reliance on Natural Change for Growth</t>
  </si>
  <si>
    <t>Population Change in Decade</t>
  </si>
  <si>
    <t>1968-69 to 1977-78</t>
  </si>
  <si>
    <t>1978-79 to 1987-88</t>
  </si>
  <si>
    <t>-</t>
  </si>
  <si>
    <t>1988-89 to 1997-98</t>
  </si>
  <si>
    <t>1998-99 to 2007-08</t>
  </si>
  <si>
    <t>2008-09 to 2017-18</t>
  </si>
  <si>
    <t>Includes asylum seekers, and also includes refugees for 2015-16 onwards</t>
  </si>
  <si>
    <t>Figure 5.3 and 5.4: Migration between Scotland, rest of the UK and overseas, mid-1998 to mid-2018</t>
  </si>
  <si>
    <t>In from the rest of the UK</t>
  </si>
  <si>
    <t xml:space="preserve">Out to the rest of the UK </t>
  </si>
  <si>
    <t>In from overseas</t>
  </si>
  <si>
    <t>Out to overseas</t>
  </si>
  <si>
    <t>Does not include other changes - such as in the number of prisoners and armed forces stationed in Scotland and movements to and from the armed forces.</t>
  </si>
  <si>
    <t>The overseas figures include asylum seekers and for 2015-16 onwards also include refugees.</t>
  </si>
  <si>
    <t>Figure 5.5 and 5.6: Movements between Scotland, rest of the UK and overseas by age group, year to mid-2018</t>
  </si>
  <si>
    <t>Overseas</t>
  </si>
  <si>
    <t>Rest of the UK</t>
  </si>
  <si>
    <t>Age Group</t>
  </si>
  <si>
    <t>Out</t>
  </si>
  <si>
    <t>In</t>
  </si>
  <si>
    <t>Net</t>
  </si>
  <si>
    <t>0-15</t>
  </si>
  <si>
    <t>0 to 15</t>
  </si>
  <si>
    <t>16-24</t>
  </si>
  <si>
    <t>16 to 64</t>
  </si>
  <si>
    <t>25-34</t>
  </si>
  <si>
    <t>65+</t>
  </si>
  <si>
    <t>35-44</t>
  </si>
  <si>
    <t>45-54</t>
  </si>
  <si>
    <t>55-64</t>
  </si>
  <si>
    <t>65-74</t>
  </si>
  <si>
    <t>75-84</t>
  </si>
  <si>
    <t>85+</t>
  </si>
  <si>
    <t>Totals may not sum due to rounding.</t>
  </si>
  <si>
    <t>Numbers for overseas include refugees and asylum seekers.</t>
  </si>
  <si>
    <t>Figure 5.7: Total net migration, year to mid-2018</t>
  </si>
  <si>
    <t>Within Local Council Migration 2017-18</t>
  </si>
  <si>
    <t>Top 5 within council migration</t>
  </si>
  <si>
    <t>From</t>
  </si>
  <si>
    <t>To</t>
  </si>
  <si>
    <t>Migration Flow</t>
  </si>
  <si>
    <r>
      <t>Council areas</t>
    </r>
    <r>
      <rPr>
        <b/>
        <vertAlign val="superscript"/>
        <sz val="10"/>
        <rFont val="Arial"/>
        <family val="2"/>
      </rPr>
      <t>4</t>
    </r>
  </si>
  <si>
    <t>In migration (Moves in from other councils)</t>
  </si>
  <si>
    <r>
      <t>Total Moves within Scotland</t>
    </r>
    <r>
      <rPr>
        <b/>
        <vertAlign val="superscript"/>
        <sz val="10"/>
        <rFont val="Arial"/>
        <family val="2"/>
      </rPr>
      <t>3</t>
    </r>
  </si>
  <si>
    <t>S12000033</t>
  </si>
  <si>
    <t>S12000034</t>
  </si>
  <si>
    <t>S12000041</t>
  </si>
  <si>
    <t>S12000035</t>
  </si>
  <si>
    <t>S12000036</t>
  </si>
  <si>
    <t>S12000005</t>
  </si>
  <si>
    <t>S12000006</t>
  </si>
  <si>
    <t>S12000042</t>
  </si>
  <si>
    <t>S12000008</t>
  </si>
  <si>
    <t>S12000045</t>
  </si>
  <si>
    <t>S12000010</t>
  </si>
  <si>
    <t>S12000011</t>
  </si>
  <si>
    <t>S12000014</t>
  </si>
  <si>
    <t>S12000047</t>
  </si>
  <si>
    <t>S12000046</t>
  </si>
  <si>
    <t>S12000017</t>
  </si>
  <si>
    <t>S12000018</t>
  </si>
  <si>
    <t>S12000019</t>
  </si>
  <si>
    <t>S12000020</t>
  </si>
  <si>
    <t>S12000013</t>
  </si>
  <si>
    <t>S12000021</t>
  </si>
  <si>
    <t>S12000044</t>
  </si>
  <si>
    <t>S12000023</t>
  </si>
  <si>
    <t>S12000048</t>
  </si>
  <si>
    <t>S12000038</t>
  </si>
  <si>
    <t>S12000026</t>
  </si>
  <si>
    <t>S12000027</t>
  </si>
  <si>
    <t>S12000028</t>
  </si>
  <si>
    <t>S12000029</t>
  </si>
  <si>
    <t>S12000030</t>
  </si>
  <si>
    <t>S12000039</t>
  </si>
  <si>
    <t>S12000040</t>
  </si>
  <si>
    <t>Out migration (Moves out to other councils)</t>
  </si>
  <si>
    <t>Migration between Local Councils and Rest of UK</t>
  </si>
  <si>
    <r>
      <t>Council areas</t>
    </r>
    <r>
      <rPr>
        <b/>
        <vertAlign val="superscript"/>
        <sz val="10"/>
        <rFont val="Arial"/>
        <family val="2"/>
      </rPr>
      <t>2</t>
    </r>
  </si>
  <si>
    <t>In-migration - Persons</t>
  </si>
  <si>
    <t>S92000003</t>
  </si>
  <si>
    <t>Out-migration - Persons</t>
  </si>
  <si>
    <t>Net Migration</t>
  </si>
  <si>
    <t>SCOTLAND'S MEAN</t>
  </si>
  <si>
    <t xml:space="preserve">Migration between Local Council and Overseas </t>
  </si>
  <si>
    <r>
      <t>Council areas</t>
    </r>
    <r>
      <rPr>
        <b/>
        <vertAlign val="superscript"/>
        <sz val="10"/>
        <rFont val="Arial"/>
        <family val="2"/>
      </rPr>
      <t>3</t>
    </r>
  </si>
  <si>
    <t>Argyll &amp; Bute</t>
  </si>
  <si>
    <t xml:space="preserve">Figure 5.10: Number of EU and Non-EU nationals living in Scotland, 2018 
</t>
  </si>
  <si>
    <t>Of Non-British Nationality</t>
  </si>
  <si>
    <t>Of EU Nationality</t>
  </si>
  <si>
    <t>Of non-EU Nationality</t>
  </si>
  <si>
    <t>All</t>
  </si>
  <si>
    <t>CI+/-</t>
  </si>
  <si>
    <t>British</t>
  </si>
  <si>
    <t>Non-British</t>
  </si>
  <si>
    <t>EU total</t>
  </si>
  <si>
    <t>EU14</t>
  </si>
  <si>
    <t>EU8</t>
  </si>
  <si>
    <t>EU2</t>
  </si>
  <si>
    <t>EU Other</t>
  </si>
  <si>
    <t>Non-EU total</t>
  </si>
  <si>
    <t>Other Europe</t>
  </si>
  <si>
    <t>Asia</t>
  </si>
  <si>
    <t>Rest of the World</t>
  </si>
  <si>
    <t>z</t>
  </si>
  <si>
    <t>Source: Annual Population Survey (APS), ONS</t>
  </si>
  <si>
    <t>Totals may not sum due to rounding</t>
  </si>
  <si>
    <t>"." = no contact</t>
  </si>
  <si>
    <t>"0~" = rounded to zero</t>
  </si>
  <si>
    <t>"c" = not available due to disclosure control</t>
  </si>
  <si>
    <t>":" = not available</t>
  </si>
  <si>
    <t>z = not applicable</t>
  </si>
  <si>
    <t xml:space="preserve">1. Estimates are based on the Annual Population Survey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 </t>
  </si>
  <si>
    <t>http://www.ons.gov.uk/ons/rel/pop-estimate/population-estimates-for-uk--england-and-wales--scotland-and-northern-ireland/index.html</t>
  </si>
  <si>
    <t>2. It should be noted that the LFS :-</t>
  </si>
  <si>
    <t>*    excludes students in halls who do not have a UK resident parent</t>
  </si>
  <si>
    <t>*    excludes people in most other types of communal establishments (eg hotels, boarding houses, hostels, mobile home sites, etc)</t>
  </si>
  <si>
    <t xml:space="preserve">*    is grossed to population estimates of those living in private households. An adjustment is made for those who live in some NHS accommodation and halls of residence whose parents live in the UK. For this reason the sum of those born in the UK and outside the UK may not agree with the published population estimate. </t>
  </si>
  <si>
    <t>3. The LFS weighting does not adjust for non-response bias by the nationality variable.</t>
  </si>
  <si>
    <t>Figure 5.11: Most common (non-British) EU nationalities, Scotland, 2018</t>
  </si>
  <si>
    <t>Nationality</t>
  </si>
  <si>
    <t>Estimate</t>
  </si>
  <si>
    <t>Republic of Ireland</t>
  </si>
  <si>
    <t>Figure 5.11: Most common non-EU nationalities, Scotland, 2018</t>
  </si>
  <si>
    <t>Pakistan</t>
  </si>
  <si>
    <t>USA</t>
  </si>
  <si>
    <t>India</t>
  </si>
  <si>
    <t>Nigeria</t>
  </si>
  <si>
    <t>United States of America</t>
  </si>
  <si>
    <t>China</t>
  </si>
  <si>
    <t>Canada</t>
  </si>
  <si>
    <t>Figure 5.12: Population who are non-British nationals (percentage), 2018 </t>
  </si>
  <si>
    <t>Lower Confidence Interval Limit</t>
  </si>
  <si>
    <t>Upper Confidence Interval Limit</t>
  </si>
  <si>
    <r>
      <t>Figure 5.12: Population who are non-British nationals (percentage), 2018</t>
    </r>
    <r>
      <rPr>
        <sz val="14"/>
        <color theme="1"/>
        <rFont val="Arial"/>
        <family val="2"/>
      </rPr>
      <t> </t>
    </r>
  </si>
  <si>
    <t>Chapter 6 - Marriages and civil partnerships</t>
  </si>
  <si>
    <t>Figure 6.1</t>
  </si>
  <si>
    <t>Marriages, Scotland, 1971-2018</t>
  </si>
  <si>
    <t>Figure 6.2</t>
  </si>
  <si>
    <t>Marriages at Gretna, by country of residence of parties, 1974-2018</t>
  </si>
  <si>
    <t>Figure 6.3</t>
  </si>
  <si>
    <t>Marriages, by marital status and sex of persons marrying, 1971-2018</t>
  </si>
  <si>
    <t>Figure 6.4</t>
  </si>
  <si>
    <t>Age at first marriage 1975-2018</t>
  </si>
  <si>
    <t>Figure 6.5</t>
  </si>
  <si>
    <t>Marriages, by type of ceremony, 1971-2018</t>
  </si>
  <si>
    <t>Figure 6.6</t>
  </si>
  <si>
    <t>Civil marriages, 1974-2018</t>
  </si>
  <si>
    <t>Figure 6.7</t>
  </si>
  <si>
    <t>Civil partnerships, 2005-2018</t>
  </si>
  <si>
    <t>Annual Review 2018 - Chapter 6 - Marriages and Civil Partnerships</t>
  </si>
  <si>
    <t>Figure 6.1: Marriages, Scotland, 1971-2018</t>
  </si>
  <si>
    <t>Number of marriages</t>
  </si>
  <si>
    <t>Figure 6.2: Marriages at Gretna, by country of residence of parties, 1974-2018</t>
  </si>
  <si>
    <t>One or both parties resident in Scotland</t>
  </si>
  <si>
    <t>One or both parties resident in other part of UK</t>
  </si>
  <si>
    <t>Neither party resident in UK</t>
  </si>
  <si>
    <t>"Other part of UK" includes the Isle of Man and the Channel Islands.</t>
  </si>
  <si>
    <t>Figures for 2014 onwards include same-sex marriages.</t>
  </si>
  <si>
    <t>Figure 6.3: Marriages, by marital status and sex of persons marrying, 1971-2018</t>
  </si>
  <si>
    <t>Marital status (percentage in each category)</t>
  </si>
  <si>
    <t>Single</t>
  </si>
  <si>
    <t>Divorced</t>
  </si>
  <si>
    <t xml:space="preserve">Widowed </t>
  </si>
  <si>
    <t>Civil Partner</t>
  </si>
  <si>
    <t xml:space="preserve">From 16 December 2014, couples in a civil partnership registered in Scotland, were able to change their civil partnership to a marriage. </t>
  </si>
  <si>
    <t xml:space="preserve">From 31 October 2015, couples in a civil partnership registered outwith Scotland, were able to change their civil partnership to a marriage. </t>
  </si>
  <si>
    <t>There is a break here between two time series. 1971 to 2011 are shown for census years, and each year from 2012 is shown.</t>
  </si>
  <si>
    <t>Figure 6.4: Age at first marriage 1975-2018</t>
  </si>
  <si>
    <t>Figure 6.5: Marriages, by type of ceremony, 1971-2018</t>
  </si>
  <si>
    <t xml:space="preserve">(The figures below are rounded to the nearest 100) </t>
  </si>
  <si>
    <t>Total</t>
  </si>
  <si>
    <t>Church of Scotland</t>
  </si>
  <si>
    <t>Roman Catholic</t>
  </si>
  <si>
    <t>Humanist</t>
  </si>
  <si>
    <t>Other religious and other beliefs</t>
  </si>
  <si>
    <t>Civil</t>
  </si>
  <si>
    <t>Figure 6.6: Civil marriages, 1974-2018</t>
  </si>
  <si>
    <t>Registration Office</t>
  </si>
  <si>
    <t>Approved Place</t>
  </si>
  <si>
    <t>Place agreed between couple and registrar</t>
  </si>
  <si>
    <t>Figure 6.7: Civil partnerships, 2005-2018</t>
  </si>
  <si>
    <t>Partnerships</t>
  </si>
  <si>
    <t>Male partnerships</t>
  </si>
  <si>
    <t>Female partnerships</t>
  </si>
  <si>
    <t>2005*</t>
  </si>
  <si>
    <t>* The Civil Partnership Act 2004 came into force on 5 December 2005.</t>
  </si>
  <si>
    <t>Chapter 7 - Adoptions</t>
  </si>
  <si>
    <t>Figure 7.1</t>
  </si>
  <si>
    <t>Adoptions, Scotland, 1930-2018</t>
  </si>
  <si>
    <t>Figure 7.2</t>
  </si>
  <si>
    <t>Age at adoption, Scotland, 2018</t>
  </si>
  <si>
    <t>Figure 7.3</t>
  </si>
  <si>
    <t>Adoptions by age of child and relationship of the adopter(s), 2018</t>
  </si>
  <si>
    <t>Annual Review 2018 - Chapter 7 - Adoptions</t>
  </si>
  <si>
    <t>Figure 7.1: Adoptions, Scotland, 1930-2018</t>
  </si>
  <si>
    <t>Adoptions</t>
  </si>
  <si>
    <t>Figure 7.2: Age at adoption, Scotland, 2018</t>
  </si>
  <si>
    <t>Number of Adoptions</t>
  </si>
  <si>
    <t>15+</t>
  </si>
  <si>
    <t>Figure 7.3: Adoptions by age of child and relationship of the adopter(s), 2018</t>
  </si>
  <si>
    <t>No relation</t>
  </si>
  <si>
    <t>Other relation(s)</t>
  </si>
  <si>
    <t>Step-parent</t>
  </si>
  <si>
    <t>0-1</t>
  </si>
  <si>
    <t>2-4</t>
  </si>
  <si>
    <t>5-9</t>
  </si>
  <si>
    <t>10+</t>
  </si>
  <si>
    <t>Other relations(s) include grandparent(s).</t>
  </si>
  <si>
    <t>Chapter 8 - Households and housing</t>
  </si>
  <si>
    <t>Figure 8.1</t>
  </si>
  <si>
    <t>Trends in households and population, mid-2008 to mid-2018</t>
  </si>
  <si>
    <t>Figure 8.2</t>
  </si>
  <si>
    <t>Change in household types in Scotland, mid-2001 to mid-2017</t>
  </si>
  <si>
    <t>Figure 8.3</t>
  </si>
  <si>
    <t>Percentage of people living alone in Scotland by age and sex, mid-2018</t>
  </si>
  <si>
    <t>Figure 8.4</t>
  </si>
  <si>
    <t>Number of households in Scotland, mid-1998 to mid-2041</t>
  </si>
  <si>
    <t>Figure 8.5</t>
  </si>
  <si>
    <t>Households in Scotland by household type, mid-2018 and mid-2041</t>
  </si>
  <si>
    <t>Figure 8.6</t>
  </si>
  <si>
    <t>Households in Scotland by age of head of household, mid-2018 and mid-2041</t>
  </si>
  <si>
    <t>Figure 8.7</t>
  </si>
  <si>
    <t>Projected percentage change in the number of households by council area, mid-2018 to mid-2041</t>
  </si>
  <si>
    <t>Annual Review 2018 - Chapter 8 - Households and housing</t>
  </si>
  <si>
    <t>Figure 8.1: Trends in households and population, mid-2008 to mid-2018</t>
  </si>
  <si>
    <t>Mid-year (June) estimate</t>
  </si>
  <si>
    <t>Percentage increase since 2008</t>
  </si>
  <si>
    <t>Households</t>
  </si>
  <si>
    <t>Source: National Records of Scotland Estimates of Households and Dwellings in Scotland 2018 and Mid-Year Population Estimates.</t>
  </si>
  <si>
    <t>Figure 8.2: Change in household types in Scotland, mid-2001 to mid-2017</t>
  </si>
  <si>
    <t>One person households</t>
  </si>
  <si>
    <t>Two person households</t>
  </si>
  <si>
    <t>Three or more person households</t>
  </si>
  <si>
    <t>Source: National Records of Scotland (NRS), Scottish Household Survey (SHS) 2017.</t>
  </si>
  <si>
    <t>Figure 8.3: Percentage of people living alone in Scotland by age and sex, mid-2018</t>
  </si>
  <si>
    <t>Female</t>
  </si>
  <si>
    <t>Male</t>
  </si>
  <si>
    <t>16-19</t>
  </si>
  <si>
    <t>45-49</t>
  </si>
  <si>
    <t>50-54</t>
  </si>
  <si>
    <t>55-59</t>
  </si>
  <si>
    <t>60-64</t>
  </si>
  <si>
    <t>65-69</t>
  </si>
  <si>
    <t>70-74</t>
  </si>
  <si>
    <t>75-79</t>
  </si>
  <si>
    <t>80-84</t>
  </si>
  <si>
    <t>85-89</t>
  </si>
  <si>
    <t>90+</t>
  </si>
  <si>
    <t xml:space="preserve">These figures are equal to the number of people in the age group projected to live in a 'one adult' household, </t>
  </si>
  <si>
    <t>divided by the projected population of that age and gender (including those living in communal establishments).</t>
  </si>
  <si>
    <t>Numbers are given as a percentage of adults in age group, not as a percentage of households.</t>
  </si>
  <si>
    <t>Figure 8.4: Number of households in Scotland, mid-1998 to mid-2041</t>
  </si>
  <si>
    <t>Number of Households</t>
  </si>
  <si>
    <t>Number of Households (millions)</t>
  </si>
  <si>
    <t>Source: National Records of Scotland (NRS), Household Estimates 1998-2018, Household Projections 2016-based 2019-2041.</t>
  </si>
  <si>
    <t>Figure 8.5: Households in Scotland by household type, mid-2018 and mid-2041</t>
  </si>
  <si>
    <t>(using 2016-based projected numbers for both 2018 and 2041)</t>
  </si>
  <si>
    <t>Household type</t>
  </si>
  <si>
    <t>1 adult</t>
  </si>
  <si>
    <t>2 adults</t>
  </si>
  <si>
    <t>1 adult with children</t>
  </si>
  <si>
    <t>2+ adults with children</t>
  </si>
  <si>
    <t>3+ adults</t>
  </si>
  <si>
    <t>Figure 8.6: Households in Scotland by age of head of household, mid-2018 and mid-2041</t>
  </si>
  <si>
    <t>Age group of head of household</t>
  </si>
  <si>
    <t>Figure 8.7: Projected percentage change in the number of households by council area, mid-2018 to mid-2041</t>
  </si>
  <si>
    <t>(using the 2041 projected numbers, compared against the 2018 household estimates)</t>
  </si>
  <si>
    <t>Change (2018-2041)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</si>
</sst>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0.00_-;\-* #,##0.00_-;_-* &quot;-&quot;??_-;_-@_-"/>
    <numFmt numFmtId="164" formatCode="0.0%"/>
    <numFmt numFmtId="165" formatCode="0.0"/>
    <numFmt numFmtId="166" formatCode="0;[Black]0"/>
    <numFmt numFmtId="167" formatCode="0;[Red]0"/>
    <numFmt numFmtId="168" formatCode="_-* #,##0_-;\-* #,##0_-;_-* &quot;-&quot;??_-;_-@_-"/>
    <numFmt numFmtId="169" formatCode="0.0000%"/>
    <numFmt numFmtId="170" formatCode="#,##0\ \ "/>
    <numFmt numFmtId="171" formatCode="#,##0.000"/>
    <numFmt numFmtId="172" formatCode="#,##0.0"/>
    <numFmt numFmtId="173" formatCode="#,##0\ "/>
    <numFmt numFmtId="174" formatCode="0.00_)"/>
    <numFmt numFmtId="175" formatCode="#,##0.00\ "/>
    <numFmt numFmtId="176" formatCode="0.000"/>
    <numFmt numFmtId="177" formatCode="0.00000"/>
    <numFmt numFmtId="178" formatCode="0.0\ \ "/>
    <numFmt numFmtId="179" formatCode="#,##0\ \ \ \ \ \ \ \ "/>
    <numFmt numFmtId="180" formatCode="#,##0\ \ \ \ \ \ \ "/>
    <numFmt numFmtId="181" formatCode="#,##0.0\ \ \ \ \ \ \ \ "/>
    <numFmt numFmtId="182" formatCode="General_)"/>
    <numFmt numFmtId="183" formatCode="0_)"/>
  </numFmts>
  <fonts count="72" x14ac:knownFonts="1">
    <font>
      <sz val="10"/>
      <color theme="1"/>
      <name val="Arial"/>
      <family val="2"/>
    </font>
    <font>
      <sz val="11"/>
      <color theme="1"/>
      <name val="Calibri"/>
      <family val="2"/>
      <scheme val="minor"/>
    </font>
    <font>
      <sz val="10"/>
      <color theme="1"/>
      <name val="Arial"/>
      <family val="2"/>
    </font>
    <font>
      <b/>
      <sz val="12"/>
      <name val="Arial"/>
      <family val="2"/>
    </font>
    <font>
      <u/>
      <sz val="10"/>
      <color indexed="12"/>
      <name val="Arial"/>
      <family val="2"/>
    </font>
    <font>
      <sz val="10"/>
      <name val="Arial"/>
      <family val="2"/>
    </font>
    <font>
      <b/>
      <sz val="10"/>
      <name val="Arial"/>
      <family val="2"/>
    </font>
    <font>
      <sz val="8"/>
      <name val="Arial"/>
      <family val="2"/>
    </font>
    <font>
      <b/>
      <sz val="12"/>
      <color indexed="8"/>
      <name val="Arial"/>
      <family val="2"/>
    </font>
    <font>
      <sz val="10"/>
      <color theme="0"/>
      <name val="Arial"/>
      <family val="2"/>
    </font>
    <font>
      <b/>
      <sz val="12"/>
      <color theme="0"/>
      <name val="Arial"/>
      <family val="2"/>
    </font>
    <font>
      <b/>
      <sz val="8"/>
      <name val="Arial"/>
      <family val="2"/>
    </font>
    <font>
      <vertAlign val="superscript"/>
      <sz val="8"/>
      <name val="Arial"/>
      <family val="2"/>
    </font>
    <font>
      <sz val="12"/>
      <color theme="1"/>
      <name val="Arial"/>
      <family val="2"/>
    </font>
    <font>
      <sz val="12"/>
      <name val="Arial"/>
      <family val="2"/>
    </font>
    <font>
      <b/>
      <sz val="8"/>
      <color rgb="FF000000"/>
      <name val="Arial"/>
      <family val="2"/>
    </font>
    <font>
      <sz val="8"/>
      <color rgb="FF000000"/>
      <name val="Arial"/>
      <family val="2"/>
    </font>
    <font>
      <sz val="10"/>
      <color rgb="FF2DA197"/>
      <name val="Arial"/>
      <family val="2"/>
    </font>
    <font>
      <b/>
      <sz val="8"/>
      <color indexed="12"/>
      <name val="Arial"/>
      <family val="2"/>
    </font>
    <font>
      <b/>
      <sz val="8"/>
      <color indexed="14"/>
      <name val="Arial"/>
      <family val="2"/>
    </font>
    <font>
      <b/>
      <sz val="10"/>
      <color theme="1"/>
      <name val="Arial"/>
      <family val="2"/>
    </font>
    <font>
      <sz val="10"/>
      <color indexed="8"/>
      <name val="Arial"/>
      <family val="2"/>
    </font>
    <font>
      <b/>
      <sz val="8"/>
      <color indexed="8"/>
      <name val="Arial"/>
      <family val="2"/>
    </font>
    <font>
      <sz val="10"/>
      <color indexed="9"/>
      <name val="Arial"/>
      <family val="2"/>
    </font>
    <font>
      <b/>
      <sz val="12"/>
      <color theme="1"/>
      <name val="Arial"/>
      <family val="2"/>
    </font>
    <font>
      <sz val="10"/>
      <name val="Arial"/>
    </font>
    <font>
      <sz val="12"/>
      <color theme="0"/>
      <name val="Arial"/>
      <family val="2"/>
    </font>
    <font>
      <sz val="8"/>
      <color theme="0"/>
      <name val="Arial"/>
      <family val="2"/>
    </font>
    <font>
      <b/>
      <sz val="10"/>
      <color theme="0"/>
      <name val="Arial"/>
      <family val="2"/>
    </font>
    <font>
      <sz val="10"/>
      <name val="Courier"/>
      <family val="3"/>
    </font>
    <font>
      <sz val="10"/>
      <color indexed="10"/>
      <name val="Arial"/>
      <family val="2"/>
    </font>
    <font>
      <sz val="10"/>
      <color rgb="FFFF0000"/>
      <name val="Arial"/>
      <family val="2"/>
    </font>
    <font>
      <sz val="12"/>
      <color rgb="FFFF0000"/>
      <name val="Arial"/>
      <family val="2"/>
    </font>
    <font>
      <u/>
      <sz val="10"/>
      <color rgb="FFFF0000"/>
      <name val="Arial"/>
      <family val="2"/>
    </font>
    <font>
      <b/>
      <vertAlign val="superscript"/>
      <sz val="10"/>
      <name val="Arial"/>
      <family val="2"/>
    </font>
    <font>
      <b/>
      <sz val="10"/>
      <color rgb="FFFF0000"/>
      <name val="Arial"/>
      <family val="2"/>
    </font>
    <font>
      <sz val="8"/>
      <color indexed="10"/>
      <name val="Arial"/>
      <family val="2"/>
    </font>
    <font>
      <sz val="8"/>
      <color rgb="FFFF0000"/>
      <name val="Arial"/>
      <family val="2"/>
    </font>
    <font>
      <u/>
      <sz val="10"/>
      <name val="Arial"/>
      <family val="2"/>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sz val="8"/>
      <color theme="1"/>
      <name val="Arial"/>
      <family val="2"/>
    </font>
    <font>
      <b/>
      <sz val="8"/>
      <color theme="1"/>
      <name val="Arial"/>
      <family val="2"/>
    </font>
    <font>
      <vertAlign val="superscript"/>
      <sz val="8"/>
      <color theme="1"/>
      <name val="Segoe UI"/>
      <family val="2"/>
    </font>
    <font>
      <b/>
      <sz val="14"/>
      <color rgb="FF000000"/>
      <name val="Arial"/>
      <family val="2"/>
    </font>
    <font>
      <sz val="8"/>
      <color rgb="FF0070C0"/>
      <name val="Arial"/>
      <family val="2"/>
    </font>
    <font>
      <u/>
      <sz val="8"/>
      <color rgb="FF0000FF"/>
      <name val="Arial"/>
      <family val="2"/>
    </font>
    <font>
      <sz val="8"/>
      <color theme="10"/>
      <name val="Arial"/>
      <family val="2"/>
    </font>
    <font>
      <b/>
      <sz val="9"/>
      <name val="Arial"/>
      <family val="2"/>
    </font>
    <font>
      <sz val="9"/>
      <name val="Arial"/>
      <family val="2"/>
    </font>
    <font>
      <sz val="7"/>
      <name val="Arial"/>
      <family val="2"/>
    </font>
    <font>
      <i/>
      <sz val="8"/>
      <name val="Arial"/>
      <family val="2"/>
    </font>
    <font>
      <u/>
      <sz val="11"/>
      <color theme="10"/>
      <name val="Calibri"/>
      <family val="2"/>
      <scheme val="minor"/>
    </font>
    <font>
      <u/>
      <sz val="10"/>
      <color rgb="FF0000FF"/>
      <name val="Arial"/>
      <family val="2"/>
    </font>
    <font>
      <sz val="11"/>
      <color theme="1"/>
      <name val="Arial"/>
      <family val="2"/>
    </font>
    <font>
      <sz val="10"/>
      <color rgb="FF595959"/>
      <name val="Arial"/>
      <family val="2"/>
    </font>
    <font>
      <i/>
      <sz val="10"/>
      <color theme="1"/>
      <name val="Arial"/>
      <family val="2"/>
    </font>
    <font>
      <b/>
      <sz val="18"/>
      <color theme="1"/>
      <name val="Arial"/>
      <family val="2"/>
    </font>
    <font>
      <u/>
      <sz val="10"/>
      <color theme="1"/>
      <name val="Arial"/>
      <family val="2"/>
    </font>
    <font>
      <u/>
      <sz val="10"/>
      <color theme="0"/>
      <name val="Arial"/>
      <family val="2"/>
    </font>
    <font>
      <b/>
      <sz val="14"/>
      <color theme="1"/>
      <name val="Arial"/>
      <family val="2"/>
    </font>
    <font>
      <sz val="14"/>
      <color theme="1"/>
      <name val="Arial"/>
      <family val="2"/>
    </font>
    <font>
      <b/>
      <sz val="14"/>
      <name val="Arial"/>
      <family val="2"/>
    </font>
    <font>
      <sz val="9.5"/>
      <color rgb="FF000000"/>
      <name val="Arial"/>
      <family val="2"/>
    </font>
    <font>
      <sz val="9.5"/>
      <color rgb="FF000000"/>
      <name val="Arial"/>
    </font>
    <font>
      <b/>
      <sz val="10"/>
      <color indexed="8"/>
      <name val="Arial"/>
      <family val="2"/>
    </font>
    <font>
      <u/>
      <sz val="8"/>
      <color indexed="12"/>
      <name val="Arial"/>
      <family val="2"/>
    </font>
    <font>
      <sz val="10"/>
      <color rgb="FF434343"/>
      <name val="Arial"/>
      <family val="2"/>
    </font>
    <font>
      <sz val="10"/>
      <color indexed="17"/>
      <name val="Arial"/>
      <family val="2"/>
    </font>
    <font>
      <b/>
      <sz val="10"/>
      <color rgb="FF0000FF"/>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8">
    <border>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s>
  <cellStyleXfs count="38">
    <xf numFmtId="0" fontId="0" fillId="0" borderId="0"/>
    <xf numFmtId="43" fontId="2" fillId="0" borderId="0" applyFont="0" applyFill="0" applyBorder="0" applyAlignment="0" applyProtection="0"/>
    <xf numFmtId="0" fontId="4" fillId="0" borderId="0" applyNumberFormat="0" applyFill="0" applyBorder="0" applyAlignment="0" applyProtection="0">
      <alignment vertical="top"/>
      <protection locked="0"/>
    </xf>
    <xf numFmtId="0" fontId="5" fillId="0" borderId="0" applyFill="0"/>
    <xf numFmtId="0" fontId="7" fillId="0" borderId="0"/>
    <xf numFmtId="0" fontId="5" fillId="0" borderId="0"/>
    <xf numFmtId="0" fontId="1" fillId="0" borderId="0"/>
    <xf numFmtId="0" fontId="25" fillId="0" borderId="0"/>
    <xf numFmtId="0" fontId="5" fillId="0" borderId="0"/>
    <xf numFmtId="0" fontId="7" fillId="0" borderId="0"/>
    <xf numFmtId="0" fontId="29" fillId="0" borderId="0"/>
    <xf numFmtId="0" fontId="5" fillId="0" borderId="0"/>
    <xf numFmtId="0" fontId="5" fillId="0" borderId="0"/>
    <xf numFmtId="0" fontId="5" fillId="0" borderId="0"/>
    <xf numFmtId="0" fontId="5" fillId="0" borderId="0"/>
    <xf numFmtId="0" fontId="5" fillId="0" borderId="0"/>
    <xf numFmtId="0" fontId="2" fillId="0" borderId="0"/>
    <xf numFmtId="0" fontId="7" fillId="0" borderId="0"/>
    <xf numFmtId="0" fontId="39" fillId="0" borderId="0" applyNumberFormat="0" applyFill="0" applyBorder="0" applyAlignment="0" applyProtection="0"/>
    <xf numFmtId="9" fontId="2" fillId="0" borderId="0" applyFont="0" applyFill="0" applyBorder="0" applyAlignment="0" applyProtection="0"/>
    <xf numFmtId="0" fontId="2" fillId="0" borderId="0"/>
    <xf numFmtId="0" fontId="4"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0" fontId="5" fillId="0" borderId="0"/>
    <xf numFmtId="0" fontId="54" fillId="0" borderId="0" applyNumberFormat="0" applyFill="0" applyBorder="0" applyAlignment="0" applyProtection="0"/>
    <xf numFmtId="9" fontId="1" fillId="0" borderId="0" applyFont="0" applyFill="0" applyBorder="0" applyAlignment="0" applyProtection="0"/>
    <xf numFmtId="0" fontId="5" fillId="0" borderId="0"/>
    <xf numFmtId="0" fontId="65" fillId="0" borderId="0"/>
    <xf numFmtId="43" fontId="5" fillId="0" borderId="0" applyFont="0" applyFill="0" applyBorder="0" applyAlignment="0" applyProtection="0"/>
    <xf numFmtId="0" fontId="5" fillId="0" borderId="0"/>
    <xf numFmtId="9" fontId="25" fillId="0" borderId="0" applyFont="0" applyFill="0" applyBorder="0" applyAlignment="0" applyProtection="0"/>
    <xf numFmtId="183" fontId="29" fillId="0" borderId="0"/>
    <xf numFmtId="0" fontId="2" fillId="0" borderId="0"/>
    <xf numFmtId="0" fontId="5" fillId="0" borderId="0"/>
    <xf numFmtId="9" fontId="5" fillId="0" borderId="0" applyFont="0" applyFill="0" applyBorder="0" applyAlignment="0" applyProtection="0"/>
    <xf numFmtId="0" fontId="7" fillId="0" borderId="0"/>
    <xf numFmtId="0" fontId="2" fillId="0" borderId="0"/>
  </cellStyleXfs>
  <cellXfs count="1415">
    <xf numFmtId="0" fontId="0" fillId="0" borderId="0" xfId="0"/>
    <xf numFmtId="0" fontId="0" fillId="2" borderId="0" xfId="0" applyFill="1" applyAlignment="1"/>
    <xf numFmtId="0" fontId="5" fillId="2" borderId="0" xfId="0" applyFont="1" applyFill="1"/>
    <xf numFmtId="0" fontId="0" fillId="2" borderId="0" xfId="0" applyFill="1"/>
    <xf numFmtId="0" fontId="6" fillId="2" borderId="0" xfId="0" applyFont="1" applyFill="1"/>
    <xf numFmtId="0" fontId="4" fillId="2" borderId="0" xfId="2" applyFill="1" applyAlignment="1" applyProtection="1"/>
    <xf numFmtId="0" fontId="4" fillId="2" borderId="0" xfId="2" applyFont="1" applyFill="1" applyAlignment="1" applyProtection="1"/>
    <xf numFmtId="0" fontId="8" fillId="3" borderId="0" xfId="0" applyFont="1" applyFill="1" applyAlignment="1">
      <alignment horizontal="left"/>
    </xf>
    <xf numFmtId="0" fontId="9" fillId="3" borderId="0" xfId="0" applyFont="1" applyFill="1"/>
    <xf numFmtId="0" fontId="0" fillId="3" borderId="0" xfId="0" applyFill="1"/>
    <xf numFmtId="0" fontId="0" fillId="3" borderId="0" xfId="0" applyFill="1" applyAlignment="1">
      <alignment horizontal="center"/>
    </xf>
    <xf numFmtId="0" fontId="0" fillId="3" borderId="0" xfId="0" applyFill="1" applyAlignment="1">
      <alignment horizontal="left"/>
    </xf>
    <xf numFmtId="0" fontId="5" fillId="3" borderId="0" xfId="0" applyFont="1" applyFill="1"/>
    <xf numFmtId="0" fontId="6" fillId="2" borderId="0" xfId="0" applyFont="1" applyFill="1" applyBorder="1" applyAlignment="1">
      <alignment horizontal="left"/>
    </xf>
    <xf numFmtId="0" fontId="4" fillId="2" borderId="0" xfId="2" applyFont="1" applyFill="1" applyBorder="1" applyAlignment="1" applyProtection="1">
      <alignment horizontal="left"/>
    </xf>
    <xf numFmtId="0" fontId="0" fillId="3" borderId="0" xfId="0" applyFill="1" applyAlignment="1"/>
    <xf numFmtId="0" fontId="6" fillId="3" borderId="0" xfId="0" applyFont="1" applyFill="1" applyAlignment="1">
      <alignment horizontal="left"/>
    </xf>
    <xf numFmtId="0" fontId="5" fillId="3" borderId="0" xfId="0" applyFont="1" applyFill="1" applyAlignment="1">
      <alignment horizontal="center"/>
    </xf>
    <xf numFmtId="0" fontId="9" fillId="3" borderId="0" xfId="0" applyFont="1" applyFill="1" applyAlignment="1">
      <alignment horizontal="center"/>
    </xf>
    <xf numFmtId="0" fontId="6" fillId="3" borderId="0" xfId="0" applyFont="1" applyFill="1" applyBorder="1" applyAlignment="1">
      <alignment horizontal="center" vertical="center"/>
    </xf>
    <xf numFmtId="0" fontId="6" fillId="3" borderId="0" xfId="0" applyFont="1" applyFill="1" applyBorder="1" applyAlignment="1">
      <alignment horizontal="center" vertical="center" wrapText="1"/>
    </xf>
    <xf numFmtId="0" fontId="6" fillId="3" borderId="0" xfId="0" applyFont="1" applyFill="1" applyBorder="1" applyAlignment="1">
      <alignment horizontal="right" vertical="center" wrapText="1"/>
    </xf>
    <xf numFmtId="0" fontId="5" fillId="3" borderId="0" xfId="0" applyFont="1" applyFill="1" applyBorder="1" applyAlignment="1">
      <alignment horizontal="center"/>
    </xf>
    <xf numFmtId="3" fontId="5" fillId="3" borderId="0" xfId="0" applyNumberFormat="1" applyFont="1" applyFill="1" applyBorder="1" applyAlignment="1">
      <alignment horizontal="right"/>
    </xf>
    <xf numFmtId="4" fontId="5" fillId="3" borderId="0" xfId="0" applyNumberFormat="1" applyFont="1" applyFill="1" applyBorder="1" applyAlignment="1">
      <alignment horizontal="right"/>
    </xf>
    <xf numFmtId="3" fontId="0" fillId="3" borderId="0" xfId="0" applyNumberFormat="1" applyFill="1"/>
    <xf numFmtId="4" fontId="9" fillId="3" borderId="0" xfId="0" applyNumberFormat="1" applyFont="1" applyFill="1"/>
    <xf numFmtId="0" fontId="5" fillId="3" borderId="0" xfId="0" applyFont="1" applyFill="1" applyBorder="1"/>
    <xf numFmtId="0" fontId="9" fillId="3" borderId="0" xfId="0" applyFont="1" applyFill="1" applyBorder="1"/>
    <xf numFmtId="0" fontId="0" fillId="3" borderId="0" xfId="0" applyFill="1" applyBorder="1"/>
    <xf numFmtId="3" fontId="0" fillId="3" borderId="0" xfId="0" applyNumberFormat="1" applyFill="1" applyAlignment="1">
      <alignment horizontal="right"/>
    </xf>
    <xf numFmtId="0" fontId="0" fillId="3" borderId="0" xfId="0" applyFill="1" applyBorder="1" applyAlignment="1">
      <alignment horizontal="center"/>
    </xf>
    <xf numFmtId="3" fontId="0" fillId="3" borderId="0" xfId="0" applyNumberFormat="1" applyFill="1" applyBorder="1" applyAlignment="1">
      <alignment horizontal="right"/>
    </xf>
    <xf numFmtId="0" fontId="0" fillId="3" borderId="2" xfId="0" applyFill="1" applyBorder="1" applyAlignment="1">
      <alignment horizontal="center"/>
    </xf>
    <xf numFmtId="3" fontId="0" fillId="3" borderId="2" xfId="0" applyNumberFormat="1" applyFill="1" applyBorder="1" applyAlignment="1">
      <alignment horizontal="right"/>
    </xf>
    <xf numFmtId="4" fontId="5" fillId="3" borderId="2" xfId="0" applyNumberFormat="1" applyFont="1" applyFill="1" applyBorder="1" applyAlignment="1">
      <alignment horizontal="right"/>
    </xf>
    <xf numFmtId="4" fontId="9" fillId="3" borderId="0" xfId="0" applyNumberFormat="1" applyFont="1" applyFill="1" applyBorder="1"/>
    <xf numFmtId="3" fontId="0" fillId="3" borderId="0" xfId="0" applyNumberFormat="1" applyFill="1" applyBorder="1"/>
    <xf numFmtId="3" fontId="0" fillId="3" borderId="0" xfId="0" applyNumberFormat="1" applyFill="1" applyAlignment="1">
      <alignment horizontal="left"/>
    </xf>
    <xf numFmtId="0" fontId="9" fillId="0" borderId="0" xfId="3" applyFont="1" applyFill="1"/>
    <xf numFmtId="0" fontId="5" fillId="0" borderId="0" xfId="3" applyFill="1"/>
    <xf numFmtId="0" fontId="5" fillId="0" borderId="0" xfId="3"/>
    <xf numFmtId="0" fontId="5" fillId="0" borderId="0" xfId="3" applyFill="1" applyAlignment="1">
      <alignment horizontal="center"/>
    </xf>
    <xf numFmtId="0" fontId="5" fillId="0" borderId="0" xfId="3" applyFill="1" applyAlignment="1">
      <alignment horizontal="left"/>
    </xf>
    <xf numFmtId="0" fontId="5" fillId="0" borderId="0" xfId="3" applyFont="1" applyFill="1"/>
    <xf numFmtId="10" fontId="9" fillId="0" borderId="0" xfId="3" applyNumberFormat="1" applyFont="1" applyFill="1"/>
    <xf numFmtId="0" fontId="10" fillId="0" borderId="0" xfId="3" applyFont="1" applyFill="1" applyAlignment="1">
      <alignment horizontal="left"/>
    </xf>
    <xf numFmtId="0" fontId="6" fillId="0" borderId="0" xfId="3" applyFont="1" applyFill="1" applyAlignment="1">
      <alignment horizontal="left"/>
    </xf>
    <xf numFmtId="0" fontId="9" fillId="0" borderId="0" xfId="3" applyFont="1" applyFill="1" applyAlignment="1">
      <alignment horizontal="center"/>
    </xf>
    <xf numFmtId="0" fontId="5" fillId="0" borderId="0" xfId="3" applyFont="1" applyFill="1" applyAlignment="1">
      <alignment horizontal="center"/>
    </xf>
    <xf numFmtId="0" fontId="6" fillId="0" borderId="0" xfId="3" applyFont="1" applyFill="1" applyBorder="1" applyAlignment="1">
      <alignment horizontal="center" vertical="center"/>
    </xf>
    <xf numFmtId="0" fontId="6" fillId="3" borderId="0" xfId="3" applyFont="1" applyFill="1" applyBorder="1" applyAlignment="1">
      <alignment horizontal="center" vertical="center" wrapText="1"/>
    </xf>
    <xf numFmtId="0" fontId="6" fillId="0" borderId="0" xfId="3" applyFont="1" applyFill="1" applyBorder="1" applyAlignment="1">
      <alignment horizontal="right" vertical="center" wrapText="1"/>
    </xf>
    <xf numFmtId="10" fontId="6" fillId="0" borderId="0" xfId="3" applyNumberFormat="1" applyFont="1" applyFill="1" applyBorder="1" applyAlignment="1">
      <alignment horizontal="right" vertical="center" wrapText="1"/>
    </xf>
    <xf numFmtId="0" fontId="5" fillId="0" borderId="0" xfId="3" applyFont="1" applyFill="1" applyBorder="1" applyAlignment="1">
      <alignment horizontal="center"/>
    </xf>
    <xf numFmtId="0" fontId="5" fillId="3" borderId="0" xfId="3" applyFont="1" applyFill="1" applyBorder="1" applyAlignment="1">
      <alignment horizontal="center"/>
    </xf>
    <xf numFmtId="3" fontId="5" fillId="0" borderId="0" xfId="3" applyNumberFormat="1" applyFont="1" applyFill="1" applyBorder="1" applyAlignment="1">
      <alignment horizontal="right"/>
    </xf>
    <xf numFmtId="10" fontId="5" fillId="0" borderId="0" xfId="3" applyNumberFormat="1" applyFont="1" applyFill="1"/>
    <xf numFmtId="164" fontId="9" fillId="0" borderId="0" xfId="3" applyNumberFormat="1" applyFont="1" applyFill="1"/>
    <xf numFmtId="0" fontId="5" fillId="3" borderId="0" xfId="3" applyFont="1" applyFill="1" applyAlignment="1">
      <alignment horizontal="center"/>
    </xf>
    <xf numFmtId="0" fontId="9" fillId="0" borderId="0" xfId="3" applyFont="1" applyFill="1" applyBorder="1"/>
    <xf numFmtId="0" fontId="5" fillId="0" borderId="0" xfId="3" applyFill="1" applyBorder="1"/>
    <xf numFmtId="0" fontId="5" fillId="0" borderId="0" xfId="3" applyFill="1" applyBorder="1" applyAlignment="1">
      <alignment horizontal="center"/>
    </xf>
    <xf numFmtId="0" fontId="5" fillId="0" borderId="2" xfId="3" applyFill="1" applyBorder="1" applyAlignment="1">
      <alignment horizontal="center"/>
    </xf>
    <xf numFmtId="0" fontId="5" fillId="3" borderId="2" xfId="3" applyFont="1" applyFill="1" applyBorder="1" applyAlignment="1">
      <alignment horizontal="center"/>
    </xf>
    <xf numFmtId="3" fontId="5" fillId="0" borderId="2" xfId="3" applyNumberFormat="1" applyFont="1" applyFill="1" applyBorder="1" applyAlignment="1">
      <alignment horizontal="right"/>
    </xf>
    <xf numFmtId="10" fontId="5" fillId="0" borderId="2" xfId="3" applyNumberFormat="1" applyFont="1" applyFill="1" applyBorder="1"/>
    <xf numFmtId="3" fontId="5" fillId="0" borderId="0" xfId="3" applyNumberFormat="1" applyFill="1" applyAlignment="1">
      <alignment horizontal="left"/>
    </xf>
    <xf numFmtId="2" fontId="5" fillId="0" borderId="0" xfId="3" applyNumberFormat="1" applyFont="1" applyFill="1"/>
    <xf numFmtId="0" fontId="6" fillId="0" borderId="0" xfId="3" applyFont="1" applyFill="1" applyBorder="1" applyAlignment="1">
      <alignment horizontal="center"/>
    </xf>
    <xf numFmtId="0" fontId="6" fillId="3" borderId="0" xfId="3" applyFont="1" applyFill="1" applyBorder="1" applyAlignment="1">
      <alignment horizontal="center" wrapText="1"/>
    </xf>
    <xf numFmtId="0" fontId="6" fillId="0" borderId="0" xfId="3" applyFont="1" applyFill="1" applyBorder="1" applyAlignment="1">
      <alignment horizontal="right" wrapText="1"/>
    </xf>
    <xf numFmtId="10" fontId="6" fillId="0" borderId="0" xfId="3" applyNumberFormat="1" applyFont="1" applyFill="1" applyBorder="1" applyAlignment="1">
      <alignment horizontal="right" wrapText="1"/>
    </xf>
    <xf numFmtId="165" fontId="5" fillId="0" borderId="0" xfId="3" applyNumberFormat="1" applyFont="1" applyFill="1" applyBorder="1" applyAlignment="1">
      <alignment horizontal="right"/>
    </xf>
    <xf numFmtId="165" fontId="5" fillId="0" borderId="0" xfId="3" applyNumberFormat="1" applyFont="1" applyFill="1"/>
    <xf numFmtId="165" fontId="5" fillId="0" borderId="2" xfId="3" applyNumberFormat="1" applyFont="1" applyFill="1" applyBorder="1" applyAlignment="1">
      <alignment horizontal="right"/>
    </xf>
    <xf numFmtId="165" fontId="5" fillId="0" borderId="2" xfId="3" applyNumberFormat="1" applyFont="1" applyFill="1" applyBorder="1"/>
    <xf numFmtId="0" fontId="11" fillId="2" borderId="0" xfId="0" applyFont="1" applyFill="1" applyAlignment="1"/>
    <xf numFmtId="0" fontId="5" fillId="2" borderId="0" xfId="0" applyFont="1" applyFill="1" applyAlignment="1"/>
    <xf numFmtId="0" fontId="2" fillId="2" borderId="0" xfId="0" applyFont="1" applyFill="1" applyAlignment="1">
      <alignment horizontal="right"/>
    </xf>
    <xf numFmtId="0" fontId="7" fillId="2" borderId="0" xfId="0" applyFont="1" applyFill="1" applyAlignment="1">
      <alignment horizontal="left" wrapText="1"/>
    </xf>
    <xf numFmtId="0" fontId="0" fillId="3" borderId="0" xfId="0" applyFill="1" applyAlignment="1">
      <alignment horizontal="right"/>
    </xf>
    <xf numFmtId="0" fontId="9" fillId="0" borderId="0" xfId="3" applyFont="1"/>
    <xf numFmtId="0" fontId="5" fillId="0" borderId="0" xfId="3" applyAlignment="1"/>
    <xf numFmtId="0" fontId="4" fillId="0" borderId="0" xfId="2" applyAlignment="1" applyProtection="1"/>
    <xf numFmtId="3" fontId="6" fillId="0" borderId="0" xfId="4" applyNumberFormat="1" applyFont="1" applyFill="1" applyBorder="1"/>
    <xf numFmtId="165" fontId="5" fillId="0" borderId="0" xfId="3" applyNumberFormat="1" applyFont="1" applyFill="1" applyBorder="1"/>
    <xf numFmtId="2" fontId="5" fillId="0" borderId="0" xfId="3" applyNumberFormat="1" applyFill="1" applyBorder="1"/>
    <xf numFmtId="164" fontId="5" fillId="0" borderId="0" xfId="3" applyNumberFormat="1" applyFill="1" applyBorder="1"/>
    <xf numFmtId="164" fontId="5" fillId="0" borderId="0" xfId="3" applyNumberFormat="1" applyFill="1"/>
    <xf numFmtId="2" fontId="5" fillId="0" borderId="0" xfId="3" applyNumberFormat="1" applyFont="1" applyFill="1" applyBorder="1"/>
    <xf numFmtId="2" fontId="5" fillId="0" borderId="2" xfId="3" applyNumberFormat="1" applyFill="1" applyBorder="1"/>
    <xf numFmtId="164" fontId="5" fillId="0" borderId="2" xfId="3" applyNumberFormat="1" applyFill="1" applyBorder="1"/>
    <xf numFmtId="0" fontId="11" fillId="0" borderId="0" xfId="3" applyFont="1" applyFill="1" applyBorder="1"/>
    <xf numFmtId="3" fontId="12" fillId="0" borderId="0" xfId="4" quotePrefix="1" applyNumberFormat="1" applyFont="1" applyFill="1" applyBorder="1" applyAlignment="1">
      <alignment horizontal="left"/>
    </xf>
    <xf numFmtId="0" fontId="7" fillId="0" borderId="0" xfId="3" quotePrefix="1" applyFont="1" applyFill="1" applyAlignment="1">
      <alignment horizontal="left"/>
    </xf>
    <xf numFmtId="0" fontId="7" fillId="0" borderId="0" xfId="3" applyFont="1" applyFill="1" applyAlignment="1">
      <alignment horizontal="left"/>
    </xf>
    <xf numFmtId="0" fontId="7" fillId="0" borderId="0" xfId="3" applyFont="1" applyFill="1"/>
    <xf numFmtId="0" fontId="13" fillId="2" borderId="0" xfId="0" applyFont="1" applyFill="1"/>
    <xf numFmtId="0" fontId="14" fillId="2" borderId="0" xfId="0" applyFont="1" applyFill="1"/>
    <xf numFmtId="0" fontId="3" fillId="2" borderId="0" xfId="0" applyFont="1" applyFill="1" applyAlignment="1">
      <alignment horizontal="left" vertical="center"/>
    </xf>
    <xf numFmtId="0" fontId="9" fillId="2" borderId="0" xfId="0" applyFont="1" applyFill="1" applyBorder="1"/>
    <xf numFmtId="0" fontId="0" fillId="2" borderId="0" xfId="0" applyFill="1" applyBorder="1"/>
    <xf numFmtId="0" fontId="2" fillId="2" borderId="1" xfId="0" applyFont="1" applyFill="1" applyBorder="1"/>
    <xf numFmtId="3" fontId="5" fillId="2" borderId="1" xfId="0" applyNumberFormat="1" applyFont="1" applyFill="1" applyBorder="1"/>
    <xf numFmtId="164" fontId="5" fillId="2" borderId="1" xfId="0" applyNumberFormat="1" applyFont="1" applyFill="1" applyBorder="1"/>
    <xf numFmtId="164" fontId="5" fillId="2" borderId="0" xfId="0" applyNumberFormat="1" applyFont="1" applyFill="1"/>
    <xf numFmtId="164" fontId="0" fillId="2" borderId="0" xfId="0" applyNumberFormat="1" applyFill="1"/>
    <xf numFmtId="0" fontId="2" fillId="2" borderId="0" xfId="0" applyFont="1" applyFill="1" applyBorder="1"/>
    <xf numFmtId="3" fontId="5" fillId="2" borderId="0" xfId="0" applyNumberFormat="1" applyFont="1" applyFill="1" applyBorder="1"/>
    <xf numFmtId="164" fontId="5" fillId="2" borderId="0" xfId="0" applyNumberFormat="1" applyFont="1" applyFill="1" applyBorder="1"/>
    <xf numFmtId="0" fontId="2" fillId="2" borderId="2" xfId="0" applyFont="1" applyFill="1" applyBorder="1"/>
    <xf numFmtId="3" fontId="5" fillId="2" borderId="2" xfId="0" applyNumberFormat="1" applyFont="1" applyFill="1" applyBorder="1"/>
    <xf numFmtId="164" fontId="5" fillId="2" borderId="2" xfId="0" applyNumberFormat="1" applyFont="1" applyFill="1" applyBorder="1"/>
    <xf numFmtId="0" fontId="16" fillId="2" borderId="0" xfId="0" applyFont="1" applyFill="1"/>
    <xf numFmtId="0" fontId="17" fillId="2" borderId="0" xfId="0" applyFont="1" applyFill="1"/>
    <xf numFmtId="0" fontId="5" fillId="3" borderId="0" xfId="3" applyFill="1"/>
    <xf numFmtId="0" fontId="5" fillId="3" borderId="0" xfId="3" applyFill="1" applyBorder="1"/>
    <xf numFmtId="0" fontId="3" fillId="0" borderId="0" xfId="3" applyFont="1" applyFill="1" applyAlignment="1">
      <alignment horizontal="left"/>
    </xf>
    <xf numFmtId="0" fontId="5" fillId="3" borderId="0" xfId="3" applyFill="1" applyAlignment="1"/>
    <xf numFmtId="0" fontId="5" fillId="3" borderId="1" xfId="3" applyFill="1" applyBorder="1" applyAlignment="1">
      <alignment horizontal="center"/>
    </xf>
    <xf numFmtId="0" fontId="5" fillId="3" borderId="0" xfId="3" applyFill="1" applyAlignment="1">
      <alignment horizontal="center"/>
    </xf>
    <xf numFmtId="0" fontId="18" fillId="0" borderId="0" xfId="5" applyNumberFormat="1" applyFont="1" applyFill="1" applyBorder="1" applyAlignment="1">
      <alignment horizontal="left"/>
    </xf>
    <xf numFmtId="0" fontId="19" fillId="0" borderId="0" xfId="5" applyNumberFormat="1" applyFont="1" applyFill="1" applyBorder="1" applyAlignment="1">
      <alignment horizontal="left"/>
    </xf>
    <xf numFmtId="0" fontId="6" fillId="3" borderId="2" xfId="3" applyFont="1" applyFill="1" applyBorder="1" applyAlignment="1">
      <alignment horizontal="center" vertical="center" wrapText="1"/>
    </xf>
    <xf numFmtId="0" fontId="20" fillId="3" borderId="2" xfId="3" applyFont="1" applyFill="1" applyBorder="1" applyAlignment="1">
      <alignment horizontal="center" vertical="center"/>
    </xf>
    <xf numFmtId="0" fontId="6" fillId="3" borderId="2" xfId="3" applyFont="1" applyFill="1" applyBorder="1" applyAlignment="1">
      <alignment horizontal="center" vertical="center"/>
    </xf>
    <xf numFmtId="0" fontId="5" fillId="0" borderId="0" xfId="3" applyFont="1" applyFill="1" applyBorder="1" applyAlignment="1">
      <alignment horizontal="left"/>
    </xf>
    <xf numFmtId="0" fontId="21" fillId="3" borderId="0" xfId="3" applyFont="1" applyFill="1" applyAlignment="1">
      <alignment horizontal="center"/>
    </xf>
    <xf numFmtId="0" fontId="18" fillId="0" borderId="0" xfId="5" applyNumberFormat="1" applyFont="1" applyFill="1" applyBorder="1"/>
    <xf numFmtId="1" fontId="22" fillId="0" borderId="0" xfId="5" applyNumberFormat="1" applyFont="1" applyFill="1" applyBorder="1"/>
    <xf numFmtId="1" fontId="22" fillId="0" borderId="0" xfId="5" applyNumberFormat="1" applyFont="1" applyFill="1" applyBorder="1" applyAlignment="1">
      <alignment horizontal="right"/>
    </xf>
    <xf numFmtId="0" fontId="20" fillId="3" borderId="0" xfId="3" applyFont="1" applyFill="1" applyBorder="1" applyAlignment="1"/>
    <xf numFmtId="0" fontId="6" fillId="3" borderId="0" xfId="3" applyFont="1" applyFill="1" applyBorder="1" applyAlignment="1"/>
    <xf numFmtId="166" fontId="2" fillId="0" borderId="0" xfId="3" applyNumberFormat="1" applyFont="1" applyBorder="1" applyAlignment="1">
      <alignment horizontal="center"/>
    </xf>
    <xf numFmtId="166" fontId="2" fillId="3" borderId="0" xfId="3" applyNumberFormat="1" applyFont="1" applyFill="1" applyBorder="1" applyAlignment="1">
      <alignment horizontal="center"/>
    </xf>
    <xf numFmtId="167" fontId="5" fillId="3" borderId="0" xfId="3" applyNumberFormat="1" applyFont="1" applyFill="1" applyBorder="1" applyAlignment="1">
      <alignment horizontal="center"/>
    </xf>
    <xf numFmtId="0" fontId="5" fillId="3" borderId="0" xfId="3" applyFont="1" applyFill="1"/>
    <xf numFmtId="1" fontId="5" fillId="0" borderId="0" xfId="3" applyNumberFormat="1" applyFont="1" applyFill="1" applyBorder="1"/>
    <xf numFmtId="1" fontId="5" fillId="0" borderId="0" xfId="3" applyNumberFormat="1" applyFont="1" applyFill="1" applyBorder="1" applyAlignment="1">
      <alignment horizontal="right"/>
    </xf>
    <xf numFmtId="1" fontId="5" fillId="3" borderId="0" xfId="3" applyNumberFormat="1" applyFont="1" applyFill="1"/>
    <xf numFmtId="1" fontId="5" fillId="2" borderId="0" xfId="3" applyNumberFormat="1" applyFont="1" applyFill="1" applyBorder="1"/>
    <xf numFmtId="1" fontId="5" fillId="2" borderId="0" xfId="3" applyNumberFormat="1" applyFont="1" applyFill="1" applyBorder="1" applyAlignment="1">
      <alignment horizontal="right"/>
    </xf>
    <xf numFmtId="1" fontId="23" fillId="3" borderId="0" xfId="3" applyNumberFormat="1" applyFont="1" applyFill="1"/>
    <xf numFmtId="166" fontId="2" fillId="0" borderId="2" xfId="3" applyNumberFormat="1" applyFont="1" applyBorder="1" applyAlignment="1">
      <alignment horizontal="center"/>
    </xf>
    <xf numFmtId="166" fontId="2" fillId="3" borderId="2" xfId="3" applyNumberFormat="1" applyFont="1" applyFill="1" applyBorder="1" applyAlignment="1">
      <alignment horizontal="center"/>
    </xf>
    <xf numFmtId="167" fontId="5" fillId="3" borderId="2" xfId="3" applyNumberFormat="1" applyFont="1" applyFill="1" applyBorder="1" applyAlignment="1">
      <alignment horizontal="center"/>
    </xf>
    <xf numFmtId="0" fontId="18" fillId="0" borderId="0" xfId="5" applyNumberFormat="1" applyFont="1" applyFill="1" applyBorder="1" applyAlignment="1">
      <alignment horizontal="right"/>
    </xf>
    <xf numFmtId="0" fontId="2" fillId="3" borderId="0" xfId="3" applyFont="1" applyFill="1" applyBorder="1"/>
    <xf numFmtId="1" fontId="2" fillId="3" borderId="0" xfId="3" applyNumberFormat="1" applyFont="1" applyFill="1" applyBorder="1"/>
    <xf numFmtId="0" fontId="23" fillId="0" borderId="0" xfId="3" applyFont="1" applyFill="1" applyBorder="1"/>
    <xf numFmtId="0" fontId="23" fillId="3" borderId="0" xfId="3" applyFont="1" applyFill="1"/>
    <xf numFmtId="0" fontId="3" fillId="0" borderId="0" xfId="0" applyFont="1" applyFill="1" applyAlignment="1">
      <alignment horizontal="left"/>
    </xf>
    <xf numFmtId="0" fontId="0" fillId="0" borderId="0" xfId="0" applyAlignment="1"/>
    <xf numFmtId="0" fontId="0" fillId="3" borderId="0" xfId="0" applyFill="1" applyBorder="1" applyAlignment="1"/>
    <xf numFmtId="0" fontId="5" fillId="3" borderId="0" xfId="0" applyFont="1" applyFill="1" applyBorder="1" applyAlignment="1">
      <alignment wrapText="1"/>
    </xf>
    <xf numFmtId="0" fontId="0" fillId="0" borderId="0" xfId="0" applyAlignment="1">
      <alignment wrapText="1"/>
    </xf>
    <xf numFmtId="0" fontId="5" fillId="3" borderId="5"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5" xfId="0" applyFont="1" applyFill="1" applyBorder="1" applyAlignment="1">
      <alignment horizontal="center"/>
    </xf>
    <xf numFmtId="168" fontId="5" fillId="3" borderId="0" xfId="1" applyNumberFormat="1" applyFont="1" applyFill="1" applyBorder="1"/>
    <xf numFmtId="168" fontId="5" fillId="3" borderId="0" xfId="1" applyNumberFormat="1" applyFont="1" applyFill="1" applyBorder="1" applyAlignment="1"/>
    <xf numFmtId="168" fontId="5" fillId="3" borderId="5" xfId="1" applyNumberFormat="1" applyFont="1" applyFill="1" applyBorder="1" applyAlignment="1"/>
    <xf numFmtId="9" fontId="5" fillId="3" borderId="6" xfId="0" applyNumberFormat="1" applyFont="1" applyFill="1" applyBorder="1" applyAlignment="1">
      <alignment horizontal="center"/>
    </xf>
    <xf numFmtId="9" fontId="5" fillId="3" borderId="0" xfId="0" applyNumberFormat="1" applyFont="1" applyFill="1" applyBorder="1" applyAlignment="1">
      <alignment horizontal="center"/>
    </xf>
    <xf numFmtId="9" fontId="5" fillId="3" borderId="5" xfId="0" applyNumberFormat="1" applyFont="1" applyFill="1" applyBorder="1" applyAlignment="1">
      <alignment horizontal="center"/>
    </xf>
    <xf numFmtId="168" fontId="5" fillId="3" borderId="0" xfId="1" applyNumberFormat="1" applyFont="1" applyFill="1" applyBorder="1" applyAlignment="1">
      <alignment wrapText="1"/>
    </xf>
    <xf numFmtId="168" fontId="5" fillId="3" borderId="5" xfId="1" applyNumberFormat="1" applyFont="1" applyFill="1" applyBorder="1"/>
    <xf numFmtId="0" fontId="5" fillId="3" borderId="7" xfId="0" applyFont="1" applyFill="1" applyBorder="1" applyAlignment="1">
      <alignment horizontal="center"/>
    </xf>
    <xf numFmtId="168" fontId="5" fillId="3" borderId="2" xfId="1" applyNumberFormat="1" applyFont="1" applyFill="1" applyBorder="1" applyAlignment="1">
      <alignment wrapText="1"/>
    </xf>
    <xf numFmtId="168" fontId="5" fillId="3" borderId="2" xfId="1" applyNumberFormat="1" applyFont="1" applyFill="1" applyBorder="1"/>
    <xf numFmtId="168" fontId="5" fillId="3" borderId="7" xfId="1" applyNumberFormat="1" applyFont="1" applyFill="1" applyBorder="1"/>
    <xf numFmtId="9" fontId="5" fillId="3" borderId="2" xfId="0" applyNumberFormat="1" applyFont="1" applyFill="1" applyBorder="1" applyAlignment="1">
      <alignment horizontal="center"/>
    </xf>
    <xf numFmtId="9" fontId="5" fillId="3" borderId="7" xfId="0" applyNumberFormat="1" applyFont="1" applyFill="1" applyBorder="1" applyAlignment="1">
      <alignment horizontal="center"/>
    </xf>
    <xf numFmtId="0" fontId="5" fillId="3" borderId="9" xfId="0" applyFont="1" applyFill="1" applyBorder="1" applyAlignment="1">
      <alignment horizontal="center"/>
    </xf>
    <xf numFmtId="168" fontId="5" fillId="3" borderId="6" xfId="1" applyNumberFormat="1" applyFont="1" applyFill="1" applyBorder="1" applyAlignment="1">
      <alignment wrapText="1"/>
    </xf>
    <xf numFmtId="9" fontId="5" fillId="3" borderId="2" xfId="0" applyNumberFormat="1" applyFont="1" applyFill="1" applyBorder="1" applyAlignment="1"/>
    <xf numFmtId="9" fontId="5" fillId="3" borderId="7" xfId="0" applyNumberFormat="1" applyFont="1" applyFill="1" applyBorder="1" applyAlignment="1"/>
    <xf numFmtId="0" fontId="7" fillId="2" borderId="0" xfId="0" applyFont="1" applyFill="1" applyAlignment="1">
      <alignment vertical="top"/>
    </xf>
    <xf numFmtId="0" fontId="0" fillId="0" borderId="0" xfId="0" applyAlignment="1">
      <alignment horizontal="center"/>
    </xf>
    <xf numFmtId="0" fontId="20" fillId="0" borderId="1" xfId="0" applyFont="1" applyBorder="1"/>
    <xf numFmtId="0" fontId="0" fillId="0" borderId="2" xfId="0" applyBorder="1" applyAlignment="1">
      <alignment horizontal="right"/>
    </xf>
    <xf numFmtId="0" fontId="0" fillId="0" borderId="2" xfId="0" applyBorder="1" applyAlignment="1">
      <alignment horizontal="center"/>
    </xf>
    <xf numFmtId="0" fontId="0" fillId="0" borderId="0" xfId="0" applyBorder="1" applyAlignment="1">
      <alignment horizontal="right"/>
    </xf>
    <xf numFmtId="3" fontId="0" fillId="0" borderId="0" xfId="0" applyNumberFormat="1"/>
    <xf numFmtId="169" fontId="0" fillId="0" borderId="0" xfId="0" applyNumberFormat="1"/>
    <xf numFmtId="3" fontId="0" fillId="0" borderId="2" xfId="0" applyNumberFormat="1" applyBorder="1"/>
    <xf numFmtId="169" fontId="0" fillId="0" borderId="2" xfId="0" applyNumberFormat="1" applyBorder="1"/>
    <xf numFmtId="0" fontId="11" fillId="2" borderId="0" xfId="0" applyFont="1" applyFill="1" applyAlignment="1">
      <alignment horizontal="left"/>
    </xf>
    <xf numFmtId="0" fontId="5" fillId="2" borderId="0" xfId="0" applyFont="1" applyFill="1" applyAlignment="1">
      <alignment horizontal="left"/>
    </xf>
    <xf numFmtId="0" fontId="15" fillId="2" borderId="0" xfId="0" applyFont="1" applyFill="1" applyAlignment="1">
      <alignment horizontal="left"/>
    </xf>
    <xf numFmtId="0" fontId="16" fillId="2" borderId="0" xfId="0" applyFont="1" applyFill="1" applyAlignment="1">
      <alignment horizontal="center"/>
    </xf>
    <xf numFmtId="0" fontId="24" fillId="0" borderId="0" xfId="0" applyFont="1" applyAlignment="1">
      <alignment horizontal="left"/>
    </xf>
    <xf numFmtId="0" fontId="20" fillId="0" borderId="0" xfId="0" applyFont="1"/>
    <xf numFmtId="0" fontId="0" fillId="0" borderId="0" xfId="0" applyBorder="1"/>
    <xf numFmtId="3" fontId="0" fillId="0" borderId="0" xfId="0" applyNumberFormat="1" applyBorder="1"/>
    <xf numFmtId="164" fontId="0" fillId="0" borderId="0" xfId="0" applyNumberFormat="1" applyBorder="1"/>
    <xf numFmtId="164" fontId="0" fillId="0" borderId="0" xfId="0" applyNumberFormat="1"/>
    <xf numFmtId="0" fontId="0" fillId="0" borderId="2" xfId="0" applyBorder="1"/>
    <xf numFmtId="164" fontId="0" fillId="0" borderId="2" xfId="0" applyNumberFormat="1" applyBorder="1"/>
    <xf numFmtId="0" fontId="7" fillId="0" borderId="0" xfId="3" applyFont="1" applyFill="1" applyAlignment="1"/>
    <xf numFmtId="0" fontId="0" fillId="0" borderId="0" xfId="0" applyFont="1"/>
    <xf numFmtId="0" fontId="20" fillId="0" borderId="0" xfId="0" applyFont="1" applyAlignment="1">
      <alignment horizontal="left"/>
    </xf>
    <xf numFmtId="0" fontId="5" fillId="0" borderId="0" xfId="0" applyFont="1"/>
    <xf numFmtId="0" fontId="0" fillId="0" borderId="0" xfId="0" applyFont="1" applyFill="1"/>
    <xf numFmtId="165" fontId="5" fillId="0" borderId="0" xfId="0" applyNumberFormat="1" applyFont="1"/>
    <xf numFmtId="165" fontId="0" fillId="0" borderId="0" xfId="0" applyNumberFormat="1" applyFont="1" applyFill="1"/>
    <xf numFmtId="0" fontId="0" fillId="0" borderId="2" xfId="0" applyFont="1" applyFill="1" applyBorder="1"/>
    <xf numFmtId="165" fontId="5" fillId="0" borderId="2" xfId="0" applyNumberFormat="1" applyFont="1" applyBorder="1"/>
    <xf numFmtId="165" fontId="0" fillId="0" borderId="2" xfId="0" applyNumberFormat="1" applyFont="1" applyFill="1" applyBorder="1"/>
    <xf numFmtId="0" fontId="7" fillId="2" borderId="0" xfId="0" applyFont="1" applyFill="1" applyAlignment="1">
      <alignment vertical="top" wrapText="1"/>
    </xf>
    <xf numFmtId="0" fontId="14" fillId="2" borderId="0" xfId="7" applyFont="1" applyFill="1"/>
    <xf numFmtId="0" fontId="5" fillId="2" borderId="0" xfId="7" applyFont="1" applyFill="1"/>
    <xf numFmtId="0" fontId="6" fillId="2" borderId="0" xfId="7" applyFont="1" applyFill="1" applyAlignment="1">
      <alignment horizontal="left"/>
    </xf>
    <xf numFmtId="0" fontId="6" fillId="2" borderId="0" xfId="7" applyFont="1" applyFill="1"/>
    <xf numFmtId="0" fontId="9" fillId="2" borderId="0" xfId="7" applyFont="1" applyFill="1"/>
    <xf numFmtId="0" fontId="10" fillId="2" borderId="0" xfId="7" applyFont="1" applyFill="1" applyBorder="1" applyAlignment="1">
      <alignment horizontal="left"/>
    </xf>
    <xf numFmtId="0" fontId="3" fillId="2" borderId="0" xfId="7" applyFont="1" applyFill="1" applyBorder="1" applyAlignment="1">
      <alignment horizontal="left"/>
    </xf>
    <xf numFmtId="0" fontId="26" fillId="2" borderId="0" xfId="7" applyFont="1" applyFill="1"/>
    <xf numFmtId="0" fontId="7" fillId="2" borderId="0" xfId="7" applyFont="1" applyFill="1" applyAlignment="1">
      <alignment vertical="center" wrapText="1"/>
    </xf>
    <xf numFmtId="0" fontId="27" fillId="2" borderId="0" xfId="7" applyFont="1" applyFill="1" applyAlignment="1">
      <alignment vertical="center" wrapText="1"/>
    </xf>
    <xf numFmtId="0" fontId="5" fillId="2" borderId="0" xfId="7" applyFont="1" applyFill="1" applyAlignment="1">
      <alignment vertical="center"/>
    </xf>
    <xf numFmtId="0" fontId="28" fillId="2" borderId="0" xfId="7" applyFont="1" applyFill="1" applyAlignment="1">
      <alignment horizontal="right" vertical="center"/>
    </xf>
    <xf numFmtId="0" fontId="9" fillId="2" borderId="0" xfId="7" applyFont="1" applyFill="1" applyAlignment="1">
      <alignment vertical="center"/>
    </xf>
    <xf numFmtId="3" fontId="5" fillId="2" borderId="0" xfId="7" applyNumberFormat="1" applyFont="1" applyFill="1"/>
    <xf numFmtId="3" fontId="9" fillId="2" borderId="0" xfId="7" applyNumberFormat="1" applyFont="1" applyFill="1"/>
    <xf numFmtId="170" fontId="7" fillId="2" borderId="0" xfId="7" applyNumberFormat="1" applyFont="1" applyFill="1" applyAlignment="1">
      <alignment horizontal="right"/>
    </xf>
    <xf numFmtId="170" fontId="7" fillId="2" borderId="0" xfId="7" applyNumberFormat="1" applyFont="1" applyFill="1" applyBorder="1" applyAlignment="1">
      <alignment horizontal="right"/>
    </xf>
    <xf numFmtId="3" fontId="5" fillId="2" borderId="0" xfId="8" applyNumberFormat="1" applyFont="1" applyFill="1" applyBorder="1"/>
    <xf numFmtId="3" fontId="5" fillId="2" borderId="0" xfId="7" applyNumberFormat="1" applyFont="1" applyFill="1" applyBorder="1" applyAlignment="1">
      <alignment vertical="top" wrapText="1"/>
    </xf>
    <xf numFmtId="0" fontId="5" fillId="2" borderId="2" xfId="7" applyFont="1" applyFill="1" applyBorder="1"/>
    <xf numFmtId="3" fontId="5" fillId="2" borderId="2" xfId="8" applyNumberFormat="1" applyFont="1" applyFill="1" applyBorder="1"/>
    <xf numFmtId="3" fontId="5" fillId="2" borderId="2" xfId="7" applyNumberFormat="1" applyFont="1" applyFill="1" applyBorder="1" applyAlignment="1">
      <alignment vertical="top" wrapText="1"/>
    </xf>
    <xf numFmtId="0" fontId="5" fillId="2" borderId="0" xfId="7" applyFont="1" applyFill="1" applyBorder="1"/>
    <xf numFmtId="0" fontId="9" fillId="2" borderId="0" xfId="7" applyFont="1" applyFill="1" applyBorder="1"/>
    <xf numFmtId="171" fontId="5" fillId="2" borderId="0" xfId="7" applyNumberFormat="1" applyFont="1" applyFill="1"/>
    <xf numFmtId="0" fontId="5" fillId="2" borderId="0" xfId="7" applyFont="1" applyFill="1" applyAlignment="1">
      <alignment horizontal="right"/>
    </xf>
    <xf numFmtId="0" fontId="3" fillId="2" borderId="0" xfId="7" applyNumberFormat="1" applyFont="1" applyFill="1" applyAlignment="1">
      <alignment horizontal="left" wrapText="1"/>
    </xf>
    <xf numFmtId="0" fontId="5" fillId="2" borderId="0" xfId="7" applyNumberFormat="1" applyFont="1" applyFill="1" applyAlignment="1">
      <alignment wrapText="1"/>
    </xf>
    <xf numFmtId="0" fontId="6" fillId="2" borderId="0" xfId="7" applyFont="1" applyFill="1" applyAlignment="1">
      <alignment horizontal="right" wrapText="1"/>
    </xf>
    <xf numFmtId="0" fontId="28" fillId="2" borderId="0" xfId="7" applyFont="1" applyFill="1" applyAlignment="1">
      <alignment horizontal="right"/>
    </xf>
    <xf numFmtId="0" fontId="6" fillId="2" borderId="0" xfId="7" applyFont="1" applyFill="1" applyAlignment="1">
      <alignment horizontal="right"/>
    </xf>
    <xf numFmtId="165" fontId="5" fillId="2" borderId="0" xfId="7" applyNumberFormat="1" applyFont="1" applyFill="1"/>
    <xf numFmtId="0" fontId="9" fillId="2" borderId="0" xfId="7" applyFont="1" applyFill="1" applyAlignment="1">
      <alignment horizontal="right"/>
    </xf>
    <xf numFmtId="3" fontId="21" fillId="2" borderId="0" xfId="7" applyNumberFormat="1" applyFont="1" applyFill="1"/>
    <xf numFmtId="165" fontId="21" fillId="2" borderId="0" xfId="7" applyNumberFormat="1" applyFont="1" applyFill="1"/>
    <xf numFmtId="172" fontId="5" fillId="2" borderId="0" xfId="7" applyNumberFormat="1" applyFont="1" applyFill="1"/>
    <xf numFmtId="3" fontId="5" fillId="2" borderId="0" xfId="9" applyNumberFormat="1" applyFont="1" applyFill="1"/>
    <xf numFmtId="0" fontId="5" fillId="2" borderId="0" xfId="7" applyFont="1" applyFill="1" applyBorder="1" applyAlignment="1">
      <alignment horizontal="right"/>
    </xf>
    <xf numFmtId="3" fontId="5" fillId="2" borderId="0" xfId="7" applyNumberFormat="1" applyFont="1" applyFill="1" applyBorder="1"/>
    <xf numFmtId="165" fontId="5" fillId="2" borderId="0" xfId="7" applyNumberFormat="1" applyFont="1" applyFill="1" applyBorder="1"/>
    <xf numFmtId="0" fontId="9" fillId="2" borderId="0" xfId="7" applyFont="1" applyFill="1" applyBorder="1" applyAlignment="1">
      <alignment horizontal="right"/>
    </xf>
    <xf numFmtId="0" fontId="5" fillId="2" borderId="2" xfId="7" applyFont="1" applyFill="1" applyBorder="1" applyAlignment="1">
      <alignment horizontal="right"/>
    </xf>
    <xf numFmtId="3" fontId="5" fillId="2" borderId="2" xfId="7" applyNumberFormat="1" applyFont="1" applyFill="1" applyBorder="1"/>
    <xf numFmtId="165" fontId="5" fillId="2" borderId="2" xfId="7" applyNumberFormat="1" applyFont="1" applyFill="1" applyBorder="1"/>
    <xf numFmtId="0" fontId="7" fillId="2" borderId="0" xfId="7" applyFont="1" applyFill="1"/>
    <xf numFmtId="0" fontId="27" fillId="2" borderId="0" xfId="7" applyFont="1" applyFill="1"/>
    <xf numFmtId="0" fontId="7" fillId="2" borderId="0" xfId="7" applyFont="1" applyFill="1" applyAlignment="1">
      <alignment wrapText="1"/>
    </xf>
    <xf numFmtId="0" fontId="27" fillId="2" borderId="0" xfId="7" applyFont="1" applyFill="1" applyAlignment="1">
      <alignment wrapText="1"/>
    </xf>
    <xf numFmtId="0" fontId="3" fillId="2" borderId="0" xfId="7" applyFont="1" applyFill="1" applyAlignment="1">
      <alignment horizontal="left"/>
    </xf>
    <xf numFmtId="0" fontId="6" fillId="2" borderId="0" xfId="10" applyFont="1" applyFill="1" applyBorder="1" applyAlignment="1">
      <alignment horizontal="center" vertical="center"/>
    </xf>
    <xf numFmtId="165" fontId="6" fillId="2" borderId="0" xfId="7" applyNumberFormat="1" applyFont="1" applyFill="1" applyBorder="1" applyAlignment="1" applyProtection="1">
      <alignment horizontal="right" wrapText="1"/>
      <protection locked="0"/>
    </xf>
    <xf numFmtId="0" fontId="6" fillId="2" borderId="0" xfId="10" applyFont="1" applyFill="1" applyBorder="1" applyAlignment="1" applyProtection="1">
      <alignment vertical="center"/>
    </xf>
    <xf numFmtId="0" fontId="6" fillId="2" borderId="0" xfId="7" applyFont="1" applyFill="1" applyBorder="1" applyAlignment="1">
      <alignment vertical="center"/>
    </xf>
    <xf numFmtId="0" fontId="5" fillId="2" borderId="0" xfId="7" applyFont="1" applyFill="1" applyBorder="1" applyAlignment="1">
      <alignment horizontal="center"/>
    </xf>
    <xf numFmtId="165" fontId="5" fillId="2" borderId="0" xfId="7" applyNumberFormat="1" applyFont="1" applyFill="1" applyBorder="1" applyAlignment="1" applyProtection="1">
      <alignment horizontal="right"/>
      <protection locked="0"/>
    </xf>
    <xf numFmtId="0" fontId="5" fillId="2" borderId="0" xfId="7" applyNumberFormat="1" applyFont="1" applyFill="1" applyAlignment="1" applyProtection="1">
      <alignment horizontal="center"/>
      <protection locked="0"/>
    </xf>
    <xf numFmtId="165" fontId="5" fillId="2" borderId="0" xfId="7" applyNumberFormat="1" applyFont="1" applyFill="1" applyProtection="1">
      <protection locked="0"/>
    </xf>
    <xf numFmtId="0" fontId="9" fillId="2" borderId="0" xfId="7" applyNumberFormat="1" applyFont="1" applyFill="1" applyAlignment="1" applyProtection="1">
      <alignment horizontal="right"/>
      <protection locked="0"/>
    </xf>
    <xf numFmtId="165" fontId="9" fillId="2" borderId="0" xfId="7" applyNumberFormat="1" applyFont="1" applyFill="1"/>
    <xf numFmtId="165" fontId="30" fillId="2" borderId="0" xfId="7" applyNumberFormat="1" applyFont="1" applyFill="1"/>
    <xf numFmtId="2" fontId="5" fillId="2" borderId="0" xfId="7" applyNumberFormat="1" applyFont="1" applyFill="1" applyProtection="1">
      <protection locked="0"/>
    </xf>
    <xf numFmtId="165" fontId="21" fillId="2" borderId="0" xfId="7" applyNumberFormat="1" applyFont="1" applyFill="1" applyProtection="1">
      <protection locked="0"/>
    </xf>
    <xf numFmtId="0" fontId="5" fillId="2" borderId="0" xfId="7" applyNumberFormat="1" applyFont="1" applyFill="1" applyAlignment="1">
      <alignment horizontal="center"/>
    </xf>
    <xf numFmtId="0" fontId="9" fillId="2" borderId="0" xfId="7" applyNumberFormat="1" applyFont="1" applyFill="1" applyAlignment="1">
      <alignment horizontal="right"/>
    </xf>
    <xf numFmtId="0" fontId="5" fillId="2" borderId="0" xfId="7" applyFont="1" applyFill="1" applyAlignment="1">
      <alignment horizontal="center"/>
    </xf>
    <xf numFmtId="0" fontId="30" fillId="2" borderId="0" xfId="7" applyFont="1" applyFill="1"/>
    <xf numFmtId="1" fontId="9" fillId="2" borderId="0" xfId="7" applyNumberFormat="1" applyFont="1" applyFill="1"/>
    <xf numFmtId="0" fontId="5" fillId="2" borderId="2" xfId="7" applyFont="1" applyFill="1" applyBorder="1" applyAlignment="1">
      <alignment horizontal="center"/>
    </xf>
    <xf numFmtId="1" fontId="9" fillId="2" borderId="0" xfId="7" applyNumberFormat="1" applyFont="1" applyFill="1" applyBorder="1"/>
    <xf numFmtId="2" fontId="5" fillId="2" borderId="0" xfId="7" applyNumberFormat="1" applyFont="1" applyFill="1" applyBorder="1"/>
    <xf numFmtId="165" fontId="6" fillId="2" borderId="0" xfId="11" applyNumberFormat="1" applyFont="1" applyFill="1" applyBorder="1" applyAlignment="1">
      <alignment horizontal="right"/>
    </xf>
    <xf numFmtId="0" fontId="25" fillId="2" borderId="0" xfId="7" applyFill="1" applyAlignment="1">
      <alignment horizontal="left" wrapText="1"/>
    </xf>
    <xf numFmtId="0" fontId="4" fillId="2" borderId="0" xfId="2" applyFill="1" applyBorder="1" applyAlignment="1" applyProtection="1">
      <alignment horizontal="left"/>
    </xf>
    <xf numFmtId="0" fontId="25" fillId="2" borderId="0" xfId="7" applyFill="1"/>
    <xf numFmtId="165" fontId="25" fillId="2" borderId="0" xfId="7" applyNumberFormat="1" applyFill="1"/>
    <xf numFmtId="0" fontId="25" fillId="2" borderId="0" xfId="7" applyFill="1" applyBorder="1"/>
    <xf numFmtId="165" fontId="25" fillId="2" borderId="0" xfId="7" applyNumberFormat="1" applyFill="1" applyBorder="1"/>
    <xf numFmtId="0" fontId="25" fillId="2" borderId="2" xfId="7" applyFill="1" applyBorder="1"/>
    <xf numFmtId="165" fontId="25" fillId="2" borderId="2" xfId="7" applyNumberFormat="1" applyFill="1" applyBorder="1"/>
    <xf numFmtId="0" fontId="11" fillId="2" borderId="0" xfId="7" applyFont="1" applyFill="1" applyBorder="1" applyAlignment="1">
      <alignment horizontal="left"/>
    </xf>
    <xf numFmtId="0" fontId="7" fillId="2" borderId="0" xfId="7" applyFont="1" applyFill="1" applyBorder="1"/>
    <xf numFmtId="0" fontId="7" fillId="2" borderId="0" xfId="7" applyFont="1" applyFill="1" applyBorder="1" applyAlignment="1">
      <alignment wrapText="1"/>
    </xf>
    <xf numFmtId="0" fontId="7" fillId="2" borderId="0" xfId="12" applyFont="1" applyFill="1" applyBorder="1" applyAlignment="1">
      <alignment horizontal="left"/>
    </xf>
    <xf numFmtId="0" fontId="31" fillId="2" borderId="0" xfId="7" applyFont="1" applyFill="1"/>
    <xf numFmtId="0" fontId="32" fillId="2" borderId="0" xfId="7" applyFont="1" applyFill="1"/>
    <xf numFmtId="0" fontId="33" fillId="2" borderId="0" xfId="2" applyFont="1" applyFill="1" applyBorder="1" applyAlignment="1" applyProtection="1">
      <alignment horizontal="left"/>
    </xf>
    <xf numFmtId="0" fontId="31" fillId="2" borderId="0" xfId="7" applyFont="1" applyFill="1" applyAlignment="1">
      <alignment vertical="center"/>
    </xf>
    <xf numFmtId="0" fontId="35" fillId="2" borderId="0" xfId="7" applyFont="1" applyFill="1" applyAlignment="1">
      <alignment vertical="center"/>
    </xf>
    <xf numFmtId="0" fontId="35" fillId="2" borderId="0" xfId="7" applyFont="1" applyFill="1" applyBorder="1" applyAlignment="1">
      <alignment horizontal="right" vertical="center"/>
    </xf>
    <xf numFmtId="0" fontId="35" fillId="2" borderId="0" xfId="7" applyFont="1" applyFill="1" applyBorder="1" applyAlignment="1">
      <alignment horizontal="right" vertical="center" wrapText="1"/>
    </xf>
    <xf numFmtId="0" fontId="31" fillId="2" borderId="0" xfId="13" applyFont="1" applyFill="1" applyBorder="1" applyAlignment="1">
      <alignment horizontal="center" vertical="center"/>
    </xf>
    <xf numFmtId="0" fontId="31" fillId="2" borderId="0" xfId="7" applyFont="1" applyFill="1" applyBorder="1" applyAlignment="1">
      <alignment vertical="center"/>
    </xf>
    <xf numFmtId="0" fontId="6" fillId="2" borderId="0" xfId="10" applyFont="1" applyFill="1" applyBorder="1" applyAlignment="1" applyProtection="1">
      <alignment horizontal="right"/>
    </xf>
    <xf numFmtId="0" fontId="5" fillId="2" borderId="0" xfId="10" applyFont="1" applyFill="1" applyBorder="1" applyProtection="1"/>
    <xf numFmtId="173" fontId="5" fillId="2" borderId="1" xfId="14" applyNumberFormat="1" applyFont="1" applyFill="1" applyBorder="1" applyAlignment="1">
      <alignment horizontal="right"/>
    </xf>
    <xf numFmtId="0" fontId="31" fillId="2" borderId="0" xfId="7" applyFont="1" applyFill="1" applyBorder="1"/>
    <xf numFmtId="0" fontId="35" fillId="2" borderId="0" xfId="10" applyFont="1" applyFill="1" applyBorder="1" applyProtection="1"/>
    <xf numFmtId="172" fontId="31" fillId="2" borderId="0" xfId="13" applyNumberFormat="1" applyFont="1" applyFill="1" applyBorder="1" applyAlignment="1">
      <alignment horizontal="right" vertical="center"/>
    </xf>
    <xf numFmtId="172" fontId="31" fillId="2" borderId="0" xfId="7" applyNumberFormat="1" applyFont="1" applyFill="1" applyBorder="1"/>
    <xf numFmtId="0" fontId="6" fillId="2" borderId="0" xfId="10" applyFont="1" applyFill="1" applyBorder="1" applyProtection="1"/>
    <xf numFmtId="173" fontId="5" fillId="2" borderId="0" xfId="14" applyNumberFormat="1" applyFont="1" applyFill="1" applyBorder="1" applyAlignment="1">
      <alignment horizontal="right"/>
    </xf>
    <xf numFmtId="173" fontId="5" fillId="2" borderId="0" xfId="13" applyNumberFormat="1" applyFont="1" applyFill="1" applyBorder="1" applyAlignment="1">
      <alignment horizontal="right" vertical="center"/>
    </xf>
    <xf numFmtId="0" fontId="35" fillId="2" borderId="0" xfId="7" applyFont="1" applyFill="1" applyBorder="1"/>
    <xf numFmtId="173" fontId="31" fillId="2" borderId="0" xfId="13" applyNumberFormat="1" applyFont="1" applyFill="1" applyBorder="1" applyAlignment="1">
      <alignment horizontal="right" vertical="center"/>
    </xf>
    <xf numFmtId="0" fontId="35" fillId="2" borderId="0" xfId="7" applyFont="1" applyFill="1" applyBorder="1" applyAlignment="1">
      <alignment horizontal="right"/>
    </xf>
    <xf numFmtId="0" fontId="35" fillId="2" borderId="0" xfId="7" applyFont="1" applyFill="1" applyBorder="1" applyAlignment="1">
      <alignment horizontal="right" wrapText="1"/>
    </xf>
    <xf numFmtId="0" fontId="31" fillId="2" borderId="0" xfId="13" applyFont="1" applyFill="1" applyBorder="1" applyAlignment="1">
      <alignment horizontal="right" vertical="center"/>
    </xf>
    <xf numFmtId="0" fontId="31" fillId="2" borderId="0" xfId="7" applyFont="1" applyFill="1" applyBorder="1" applyAlignment="1">
      <alignment horizontal="right"/>
    </xf>
    <xf numFmtId="0" fontId="31" fillId="2" borderId="0" xfId="7" applyFont="1" applyFill="1" applyBorder="1" applyAlignment="1">
      <alignment horizontal="right" wrapText="1"/>
    </xf>
    <xf numFmtId="172" fontId="31" fillId="2" borderId="0" xfId="7" applyNumberFormat="1" applyFont="1" applyFill="1" applyBorder="1" applyAlignment="1">
      <alignment horizontal="right"/>
    </xf>
    <xf numFmtId="173" fontId="31" fillId="2" borderId="0" xfId="7" applyNumberFormat="1" applyFont="1" applyFill="1" applyBorder="1" applyAlignment="1">
      <alignment horizontal="right"/>
    </xf>
    <xf numFmtId="173" fontId="31" fillId="2" borderId="0" xfId="13" applyNumberFormat="1" applyFont="1" applyFill="1" applyBorder="1" applyAlignment="1">
      <alignment horizontal="right"/>
    </xf>
    <xf numFmtId="0" fontId="6" fillId="2" borderId="2" xfId="10" applyFont="1" applyFill="1" applyBorder="1" applyAlignment="1" applyProtection="1">
      <alignment horizontal="right"/>
    </xf>
    <xf numFmtId="0" fontId="5" fillId="2" borderId="2" xfId="10" applyFont="1" applyFill="1" applyBorder="1" applyProtection="1"/>
    <xf numFmtId="173" fontId="5" fillId="2" borderId="2" xfId="13" applyNumberFormat="1" applyFont="1" applyFill="1" applyBorder="1" applyAlignment="1">
      <alignment horizontal="right" vertical="center"/>
    </xf>
    <xf numFmtId="0" fontId="5" fillId="2" borderId="0" xfId="10" applyFont="1" applyFill="1" applyBorder="1"/>
    <xf numFmtId="174" fontId="5" fillId="2" borderId="0" xfId="10" applyNumberFormat="1" applyFont="1" applyFill="1" applyBorder="1" applyProtection="1"/>
    <xf numFmtId="175" fontId="31" fillId="2" borderId="0" xfId="7" applyNumberFormat="1" applyFont="1" applyFill="1" applyBorder="1" applyAlignment="1">
      <alignment horizontal="right"/>
    </xf>
    <xf numFmtId="0" fontId="7" fillId="2" borderId="0" xfId="10" applyFont="1" applyFill="1" applyBorder="1"/>
    <xf numFmtId="174" fontId="7" fillId="2" borderId="0" xfId="10" applyNumberFormat="1" applyFont="1" applyFill="1" applyBorder="1" applyProtection="1"/>
    <xf numFmtId="0" fontId="36" fillId="2" borderId="0" xfId="7" applyFont="1" applyFill="1"/>
    <xf numFmtId="0" fontId="37" fillId="2" borderId="0" xfId="7" applyFont="1" applyFill="1"/>
    <xf numFmtId="175" fontId="37" fillId="2" borderId="0" xfId="7" applyNumberFormat="1" applyFont="1" applyFill="1" applyBorder="1" applyAlignment="1">
      <alignment horizontal="right"/>
    </xf>
    <xf numFmtId="0" fontId="27" fillId="2" borderId="0" xfId="10" applyFont="1" applyFill="1" applyBorder="1" applyAlignment="1" applyProtection="1">
      <alignment horizontal="left"/>
    </xf>
    <xf numFmtId="0" fontId="37" fillId="2" borderId="0" xfId="10" applyFont="1" applyFill="1" applyBorder="1" applyAlignment="1" applyProtection="1">
      <alignment horizontal="left"/>
    </xf>
    <xf numFmtId="0" fontId="7" fillId="2" borderId="0" xfId="10" applyFont="1" applyFill="1"/>
    <xf numFmtId="0" fontId="5" fillId="2" borderId="0" xfId="10" applyFont="1" applyFill="1"/>
    <xf numFmtId="0" fontId="5" fillId="2" borderId="0" xfId="10" applyFont="1" applyFill="1" applyAlignment="1" applyProtection="1">
      <alignment horizontal="left"/>
    </xf>
    <xf numFmtId="2" fontId="5" fillId="2" borderId="0" xfId="7" applyNumberFormat="1" applyFont="1" applyFill="1" applyAlignment="1">
      <alignment horizontal="center"/>
    </xf>
    <xf numFmtId="0" fontId="6" fillId="2" borderId="0" xfId="16" applyFont="1" applyFill="1" applyAlignment="1">
      <alignment horizontal="center" vertical="top"/>
    </xf>
    <xf numFmtId="2" fontId="5" fillId="2" borderId="0" xfId="7" applyNumberFormat="1" applyFont="1" applyFill="1" applyBorder="1" applyAlignment="1">
      <alignment horizontal="center"/>
    </xf>
    <xf numFmtId="2" fontId="5" fillId="2" borderId="2" xfId="7" applyNumberFormat="1" applyFont="1" applyFill="1" applyBorder="1" applyAlignment="1">
      <alignment horizontal="center"/>
    </xf>
    <xf numFmtId="0" fontId="7" fillId="2" borderId="0" xfId="7" applyFont="1" applyFill="1" applyAlignment="1">
      <alignment horizontal="left" vertical="top" wrapText="1"/>
    </xf>
    <xf numFmtId="0" fontId="7" fillId="2" borderId="0" xfId="7" applyFont="1" applyFill="1" applyAlignment="1">
      <alignment horizontal="left" wrapText="1"/>
    </xf>
    <xf numFmtId="0" fontId="38" fillId="2" borderId="0" xfId="2" applyFont="1" applyFill="1" applyBorder="1" applyAlignment="1" applyProtection="1">
      <alignment horizontal="left"/>
    </xf>
    <xf numFmtId="0" fontId="14" fillId="2" borderId="0" xfId="10" applyFont="1" applyFill="1"/>
    <xf numFmtId="0" fontId="5" fillId="2" borderId="0" xfId="14" applyFont="1" applyFill="1" applyBorder="1" applyAlignment="1">
      <alignment horizontal="right" vertical="center"/>
    </xf>
    <xf numFmtId="0" fontId="5" fillId="2" borderId="0" xfId="10" applyFont="1" applyFill="1" applyAlignment="1">
      <alignment horizontal="center"/>
    </xf>
    <xf numFmtId="176" fontId="5" fillId="2" borderId="0" xfId="10" applyNumberFormat="1" applyFont="1" applyFill="1"/>
    <xf numFmtId="176" fontId="5" fillId="3" borderId="0" xfId="10" applyNumberFormat="1" applyFont="1" applyFill="1"/>
    <xf numFmtId="0" fontId="5" fillId="2" borderId="0" xfId="10" applyFont="1" applyFill="1" applyBorder="1" applyAlignment="1">
      <alignment horizontal="left"/>
    </xf>
    <xf numFmtId="176" fontId="5" fillId="2" borderId="0" xfId="10" applyNumberFormat="1" applyFont="1" applyFill="1" applyBorder="1"/>
    <xf numFmtId="176" fontId="7" fillId="2" borderId="0" xfId="10" applyNumberFormat="1" applyFont="1" applyFill="1" applyBorder="1"/>
    <xf numFmtId="176" fontId="5" fillId="2" borderId="0" xfId="7" applyNumberFormat="1" applyFont="1" applyFill="1" applyAlignment="1">
      <alignment vertical="top"/>
    </xf>
    <xf numFmtId="0" fontId="5" fillId="2" borderId="0" xfId="14" applyFont="1" applyFill="1" applyBorder="1"/>
    <xf numFmtId="176" fontId="5" fillId="2" borderId="0" xfId="7" applyNumberFormat="1" applyFont="1" applyFill="1" applyAlignment="1">
      <alignment horizontal="center" vertical="top"/>
    </xf>
    <xf numFmtId="0" fontId="5" fillId="2" borderId="0" xfId="7" applyFont="1" applyFill="1" applyAlignment="1">
      <alignment vertical="top"/>
    </xf>
    <xf numFmtId="0" fontId="5" fillId="2" borderId="0" xfId="7" applyFont="1" applyFill="1" applyAlignment="1">
      <alignment horizontal="center" vertical="top"/>
    </xf>
    <xf numFmtId="177" fontId="5" fillId="2" borderId="0" xfId="10" applyNumberFormat="1" applyFont="1" applyFill="1" applyBorder="1"/>
    <xf numFmtId="0" fontId="5" fillId="2" borderId="2" xfId="10" applyFont="1" applyFill="1" applyBorder="1" applyAlignment="1">
      <alignment horizontal="center"/>
    </xf>
    <xf numFmtId="176" fontId="5" fillId="2" borderId="2" xfId="10" applyNumberFormat="1" applyFont="1" applyFill="1" applyBorder="1"/>
    <xf numFmtId="176" fontId="5" fillId="3" borderId="2" xfId="10" applyNumberFormat="1" applyFont="1" applyFill="1" applyBorder="1"/>
    <xf numFmtId="0" fontId="7" fillId="2" borderId="2" xfId="10" applyFont="1" applyFill="1" applyBorder="1"/>
    <xf numFmtId="0" fontId="5" fillId="2" borderId="2" xfId="7" applyFont="1" applyFill="1" applyBorder="1" applyAlignment="1">
      <alignment horizontal="center" vertical="top"/>
    </xf>
    <xf numFmtId="0" fontId="5" fillId="2" borderId="2" xfId="7" applyFont="1" applyFill="1" applyBorder="1" applyAlignment="1">
      <alignment vertical="top"/>
    </xf>
    <xf numFmtId="0" fontId="7" fillId="2" borderId="0" xfId="15" applyFont="1" applyFill="1" applyAlignment="1"/>
    <xf numFmtId="0" fontId="28" fillId="2" borderId="0" xfId="7" applyFont="1" applyFill="1" applyAlignment="1">
      <alignment horizontal="right" wrapText="1"/>
    </xf>
    <xf numFmtId="2" fontId="5" fillId="2" borderId="0" xfId="7" applyNumberFormat="1" applyFont="1" applyFill="1"/>
    <xf numFmtId="1" fontId="5" fillId="2" borderId="0" xfId="7" applyNumberFormat="1" applyFont="1" applyFill="1"/>
    <xf numFmtId="2" fontId="5" fillId="2" borderId="0" xfId="7" applyNumberFormat="1" applyFont="1" applyFill="1" applyBorder="1" applyAlignment="1">
      <alignment horizontal="right"/>
    </xf>
    <xf numFmtId="2" fontId="5" fillId="2" borderId="2" xfId="7" applyNumberFormat="1" applyFont="1" applyFill="1" applyBorder="1"/>
    <xf numFmtId="2" fontId="5" fillId="2" borderId="2" xfId="7" applyNumberFormat="1" applyFont="1" applyFill="1" applyBorder="1" applyAlignment="1">
      <alignment horizontal="right"/>
    </xf>
    <xf numFmtId="0" fontId="11" fillId="2" borderId="0" xfId="7" applyFont="1" applyFill="1" applyBorder="1"/>
    <xf numFmtId="2" fontId="9" fillId="2" borderId="0" xfId="7" applyNumberFormat="1" applyFont="1" applyFill="1"/>
    <xf numFmtId="0" fontId="25" fillId="2" borderId="0" xfId="7" applyFill="1" applyAlignment="1"/>
    <xf numFmtId="2" fontId="36" fillId="2" borderId="0" xfId="17" applyNumberFormat="1" applyFont="1" applyFill="1"/>
    <xf numFmtId="0" fontId="5" fillId="2" borderId="0" xfId="5" applyFont="1" applyFill="1"/>
    <xf numFmtId="0" fontId="0" fillId="0" borderId="0" xfId="0" applyFill="1"/>
    <xf numFmtId="0" fontId="6" fillId="2" borderId="0" xfId="5" applyFont="1" applyFill="1"/>
    <xf numFmtId="0" fontId="39" fillId="2" borderId="0" xfId="18" applyFill="1" applyBorder="1" applyAlignment="1" applyProtection="1">
      <alignment horizontal="left"/>
    </xf>
    <xf numFmtId="0" fontId="3" fillId="2" borderId="0" xfId="14" applyFont="1" applyFill="1" applyBorder="1" applyAlignment="1">
      <alignment horizontal="left"/>
    </xf>
    <xf numFmtId="0" fontId="0" fillId="2" borderId="0" xfId="0" applyFont="1" applyFill="1" applyAlignment="1">
      <alignment horizontal="left" readingOrder="1"/>
    </xf>
    <xf numFmtId="0" fontId="0" fillId="2" borderId="0" xfId="0" applyFont="1" applyFill="1" applyBorder="1"/>
    <xf numFmtId="0" fontId="20" fillId="2" borderId="0" xfId="0" applyFont="1" applyFill="1" applyBorder="1" applyAlignment="1">
      <alignment horizontal="center" vertical="center"/>
    </xf>
    <xf numFmtId="0" fontId="20" fillId="2" borderId="0" xfId="0" applyFont="1" applyFill="1" applyBorder="1" applyAlignment="1">
      <alignment horizontal="right" vertical="center"/>
    </xf>
    <xf numFmtId="0" fontId="41" fillId="2" borderId="0" xfId="0" applyFont="1" applyFill="1" applyBorder="1" applyAlignment="1">
      <alignment horizontal="center" vertical="top" wrapText="1"/>
    </xf>
    <xf numFmtId="0" fontId="41" fillId="2" borderId="0" xfId="0" applyFont="1" applyFill="1" applyBorder="1" applyAlignment="1">
      <alignment vertical="top" wrapText="1"/>
    </xf>
    <xf numFmtId="170" fontId="0" fillId="2" borderId="0" xfId="0" applyNumberFormat="1" applyFont="1" applyFill="1" applyBorder="1" applyAlignment="1">
      <alignment horizontal="right"/>
    </xf>
    <xf numFmtId="178" fontId="0" fillId="2" borderId="0" xfId="0" applyNumberFormat="1" applyFont="1" applyFill="1" applyBorder="1" applyAlignment="1">
      <alignment horizontal="right"/>
    </xf>
    <xf numFmtId="0" fontId="9" fillId="2" borderId="0" xfId="0" applyFont="1" applyFill="1" applyBorder="1" applyAlignment="1">
      <alignment horizontal="center" vertical="top" wrapText="1"/>
    </xf>
    <xf numFmtId="0" fontId="41" fillId="2" borderId="2" xfId="0" applyFont="1" applyFill="1" applyBorder="1" applyAlignment="1">
      <alignment horizontal="center" vertical="top" wrapText="1"/>
    </xf>
    <xf numFmtId="0" fontId="41" fillId="2" borderId="2" xfId="0" applyFont="1" applyFill="1" applyBorder="1" applyAlignment="1">
      <alignment vertical="top" wrapText="1"/>
    </xf>
    <xf numFmtId="170" fontId="0" fillId="2" borderId="2" xfId="0" applyNumberFormat="1" applyFont="1" applyFill="1" applyBorder="1" applyAlignment="1">
      <alignment horizontal="right"/>
    </xf>
    <xf numFmtId="9" fontId="0" fillId="2" borderId="0" xfId="19" applyFont="1" applyFill="1"/>
    <xf numFmtId="0" fontId="7" fillId="2" borderId="0" xfId="14" applyFont="1" applyFill="1" applyAlignment="1">
      <alignment horizontal="left"/>
    </xf>
    <xf numFmtId="0" fontId="20" fillId="2" borderId="0" xfId="0" applyFont="1" applyFill="1" applyAlignment="1">
      <alignment horizontal="left" vertical="center"/>
    </xf>
    <xf numFmtId="0" fontId="43" fillId="0" borderId="0" xfId="0" applyFont="1" applyAlignment="1">
      <alignment horizontal="justify" vertical="center"/>
    </xf>
    <xf numFmtId="0" fontId="0" fillId="2" borderId="0" xfId="0" applyFont="1" applyFill="1"/>
    <xf numFmtId="0" fontId="6"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168" fontId="0" fillId="2" borderId="0" xfId="1" applyNumberFormat="1" applyFont="1" applyFill="1" applyBorder="1" applyAlignment="1">
      <alignment horizontal="right" vertical="center" wrapText="1"/>
    </xf>
    <xf numFmtId="0" fontId="0"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2" xfId="0" applyFont="1" applyFill="1" applyBorder="1" applyAlignment="1">
      <alignment horizontal="center" vertical="center" wrapText="1"/>
    </xf>
    <xf numFmtId="3" fontId="0" fillId="2" borderId="2" xfId="0" applyNumberFormat="1" applyFont="1" applyFill="1" applyBorder="1" applyAlignment="1">
      <alignment horizontal="right" vertical="center" wrapText="1"/>
    </xf>
    <xf numFmtId="0" fontId="0" fillId="2" borderId="2" xfId="0" applyFont="1" applyFill="1" applyBorder="1" applyAlignment="1">
      <alignment horizontal="right" vertical="center" wrapText="1"/>
    </xf>
    <xf numFmtId="0" fontId="43" fillId="2" borderId="0" xfId="0" applyFont="1" applyFill="1" applyBorder="1"/>
    <xf numFmtId="0" fontId="43" fillId="2" borderId="0" xfId="0" applyFont="1" applyFill="1"/>
    <xf numFmtId="0" fontId="43" fillId="2" borderId="0" xfId="0" applyFont="1" applyFill="1" applyAlignment="1">
      <alignment horizontal="left" vertical="top" wrapText="1"/>
    </xf>
    <xf numFmtId="0" fontId="43" fillId="2" borderId="0" xfId="0" applyFont="1" applyFill="1" applyAlignment="1">
      <alignment horizontal="left" vertical="top"/>
    </xf>
    <xf numFmtId="0" fontId="45" fillId="2" borderId="0" xfId="0" applyFont="1" applyFill="1" applyAlignment="1">
      <alignment horizontal="left" vertical="center"/>
    </xf>
    <xf numFmtId="0" fontId="0" fillId="2" borderId="0" xfId="0" applyFont="1" applyFill="1" applyAlignment="1">
      <alignment horizontal="left"/>
    </xf>
    <xf numFmtId="0" fontId="0" fillId="2" borderId="0" xfId="0" applyFont="1" applyFill="1" applyAlignment="1"/>
    <xf numFmtId="0" fontId="46" fillId="2" borderId="0" xfId="0" applyFont="1" applyFill="1" applyAlignment="1">
      <alignment horizontal="center" vertical="center" readingOrder="1"/>
    </xf>
    <xf numFmtId="0" fontId="20" fillId="2" borderId="0" xfId="0" applyFont="1" applyFill="1"/>
    <xf numFmtId="0" fontId="6" fillId="2" borderId="0" xfId="0" applyFont="1" applyFill="1" applyBorder="1" applyAlignment="1">
      <alignment horizontal="left" vertical="center" wrapText="1"/>
    </xf>
    <xf numFmtId="165" fontId="6" fillId="2" borderId="0" xfId="0" applyNumberFormat="1" applyFont="1" applyFill="1" applyBorder="1" applyAlignment="1">
      <alignment horizontal="center" vertical="center" wrapText="1"/>
    </xf>
    <xf numFmtId="0" fontId="5" fillId="2" borderId="0" xfId="0" applyFont="1" applyFill="1" applyAlignment="1">
      <alignment horizontal="left" vertical="top"/>
    </xf>
    <xf numFmtId="165" fontId="41" fillId="2" borderId="0" xfId="0" applyNumberFormat="1" applyFont="1" applyFill="1" applyAlignment="1">
      <alignment vertical="top" wrapText="1"/>
    </xf>
    <xf numFmtId="0" fontId="41" fillId="2" borderId="0" xfId="0" applyFont="1" applyFill="1" applyAlignment="1">
      <alignment vertical="top" wrapText="1"/>
    </xf>
    <xf numFmtId="165" fontId="41" fillId="2" borderId="0" xfId="0" applyNumberFormat="1" applyFont="1" applyFill="1" applyBorder="1" applyAlignment="1">
      <alignment vertical="top" wrapText="1"/>
    </xf>
    <xf numFmtId="0" fontId="9" fillId="2" borderId="0" xfId="0" applyFont="1" applyFill="1" applyAlignment="1">
      <alignment horizontal="left" vertical="top"/>
    </xf>
    <xf numFmtId="165" fontId="41" fillId="2" borderId="0" xfId="20" applyNumberFormat="1" applyFont="1" applyFill="1" applyBorder="1" applyAlignment="1">
      <alignment vertical="top" wrapText="1"/>
    </xf>
    <xf numFmtId="0" fontId="5" fillId="2" borderId="0" xfId="0" applyFont="1" applyFill="1" applyBorder="1" applyAlignment="1">
      <alignment horizontal="left" vertical="top"/>
    </xf>
    <xf numFmtId="0" fontId="9" fillId="2" borderId="0" xfId="0" applyFont="1" applyFill="1" applyBorder="1" applyAlignment="1">
      <alignment horizontal="left" vertical="top"/>
    </xf>
    <xf numFmtId="0" fontId="5" fillId="2" borderId="2" xfId="0" applyFont="1" applyFill="1" applyBorder="1" applyAlignment="1">
      <alignment horizontal="left" vertical="top"/>
    </xf>
    <xf numFmtId="165" fontId="41" fillId="2" borderId="2" xfId="0" applyNumberFormat="1" applyFont="1" applyFill="1" applyBorder="1" applyAlignment="1">
      <alignment vertical="top" wrapText="1"/>
    </xf>
    <xf numFmtId="0" fontId="0" fillId="2" borderId="0" xfId="0" applyFill="1" applyAlignment="1">
      <alignment vertical="top"/>
    </xf>
    <xf numFmtId="0" fontId="7" fillId="2" borderId="0" xfId="18" applyFont="1" applyFill="1" applyBorder="1" applyAlignment="1">
      <alignment horizontal="left" vertical="top"/>
    </xf>
    <xf numFmtId="0" fontId="2" fillId="2" borderId="0" xfId="0" applyFont="1" applyFill="1"/>
    <xf numFmtId="0" fontId="39" fillId="2" borderId="0" xfId="18" applyFont="1" applyFill="1" applyBorder="1" applyAlignment="1" applyProtection="1">
      <alignment horizontal="left"/>
    </xf>
    <xf numFmtId="165" fontId="0" fillId="2" borderId="0" xfId="0" applyNumberFormat="1" applyFont="1" applyFill="1" applyBorder="1" applyAlignment="1">
      <alignment horizontal="right" vertical="center" wrapText="1"/>
    </xf>
    <xf numFmtId="0" fontId="2" fillId="2" borderId="0" xfId="0" applyFont="1" applyFill="1" applyBorder="1" applyAlignment="1">
      <alignment horizontal="center" vertical="center" wrapText="1"/>
    </xf>
    <xf numFmtId="3" fontId="2" fillId="2" borderId="0" xfId="0" applyNumberFormat="1" applyFont="1" applyFill="1" applyBorder="1" applyAlignment="1">
      <alignment horizontal="right" vertical="center" wrapText="1"/>
    </xf>
    <xf numFmtId="0" fontId="2" fillId="2" borderId="0" xfId="0" applyFont="1" applyFill="1" applyBorder="1" applyAlignment="1">
      <alignment horizontal="right" vertical="center" wrapText="1"/>
    </xf>
    <xf numFmtId="165" fontId="2" fillId="2" borderId="0" xfId="0" applyNumberFormat="1" applyFont="1" applyFill="1" applyBorder="1" applyAlignment="1">
      <alignment horizontal="right" vertical="center" wrapText="1"/>
    </xf>
    <xf numFmtId="0" fontId="2" fillId="2" borderId="2" xfId="0" applyFont="1" applyFill="1" applyBorder="1" applyAlignment="1">
      <alignment horizontal="center" vertical="center" wrapText="1"/>
    </xf>
    <xf numFmtId="3" fontId="2" fillId="2" borderId="2" xfId="0" applyNumberFormat="1" applyFont="1" applyFill="1" applyBorder="1" applyAlignment="1">
      <alignment horizontal="right" vertical="center" wrapText="1"/>
    </xf>
    <xf numFmtId="0" fontId="2" fillId="2" borderId="2" xfId="0" applyFont="1" applyFill="1" applyBorder="1" applyAlignment="1">
      <alignment horizontal="right" vertical="center" wrapText="1"/>
    </xf>
    <xf numFmtId="165" fontId="2" fillId="2" borderId="2" xfId="0" applyNumberFormat="1" applyFont="1" applyFill="1" applyBorder="1" applyAlignment="1">
      <alignment horizontal="right" vertical="center" wrapText="1"/>
    </xf>
    <xf numFmtId="0" fontId="13" fillId="2" borderId="0" xfId="0" applyFont="1" applyFill="1" applyBorder="1" applyAlignment="1">
      <alignment horizontal="right" vertical="center" wrapText="1"/>
    </xf>
    <xf numFmtId="165" fontId="0" fillId="2" borderId="2" xfId="0" applyNumberFormat="1" applyFont="1" applyFill="1" applyBorder="1" applyAlignment="1">
      <alignment horizontal="right" vertical="center" wrapText="1"/>
    </xf>
    <xf numFmtId="0" fontId="0" fillId="2" borderId="0" xfId="0" applyFont="1" applyFill="1" applyBorder="1" applyAlignment="1">
      <alignment horizontal="left" vertical="center" wrapText="1"/>
    </xf>
    <xf numFmtId="0" fontId="43" fillId="2" borderId="0" xfId="0" applyFont="1" applyFill="1" applyAlignment="1">
      <alignment horizontal="justify" vertical="center"/>
    </xf>
    <xf numFmtId="0" fontId="24" fillId="2" borderId="0" xfId="0" applyFont="1" applyFill="1" applyAlignment="1">
      <alignment horizontal="left" vertical="center"/>
    </xf>
    <xf numFmtId="0" fontId="0" fillId="2" borderId="2" xfId="0" applyFont="1" applyFill="1" applyBorder="1" applyAlignment="1">
      <alignment horizontal="left" vertical="center" wrapText="1"/>
    </xf>
    <xf numFmtId="0" fontId="13" fillId="2" borderId="0" xfId="0" applyFont="1" applyFill="1" applyAlignment="1">
      <alignment horizontal="left" vertical="center"/>
    </xf>
    <xf numFmtId="0" fontId="43" fillId="2" borderId="0" xfId="0" applyFont="1" applyFill="1" applyAlignment="1">
      <alignment vertical="top"/>
    </xf>
    <xf numFmtId="0" fontId="0" fillId="2" borderId="8" xfId="0" applyFont="1" applyFill="1" applyBorder="1" applyAlignment="1">
      <alignment horizontal="right" vertical="center" wrapText="1"/>
    </xf>
    <xf numFmtId="0" fontId="0" fillId="2" borderId="7" xfId="0" applyFont="1" applyFill="1" applyBorder="1" applyAlignment="1">
      <alignment horizontal="right" vertical="center" wrapText="1"/>
    </xf>
    <xf numFmtId="0" fontId="20" fillId="0" borderId="10" xfId="0" applyFont="1" applyBorder="1" applyAlignment="1">
      <alignment wrapText="1"/>
    </xf>
    <xf numFmtId="0" fontId="0" fillId="2" borderId="6" xfId="0" applyFont="1" applyFill="1" applyBorder="1" applyAlignment="1">
      <alignment horizontal="right" vertical="center" wrapText="1"/>
    </xf>
    <xf numFmtId="0" fontId="0" fillId="2" borderId="5" xfId="0" applyFont="1" applyFill="1" applyBorder="1" applyAlignment="1">
      <alignment horizontal="right" vertical="center" wrapText="1"/>
    </xf>
    <xf numFmtId="0" fontId="0" fillId="2" borderId="9" xfId="0" applyFont="1" applyFill="1" applyBorder="1" applyAlignment="1">
      <alignment horizontal="center" vertical="center" wrapText="1"/>
    </xf>
    <xf numFmtId="165" fontId="0" fillId="2" borderId="6" xfId="0" applyNumberFormat="1" applyFont="1" applyFill="1" applyBorder="1" applyAlignment="1">
      <alignment horizontal="right" vertical="center" wrapText="1"/>
    </xf>
    <xf numFmtId="165" fontId="0" fillId="2" borderId="5" xfId="0" applyNumberFormat="1" applyFont="1" applyFill="1" applyBorder="1" applyAlignment="1">
      <alignment horizontal="right" vertical="center" wrapText="1"/>
    </xf>
    <xf numFmtId="0" fontId="0" fillId="2" borderId="7" xfId="0" applyFont="1" applyFill="1" applyBorder="1" applyAlignment="1">
      <alignment horizontal="center" vertical="center" wrapText="1"/>
    </xf>
    <xf numFmtId="3" fontId="0" fillId="2" borderId="7" xfId="0" applyNumberFormat="1" applyFont="1" applyFill="1" applyBorder="1" applyAlignment="1">
      <alignment horizontal="right" vertical="center" wrapText="1"/>
    </xf>
    <xf numFmtId="3" fontId="13" fillId="2" borderId="0" xfId="0" applyNumberFormat="1" applyFont="1" applyFill="1" applyBorder="1" applyAlignment="1">
      <alignment horizontal="right" vertical="center" wrapText="1"/>
    </xf>
    <xf numFmtId="0" fontId="2" fillId="2" borderId="0" xfId="0" applyFont="1" applyFill="1" applyAlignment="1">
      <alignment vertical="top"/>
    </xf>
    <xf numFmtId="0" fontId="39" fillId="2" borderId="0" xfId="18" applyFill="1"/>
    <xf numFmtId="0" fontId="0" fillId="2" borderId="1"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2" borderId="3" xfId="0" applyFont="1" applyFill="1" applyBorder="1" applyAlignment="1">
      <alignment horizontal="right" vertical="center" wrapText="1"/>
    </xf>
    <xf numFmtId="0" fontId="24" fillId="2" borderId="0" xfId="0" applyFont="1" applyFill="1" applyBorder="1" applyAlignment="1">
      <alignment horizontal="left" vertical="center" wrapText="1"/>
    </xf>
    <xf numFmtId="0" fontId="44" fillId="2" borderId="0" xfId="0" applyFont="1" applyFill="1" applyBorder="1" applyAlignment="1">
      <alignment horizontal="left" wrapText="1"/>
    </xf>
    <xf numFmtId="0" fontId="14" fillId="2" borderId="0" xfId="14" applyFont="1" applyFill="1"/>
    <xf numFmtId="0" fontId="4" fillId="2" borderId="0" xfId="21" applyFont="1" applyFill="1" applyBorder="1" applyAlignment="1" applyProtection="1">
      <alignment horizontal="left"/>
    </xf>
    <xf numFmtId="0" fontId="6" fillId="2" borderId="0" xfId="14" applyFont="1" applyFill="1" applyAlignment="1">
      <alignment horizontal="left"/>
    </xf>
    <xf numFmtId="0" fontId="3" fillId="2" borderId="0" xfId="14" applyFont="1" applyFill="1" applyAlignment="1">
      <alignment horizontal="left" vertical="center"/>
    </xf>
    <xf numFmtId="0" fontId="7" fillId="2" borderId="0" xfId="14" applyFont="1" applyFill="1" applyAlignment="1">
      <alignment vertical="center" wrapText="1"/>
    </xf>
    <xf numFmtId="0" fontId="3" fillId="2" borderId="0" xfId="14" applyFont="1" applyFill="1" applyAlignment="1">
      <alignment horizontal="left"/>
    </xf>
    <xf numFmtId="0" fontId="6" fillId="2" borderId="0" xfId="14" applyFont="1" applyFill="1" applyBorder="1" applyAlignment="1">
      <alignment horizontal="left" vertical="center"/>
    </xf>
    <xf numFmtId="0" fontId="6" fillId="2" borderId="0" xfId="14" applyFont="1" applyFill="1" applyAlignment="1">
      <alignment horizontal="center" vertical="center" wrapText="1"/>
    </xf>
    <xf numFmtId="0" fontId="6" fillId="2" borderId="0" xfId="14" applyFont="1" applyFill="1" applyAlignment="1">
      <alignment horizontal="centerContinuous"/>
    </xf>
    <xf numFmtId="0" fontId="6" fillId="2" borderId="0" xfId="14" applyFont="1" applyFill="1" applyAlignment="1">
      <alignment horizontal="centerContinuous" vertical="center"/>
    </xf>
    <xf numFmtId="0" fontId="5" fillId="2" borderId="0" xfId="14" applyFont="1" applyFill="1"/>
    <xf numFmtId="0" fontId="6" fillId="2" borderId="0" xfId="14" applyFont="1" applyFill="1" applyAlignment="1">
      <alignment horizontal="right" vertical="center" wrapText="1"/>
    </xf>
    <xf numFmtId="0" fontId="6" fillId="2" borderId="0" xfId="14" applyFont="1" applyFill="1" applyAlignment="1">
      <alignment vertical="center"/>
    </xf>
    <xf numFmtId="0" fontId="41" fillId="2" borderId="0" xfId="0" applyFont="1" applyFill="1"/>
    <xf numFmtId="165" fontId="5" fillId="2" borderId="0" xfId="14" applyNumberFormat="1" applyFont="1" applyFill="1"/>
    <xf numFmtId="0" fontId="9" fillId="2" borderId="0" xfId="14" applyFont="1" applyFill="1"/>
    <xf numFmtId="2" fontId="41" fillId="2" borderId="0" xfId="0" applyNumberFormat="1" applyFont="1" applyFill="1"/>
    <xf numFmtId="1" fontId="5" fillId="2" borderId="0" xfId="22" applyNumberFormat="1" applyFont="1" applyFill="1"/>
    <xf numFmtId="0" fontId="30" fillId="2" borderId="0" xfId="14" applyFont="1" applyFill="1"/>
    <xf numFmtId="1" fontId="5" fillId="2" borderId="0" xfId="14" applyNumberFormat="1" applyFont="1" applyFill="1"/>
    <xf numFmtId="0" fontId="21" fillId="2" borderId="0" xfId="14" applyFont="1" applyFill="1"/>
    <xf numFmtId="165" fontId="21" fillId="2" borderId="0" xfId="23" applyNumberFormat="1" applyFont="1" applyFill="1"/>
    <xf numFmtId="164" fontId="21" fillId="2" borderId="0" xfId="23" applyNumberFormat="1" applyFont="1" applyFill="1"/>
    <xf numFmtId="1" fontId="21" fillId="2" borderId="0" xfId="23" applyNumberFormat="1" applyFont="1" applyFill="1"/>
    <xf numFmtId="0" fontId="9" fillId="2" borderId="0" xfId="14" applyFont="1" applyFill="1" applyBorder="1"/>
    <xf numFmtId="0" fontId="41" fillId="2" borderId="0" xfId="0" applyFont="1" applyFill="1" applyBorder="1"/>
    <xf numFmtId="2" fontId="41" fillId="2" borderId="0" xfId="0" applyNumberFormat="1" applyFont="1" applyFill="1" applyBorder="1"/>
    <xf numFmtId="0" fontId="11" fillId="2" borderId="2" xfId="14" applyFont="1" applyFill="1" applyBorder="1"/>
    <xf numFmtId="0" fontId="7" fillId="2" borderId="2" xfId="14" applyFont="1" applyFill="1" applyBorder="1"/>
    <xf numFmtId="0" fontId="7" fillId="2" borderId="0" xfId="14" applyFont="1" applyFill="1"/>
    <xf numFmtId="0" fontId="11" fillId="2" borderId="0" xfId="14" applyFont="1" applyFill="1"/>
    <xf numFmtId="2" fontId="5" fillId="2" borderId="0" xfId="14" applyNumberFormat="1" applyFont="1" applyFill="1"/>
    <xf numFmtId="9" fontId="5" fillId="2" borderId="0" xfId="19" applyFont="1" applyFill="1"/>
    <xf numFmtId="0" fontId="6" fillId="2" borderId="0" xfId="24" applyFont="1" applyFill="1" applyAlignment="1">
      <alignment horizontal="left" vertical="center"/>
    </xf>
    <xf numFmtId="0" fontId="3" fillId="2" borderId="0" xfId="24" applyFont="1" applyFill="1" applyAlignment="1">
      <alignment horizontal="left" vertical="center"/>
    </xf>
    <xf numFmtId="0" fontId="7" fillId="2" borderId="0" xfId="24" applyFont="1" applyFill="1" applyAlignment="1">
      <alignment vertical="center" wrapText="1"/>
    </xf>
    <xf numFmtId="0" fontId="5" fillId="2" borderId="0" xfId="24" applyFont="1" applyFill="1"/>
    <xf numFmtId="0" fontId="30" fillId="2" borderId="0" xfId="24" applyFont="1" applyFill="1"/>
    <xf numFmtId="0" fontId="6" fillId="2" borderId="0" xfId="17" applyFont="1" applyFill="1" applyBorder="1" applyAlignment="1">
      <alignment horizontal="left" vertical="center"/>
    </xf>
    <xf numFmtId="0" fontId="6" fillId="2" borderId="0" xfId="17" applyFont="1" applyFill="1" applyBorder="1" applyAlignment="1">
      <alignment horizontal="right" vertical="center" wrapText="1"/>
    </xf>
    <xf numFmtId="0" fontId="5" fillId="2" borderId="0" xfId="17" applyFont="1" applyFill="1" applyBorder="1"/>
    <xf numFmtId="3" fontId="5" fillId="2" borderId="0" xfId="17" applyNumberFormat="1" applyFont="1" applyFill="1" applyBorder="1" applyAlignment="1">
      <alignment horizontal="right"/>
    </xf>
    <xf numFmtId="0" fontId="50" fillId="2" borderId="0" xfId="17" applyFont="1" applyFill="1" applyBorder="1" applyAlignment="1"/>
    <xf numFmtId="0" fontId="51" fillId="2" borderId="0" xfId="17" applyFont="1" applyFill="1" applyBorder="1" applyAlignment="1">
      <alignment horizontal="centerContinuous"/>
    </xf>
    <xf numFmtId="0" fontId="7" fillId="2" borderId="0" xfId="17" applyFont="1" applyFill="1" applyBorder="1" applyAlignment="1">
      <alignment horizontal="centerContinuous" vertical="center"/>
    </xf>
    <xf numFmtId="0" fontId="52" fillId="2" borderId="0" xfId="17" applyFont="1" applyFill="1" applyBorder="1" applyAlignment="1">
      <alignment horizontal="centerContinuous" vertical="center"/>
    </xf>
    <xf numFmtId="0" fontId="5" fillId="2" borderId="0" xfId="24" applyFont="1" applyFill="1" applyBorder="1"/>
    <xf numFmtId="0" fontId="7" fillId="2" borderId="0" xfId="17" applyFont="1" applyFill="1" applyBorder="1" applyAlignment="1">
      <alignment vertical="center"/>
    </xf>
    <xf numFmtId="0" fontId="7" fillId="2" borderId="0" xfId="17" applyFont="1" applyFill="1" applyBorder="1" applyAlignment="1">
      <alignment horizontal="center" vertical="center"/>
    </xf>
    <xf numFmtId="0" fontId="5" fillId="2" borderId="2" xfId="17" applyFont="1" applyFill="1" applyBorder="1"/>
    <xf numFmtId="3" fontId="5" fillId="2" borderId="2" xfId="17" applyNumberFormat="1" applyFont="1" applyFill="1" applyBorder="1" applyAlignment="1">
      <alignment horizontal="right"/>
    </xf>
    <xf numFmtId="0" fontId="5" fillId="2" borderId="2" xfId="14" applyFont="1" applyFill="1" applyBorder="1"/>
    <xf numFmtId="0" fontId="5" fillId="2" borderId="2" xfId="24" applyFont="1" applyFill="1" applyBorder="1"/>
    <xf numFmtId="179" fontId="5" fillId="2" borderId="0" xfId="17" applyNumberFormat="1" applyFont="1" applyFill="1" applyBorder="1" applyAlignment="1">
      <alignment horizontal="center"/>
    </xf>
    <xf numFmtId="180" fontId="5" fillId="2" borderId="0" xfId="17" applyNumberFormat="1" applyFont="1" applyFill="1" applyBorder="1" applyAlignment="1">
      <alignment horizontal="center"/>
    </xf>
    <xf numFmtId="0" fontId="53" fillId="2" borderId="0" xfId="17" applyFont="1" applyFill="1" applyBorder="1" applyAlignment="1">
      <alignment horizontal="centerContinuous" vertical="center"/>
    </xf>
    <xf numFmtId="0" fontId="11" fillId="2" borderId="0" xfId="17" applyFont="1" applyFill="1" applyBorder="1"/>
    <xf numFmtId="180" fontId="7" fillId="2" borderId="0" xfId="17" applyNumberFormat="1" applyFont="1" applyFill="1" applyBorder="1"/>
    <xf numFmtId="0" fontId="7" fillId="2" borderId="0" xfId="17" applyFont="1" applyFill="1" applyBorder="1"/>
    <xf numFmtId="0" fontId="7" fillId="2" borderId="0" xfId="24" applyFont="1" applyFill="1"/>
    <xf numFmtId="0" fontId="7" fillId="2" borderId="0" xfId="24" applyFont="1" applyFill="1" applyBorder="1"/>
    <xf numFmtId="0" fontId="2" fillId="2" borderId="0" xfId="6" applyFont="1" applyFill="1"/>
    <xf numFmtId="0" fontId="5" fillId="2" borderId="0" xfId="6" applyFont="1" applyFill="1"/>
    <xf numFmtId="0" fontId="6" fillId="2" borderId="0" xfId="6" applyFont="1" applyFill="1"/>
    <xf numFmtId="0" fontId="56" fillId="2" borderId="0" xfId="6" applyFont="1" applyFill="1"/>
    <xf numFmtId="0" fontId="56" fillId="2" borderId="0" xfId="6" applyFont="1" applyFill="1" applyAlignment="1">
      <alignment horizontal="right"/>
    </xf>
    <xf numFmtId="0" fontId="2" fillId="2" borderId="0" xfId="6" applyFont="1" applyFill="1" applyAlignment="1">
      <alignment horizontal="right"/>
    </xf>
    <xf numFmtId="165" fontId="2" fillId="2" borderId="0" xfId="6" applyNumberFormat="1" applyFont="1" applyFill="1"/>
    <xf numFmtId="0" fontId="9" fillId="2" borderId="0" xfId="6" applyFont="1" applyFill="1"/>
    <xf numFmtId="0" fontId="2" fillId="2" borderId="0" xfId="6" applyFont="1" applyFill="1" applyBorder="1" applyAlignment="1">
      <alignment horizontal="right"/>
    </xf>
    <xf numFmtId="165" fontId="2" fillId="2" borderId="0" xfId="6" applyNumberFormat="1" applyFont="1" applyFill="1" applyBorder="1"/>
    <xf numFmtId="0" fontId="56" fillId="2" borderId="2" xfId="6" applyFont="1" applyFill="1" applyBorder="1" applyAlignment="1">
      <alignment horizontal="right"/>
    </xf>
    <xf numFmtId="0" fontId="56" fillId="2" borderId="2" xfId="6" applyFont="1" applyFill="1" applyBorder="1"/>
    <xf numFmtId="0" fontId="56" fillId="2" borderId="0" xfId="6" applyFont="1" applyFill="1" applyBorder="1" applyAlignment="1">
      <alignment horizontal="right"/>
    </xf>
    <xf numFmtId="0" fontId="56" fillId="2" borderId="0" xfId="6" applyFont="1" applyFill="1" applyBorder="1"/>
    <xf numFmtId="0" fontId="44" fillId="2" borderId="0" xfId="6" applyFont="1" applyFill="1" applyAlignment="1">
      <alignment horizontal="left"/>
    </xf>
    <xf numFmtId="165" fontId="56" fillId="2" borderId="0" xfId="6" applyNumberFormat="1" applyFont="1" applyFill="1"/>
    <xf numFmtId="0" fontId="3" fillId="2" borderId="0" xfId="6" applyFont="1" applyFill="1" applyAlignment="1">
      <alignment horizontal="left"/>
    </xf>
    <xf numFmtId="0" fontId="3" fillId="2" borderId="0" xfId="5" applyFont="1" applyFill="1" applyBorder="1" applyAlignment="1"/>
    <xf numFmtId="0" fontId="39" fillId="2" borderId="0" xfId="25" applyFont="1" applyFill="1"/>
    <xf numFmtId="0" fontId="6" fillId="2" borderId="0" xfId="6" applyFont="1" applyFill="1" applyBorder="1" applyAlignment="1">
      <alignment horizontal="center" vertical="center"/>
    </xf>
    <xf numFmtId="0" fontId="6" fillId="2" borderId="0" xfId="6" applyFont="1" applyFill="1" applyBorder="1" applyAlignment="1">
      <alignment horizontal="center" vertical="center" wrapText="1"/>
    </xf>
    <xf numFmtId="0" fontId="5" fillId="2" borderId="0" xfId="6" applyFont="1" applyFill="1" applyAlignment="1">
      <alignment horizontal="right"/>
    </xf>
    <xf numFmtId="0" fontId="5" fillId="2" borderId="0" xfId="6" applyFont="1" applyFill="1" applyBorder="1" applyAlignment="1">
      <alignment horizontal="right"/>
    </xf>
    <xf numFmtId="0" fontId="5" fillId="2" borderId="0" xfId="6" applyFont="1" applyFill="1" applyBorder="1"/>
    <xf numFmtId="0" fontId="5" fillId="2" borderId="2" xfId="6" applyFont="1" applyFill="1" applyBorder="1" applyAlignment="1">
      <alignment horizontal="right"/>
    </xf>
    <xf numFmtId="0" fontId="5" fillId="2" borderId="2" xfId="6" applyFont="1" applyFill="1" applyBorder="1"/>
    <xf numFmtId="0" fontId="7" fillId="2" borderId="0" xfId="6" applyFont="1" applyFill="1" applyAlignment="1">
      <alignment horizontal="right"/>
    </xf>
    <xf numFmtId="0" fontId="7" fillId="2" borderId="0" xfId="6" applyFont="1" applyFill="1"/>
    <xf numFmtId="0" fontId="24" fillId="2" borderId="0" xfId="6" applyFont="1" applyFill="1" applyAlignment="1">
      <alignment horizontal="left"/>
    </xf>
    <xf numFmtId="0" fontId="2" fillId="2" borderId="0" xfId="6" applyFont="1" applyFill="1" applyBorder="1"/>
    <xf numFmtId="0" fontId="57" fillId="0" borderId="0" xfId="6" applyFont="1" applyAlignment="1">
      <alignment horizontal="center" vertical="center" readingOrder="1"/>
    </xf>
    <xf numFmtId="0" fontId="2" fillId="2" borderId="4" xfId="6" applyFont="1" applyFill="1" applyBorder="1" applyAlignment="1">
      <alignment horizontal="right"/>
    </xf>
    <xf numFmtId="165" fontId="2" fillId="2" borderId="4" xfId="6" applyNumberFormat="1" applyFont="1" applyFill="1" applyBorder="1" applyAlignment="1">
      <alignment horizontal="right" vertical="top"/>
    </xf>
    <xf numFmtId="165" fontId="2" fillId="2" borderId="1" xfId="6" applyNumberFormat="1" applyFont="1" applyFill="1" applyBorder="1" applyAlignment="1">
      <alignment horizontal="right" vertical="top"/>
    </xf>
    <xf numFmtId="0" fontId="2" fillId="2" borderId="10" xfId="6" applyFont="1" applyFill="1" applyBorder="1" applyAlignment="1">
      <alignment horizontal="center" vertical="top"/>
    </xf>
    <xf numFmtId="0" fontId="2" fillId="2" borderId="3" xfId="6" applyFont="1" applyFill="1" applyBorder="1" applyAlignment="1">
      <alignment horizontal="left"/>
    </xf>
    <xf numFmtId="176" fontId="5" fillId="2" borderId="0" xfId="6" applyNumberFormat="1" applyFont="1" applyFill="1"/>
    <xf numFmtId="0" fontId="2" fillId="2" borderId="6" xfId="6" applyFont="1" applyFill="1" applyBorder="1" applyAlignment="1">
      <alignment horizontal="right"/>
    </xf>
    <xf numFmtId="165" fontId="2" fillId="2" borderId="6" xfId="6" applyNumberFormat="1" applyFont="1" applyFill="1" applyBorder="1" applyAlignment="1">
      <alignment horizontal="right" vertical="top"/>
    </xf>
    <xf numFmtId="165" fontId="2" fillId="2" borderId="0" xfId="6" applyNumberFormat="1" applyFont="1" applyFill="1" applyBorder="1" applyAlignment="1">
      <alignment horizontal="right" vertical="top"/>
    </xf>
    <xf numFmtId="0" fontId="2" fillId="2" borderId="9" xfId="6" applyFont="1" applyFill="1" applyBorder="1" applyAlignment="1">
      <alignment horizontal="center" vertical="top"/>
    </xf>
    <xf numFmtId="0" fontId="2" fillId="2" borderId="5" xfId="6" applyFont="1" applyFill="1" applyBorder="1" applyAlignment="1">
      <alignment horizontal="left"/>
    </xf>
    <xf numFmtId="0" fontId="2" fillId="2" borderId="6" xfId="6" applyFont="1" applyFill="1" applyBorder="1" applyAlignment="1">
      <alignment horizontal="right" wrapText="1"/>
    </xf>
    <xf numFmtId="0" fontId="2" fillId="2" borderId="5" xfId="6" applyFont="1" applyFill="1" applyBorder="1" applyAlignment="1">
      <alignment horizontal="left" wrapText="1"/>
    </xf>
    <xf numFmtId="0" fontId="2" fillId="2" borderId="8" xfId="6" applyFont="1" applyFill="1" applyBorder="1" applyAlignment="1">
      <alignment horizontal="right"/>
    </xf>
    <xf numFmtId="165" fontId="2" fillId="2" borderId="8" xfId="6" applyNumberFormat="1" applyFont="1" applyFill="1" applyBorder="1" applyAlignment="1">
      <alignment horizontal="right" vertical="top"/>
    </xf>
    <xf numFmtId="165" fontId="2" fillId="2" borderId="2" xfId="6" applyNumberFormat="1" applyFont="1" applyFill="1" applyBorder="1" applyAlignment="1">
      <alignment horizontal="right" vertical="top"/>
    </xf>
    <xf numFmtId="0" fontId="2" fillId="2" borderId="11" xfId="6" applyFont="1" applyFill="1" applyBorder="1" applyAlignment="1">
      <alignment horizontal="center" vertical="top"/>
    </xf>
    <xf numFmtId="0" fontId="2" fillId="2" borderId="7" xfId="6" applyFont="1" applyFill="1" applyBorder="1" applyAlignment="1">
      <alignment horizontal="left"/>
    </xf>
    <xf numFmtId="0" fontId="2" fillId="2" borderId="0" xfId="6" applyNumberFormat="1" applyFont="1" applyFill="1"/>
    <xf numFmtId="0" fontId="20" fillId="2" borderId="1" xfId="6" applyFont="1" applyFill="1" applyBorder="1" applyAlignment="1">
      <alignment horizontal="center" vertical="center"/>
    </xf>
    <xf numFmtId="0" fontId="20" fillId="2" borderId="4" xfId="6" applyFont="1" applyFill="1" applyBorder="1" applyAlignment="1">
      <alignment horizontal="center" vertical="center" wrapText="1"/>
    </xf>
    <xf numFmtId="0" fontId="20" fillId="2" borderId="1" xfId="6" applyFont="1" applyFill="1" applyBorder="1" applyAlignment="1">
      <alignment horizontal="center" vertical="center" wrapText="1"/>
    </xf>
    <xf numFmtId="0" fontId="20" fillId="2" borderId="10" xfId="6" applyFont="1" applyFill="1" applyBorder="1" applyAlignment="1">
      <alignment horizontal="center" vertical="center" wrapText="1"/>
    </xf>
    <xf numFmtId="0" fontId="20" fillId="2" borderId="3" xfId="6" applyFont="1" applyFill="1" applyBorder="1" applyAlignment="1">
      <alignment horizontal="center" vertical="center"/>
    </xf>
    <xf numFmtId="0" fontId="5" fillId="2" borderId="6" xfId="6" applyFont="1" applyFill="1" applyBorder="1" applyAlignment="1">
      <alignment horizontal="right"/>
    </xf>
    <xf numFmtId="165" fontId="5" fillId="2" borderId="6" xfId="6" applyNumberFormat="1" applyFont="1" applyFill="1" applyBorder="1" applyAlignment="1">
      <alignment horizontal="right" vertical="top"/>
    </xf>
    <xf numFmtId="165" fontId="5" fillId="2" borderId="0" xfId="6" applyNumberFormat="1" applyFont="1" applyFill="1" applyBorder="1" applyAlignment="1">
      <alignment horizontal="right" vertical="top"/>
    </xf>
    <xf numFmtId="0" fontId="5" fillId="2" borderId="9" xfId="6" applyFont="1" applyFill="1" applyBorder="1" applyAlignment="1">
      <alignment horizontal="center" vertical="top"/>
    </xf>
    <xf numFmtId="0" fontId="5" fillId="2" borderId="5" xfId="6" applyFont="1" applyFill="1" applyBorder="1" applyAlignment="1">
      <alignment horizontal="left"/>
    </xf>
    <xf numFmtId="0" fontId="5" fillId="2" borderId="3" xfId="6" applyFont="1" applyFill="1" applyBorder="1" applyAlignment="1">
      <alignment horizontal="left"/>
    </xf>
    <xf numFmtId="0" fontId="5" fillId="2" borderId="6" xfId="6" applyFont="1" applyFill="1" applyBorder="1" applyAlignment="1">
      <alignment horizontal="right" wrapText="1"/>
    </xf>
    <xf numFmtId="0" fontId="5" fillId="2" borderId="5" xfId="6" applyFont="1" applyFill="1" applyBorder="1" applyAlignment="1">
      <alignment horizontal="left" wrapText="1"/>
    </xf>
    <xf numFmtId="0" fontId="5" fillId="2" borderId="7" xfId="6" applyFont="1" applyFill="1" applyBorder="1" applyAlignment="1">
      <alignment horizontal="left"/>
    </xf>
    <xf numFmtId="165" fontId="5" fillId="2" borderId="2" xfId="6" applyNumberFormat="1" applyFont="1" applyFill="1" applyBorder="1" applyAlignment="1">
      <alignment horizontal="right" vertical="top"/>
    </xf>
    <xf numFmtId="0" fontId="5" fillId="2" borderId="2" xfId="6" applyFont="1" applyFill="1" applyBorder="1" applyAlignment="1">
      <alignment horizontal="center" vertical="top"/>
    </xf>
    <xf numFmtId="0" fontId="5" fillId="2" borderId="0" xfId="6" applyFont="1" applyFill="1" applyBorder="1" applyAlignment="1">
      <alignment horizontal="left"/>
    </xf>
    <xf numFmtId="0" fontId="7" fillId="0" borderId="0" xfId="6" applyFont="1"/>
    <xf numFmtId="165" fontId="5" fillId="2" borderId="0" xfId="6" applyNumberFormat="1" applyFont="1" applyFill="1"/>
    <xf numFmtId="0" fontId="6" fillId="2" borderId="4" xfId="6" applyFont="1" applyFill="1" applyBorder="1" applyAlignment="1">
      <alignment horizontal="center" vertical="center" wrapText="1"/>
    </xf>
    <xf numFmtId="0" fontId="6" fillId="2" borderId="1" xfId="6" applyFont="1" applyFill="1" applyBorder="1" applyAlignment="1">
      <alignment horizontal="center" vertical="center" wrapText="1"/>
    </xf>
    <xf numFmtId="0" fontId="6" fillId="2" borderId="3" xfId="6" applyFont="1" applyFill="1" applyBorder="1" applyAlignment="1">
      <alignment horizontal="center" vertical="center" wrapText="1"/>
    </xf>
    <xf numFmtId="0" fontId="5" fillId="2" borderId="6" xfId="6" applyFont="1" applyFill="1" applyBorder="1"/>
    <xf numFmtId="165" fontId="5" fillId="2" borderId="6" xfId="6" applyNumberFormat="1" applyFont="1" applyFill="1" applyBorder="1" applyAlignment="1">
      <alignment horizontal="center" vertical="center"/>
    </xf>
    <xf numFmtId="165" fontId="5" fillId="2" borderId="0" xfId="6" applyNumberFormat="1" applyFont="1" applyFill="1" applyBorder="1" applyAlignment="1">
      <alignment horizontal="center" vertical="center"/>
    </xf>
    <xf numFmtId="164" fontId="5" fillId="2" borderId="0" xfId="26" applyNumberFormat="1" applyFont="1" applyFill="1" applyBorder="1" applyAlignment="1">
      <alignment horizontal="center" vertical="center"/>
    </xf>
    <xf numFmtId="164" fontId="5" fillId="2" borderId="5" xfId="26" applyNumberFormat="1" applyFont="1" applyFill="1" applyBorder="1" applyAlignment="1">
      <alignment horizontal="center" vertical="center"/>
    </xf>
    <xf numFmtId="0" fontId="5" fillId="2" borderId="7" xfId="6" applyFont="1" applyFill="1" applyBorder="1"/>
    <xf numFmtId="165" fontId="5" fillId="2" borderId="2" xfId="6" applyNumberFormat="1" applyFont="1" applyFill="1" applyBorder="1"/>
    <xf numFmtId="164" fontId="5" fillId="2" borderId="2" xfId="26" applyNumberFormat="1" applyFont="1" applyFill="1" applyBorder="1"/>
    <xf numFmtId="164" fontId="5" fillId="2" borderId="7" xfId="26" applyNumberFormat="1" applyFont="1" applyFill="1" applyBorder="1"/>
    <xf numFmtId="165" fontId="5" fillId="2" borderId="0" xfId="6" applyNumberFormat="1" applyFont="1" applyFill="1" applyBorder="1"/>
    <xf numFmtId="164" fontId="5" fillId="2" borderId="0" xfId="26" applyNumberFormat="1" applyFont="1" applyFill="1" applyBorder="1"/>
    <xf numFmtId="164" fontId="5" fillId="2" borderId="0" xfId="26" applyNumberFormat="1" applyFont="1" applyFill="1"/>
    <xf numFmtId="164" fontId="5" fillId="2" borderId="0" xfId="6" applyNumberFormat="1" applyFont="1" applyFill="1"/>
    <xf numFmtId="0" fontId="4" fillId="2" borderId="0" xfId="25" applyFont="1" applyFill="1"/>
    <xf numFmtId="0" fontId="5" fillId="2" borderId="0" xfId="6" applyFont="1" applyFill="1" applyBorder="1" applyAlignment="1">
      <alignment horizontal="center" wrapText="1"/>
    </xf>
    <xf numFmtId="0" fontId="6" fillId="2" borderId="6" xfId="6" applyFont="1" applyFill="1" applyBorder="1" applyAlignment="1">
      <alignment horizontal="center" vertical="center" wrapText="1"/>
    </xf>
    <xf numFmtId="0" fontId="6" fillId="2" borderId="10" xfId="6" applyFont="1" applyFill="1" applyBorder="1" applyAlignment="1">
      <alignment horizontal="center" vertical="center" wrapText="1"/>
    </xf>
    <xf numFmtId="165" fontId="5" fillId="2" borderId="6" xfId="6" applyNumberFormat="1" applyFont="1" applyFill="1" applyBorder="1" applyAlignment="1">
      <alignment horizontal="right"/>
    </xf>
    <xf numFmtId="165" fontId="5" fillId="2" borderId="0" xfId="6" applyNumberFormat="1" applyFont="1" applyFill="1" applyBorder="1" applyAlignment="1">
      <alignment horizontal="right"/>
    </xf>
    <xf numFmtId="1" fontId="5" fillId="2" borderId="9" xfId="6" applyNumberFormat="1" applyFont="1" applyFill="1" applyBorder="1" applyAlignment="1">
      <alignment horizontal="center"/>
    </xf>
    <xf numFmtId="165" fontId="5" fillId="2" borderId="6" xfId="6" applyNumberFormat="1" applyFont="1" applyFill="1" applyBorder="1"/>
    <xf numFmtId="0" fontId="5" fillId="2" borderId="9" xfId="6" applyFont="1" applyFill="1" applyBorder="1"/>
    <xf numFmtId="165" fontId="5" fillId="2" borderId="2" xfId="6" applyNumberFormat="1" applyFont="1" applyFill="1" applyBorder="1" applyAlignment="1">
      <alignment horizontal="right"/>
    </xf>
    <xf numFmtId="1" fontId="5" fillId="2" borderId="0" xfId="6" applyNumberFormat="1" applyFont="1" applyFill="1" applyBorder="1" applyAlignment="1">
      <alignment horizontal="center"/>
    </xf>
    <xf numFmtId="0" fontId="11" fillId="2" borderId="0" xfId="6" applyFont="1" applyFill="1" applyBorder="1"/>
    <xf numFmtId="1" fontId="5" fillId="2" borderId="0" xfId="6" applyNumberFormat="1" applyFont="1" applyFill="1" applyBorder="1" applyAlignment="1">
      <alignment horizontal="right"/>
    </xf>
    <xf numFmtId="0" fontId="9" fillId="2" borderId="0" xfId="6" applyFont="1" applyFill="1" applyBorder="1"/>
    <xf numFmtId="165" fontId="9" fillId="2" borderId="0" xfId="6" applyNumberFormat="1" applyFont="1" applyFill="1" applyBorder="1" applyAlignment="1">
      <alignment horizontal="right"/>
    </xf>
    <xf numFmtId="1" fontId="9" fillId="2" borderId="0" xfId="6" applyNumberFormat="1" applyFont="1" applyFill="1" applyBorder="1" applyAlignment="1">
      <alignment horizontal="right"/>
    </xf>
    <xf numFmtId="1" fontId="9" fillId="2" borderId="0" xfId="6" applyNumberFormat="1" applyFont="1" applyFill="1"/>
    <xf numFmtId="165" fontId="9" fillId="2" borderId="0" xfId="6" applyNumberFormat="1" applyFont="1" applyFill="1"/>
    <xf numFmtId="0" fontId="6" fillId="2" borderId="0" xfId="5" applyFont="1" applyFill="1" applyBorder="1" applyAlignment="1"/>
    <xf numFmtId="0" fontId="5" fillId="0" borderId="0" xfId="6" applyFont="1" applyAlignment="1">
      <alignment horizontal="left" vertical="center" readingOrder="1"/>
    </xf>
    <xf numFmtId="0" fontId="6" fillId="2" borderId="9" xfId="6" applyNumberFormat="1" applyFont="1" applyFill="1" applyBorder="1" applyAlignment="1">
      <alignment horizontal="center" vertical="center" wrapText="1"/>
    </xf>
    <xf numFmtId="0" fontId="6" fillId="2" borderId="5" xfId="6" applyNumberFormat="1" applyFont="1" applyFill="1" applyBorder="1" applyAlignment="1">
      <alignment horizontal="center" vertical="center" wrapText="1"/>
    </xf>
    <xf numFmtId="0" fontId="5" fillId="2" borderId="9" xfId="26" applyNumberFormat="1" applyFont="1" applyFill="1" applyBorder="1" applyAlignment="1">
      <alignment horizontal="center"/>
    </xf>
    <xf numFmtId="0" fontId="5" fillId="2" borderId="5" xfId="26" applyNumberFormat="1" applyFont="1" applyFill="1" applyBorder="1" applyAlignment="1">
      <alignment horizontal="center"/>
    </xf>
    <xf numFmtId="164" fontId="5" fillId="2" borderId="5" xfId="26" applyNumberFormat="1" applyFont="1" applyFill="1" applyBorder="1" applyAlignment="1">
      <alignment horizontal="center"/>
    </xf>
    <xf numFmtId="0" fontId="5" fillId="2" borderId="11" xfId="26" applyNumberFormat="1" applyFont="1" applyFill="1" applyBorder="1" applyAlignment="1">
      <alignment horizontal="center"/>
    </xf>
    <xf numFmtId="164" fontId="5" fillId="2" borderId="11" xfId="26" applyNumberFormat="1" applyFont="1" applyFill="1" applyBorder="1" applyAlignment="1">
      <alignment horizontal="center"/>
    </xf>
    <xf numFmtId="0" fontId="5" fillId="2" borderId="1" xfId="6" applyFont="1" applyFill="1" applyBorder="1"/>
    <xf numFmtId="0" fontId="5" fillId="2" borderId="1" xfId="26" applyNumberFormat="1" applyFont="1" applyFill="1" applyBorder="1" applyAlignment="1">
      <alignment horizontal="center"/>
    </xf>
    <xf numFmtId="164" fontId="5" fillId="2" borderId="1" xfId="26" applyNumberFormat="1" applyFont="1" applyFill="1" applyBorder="1" applyAlignment="1">
      <alignment horizontal="center"/>
    </xf>
    <xf numFmtId="0" fontId="43" fillId="2" borderId="0" xfId="6" applyFont="1" applyFill="1"/>
    <xf numFmtId="0" fontId="5" fillId="2" borderId="0" xfId="6" applyFont="1" applyFill="1" applyAlignment="1">
      <alignment horizontal="left" wrapText="1"/>
    </xf>
    <xf numFmtId="0" fontId="28" fillId="2" borderId="0" xfId="6" applyFont="1" applyFill="1"/>
    <xf numFmtId="0" fontId="6" fillId="2" borderId="6" xfId="6" applyFont="1" applyFill="1" applyBorder="1" applyAlignment="1">
      <alignment horizontal="center" vertical="center"/>
    </xf>
    <xf numFmtId="165" fontId="5" fillId="2" borderId="6" xfId="6" applyNumberFormat="1" applyFont="1" applyFill="1" applyBorder="1" applyAlignment="1">
      <alignment horizontal="center"/>
    </xf>
    <xf numFmtId="165" fontId="5" fillId="2" borderId="0" xfId="6" applyNumberFormat="1" applyFont="1" applyFill="1" applyBorder="1" applyAlignment="1">
      <alignment horizontal="center"/>
    </xf>
    <xf numFmtId="164" fontId="5" fillId="2" borderId="0" xfId="26" applyNumberFormat="1" applyFont="1" applyFill="1" applyBorder="1" applyAlignment="1">
      <alignment horizontal="center"/>
    </xf>
    <xf numFmtId="0" fontId="5" fillId="2" borderId="7" xfId="6" applyFont="1" applyFill="1" applyBorder="1" applyAlignment="1">
      <alignment horizontal="right"/>
    </xf>
    <xf numFmtId="165" fontId="5" fillId="2" borderId="2" xfId="6" applyNumberFormat="1" applyFont="1" applyFill="1" applyBorder="1" applyAlignment="1">
      <alignment horizontal="center"/>
    </xf>
    <xf numFmtId="164" fontId="5" fillId="2" borderId="2" xfId="26" applyNumberFormat="1" applyFont="1" applyFill="1" applyBorder="1" applyAlignment="1">
      <alignment horizontal="center"/>
    </xf>
    <xf numFmtId="164" fontId="5" fillId="2" borderId="7" xfId="26" applyNumberFormat="1" applyFont="1" applyFill="1" applyBorder="1" applyAlignment="1">
      <alignment horizontal="center"/>
    </xf>
    <xf numFmtId="164" fontId="9" fillId="2" borderId="0" xfId="26" applyNumberFormat="1" applyFont="1" applyFill="1"/>
    <xf numFmtId="164" fontId="9" fillId="2" borderId="0" xfId="6" applyNumberFormat="1" applyFont="1" applyFill="1"/>
    <xf numFmtId="0" fontId="6" fillId="2" borderId="0" xfId="5" applyFont="1" applyFill="1" applyAlignment="1"/>
    <xf numFmtId="0" fontId="5" fillId="2" borderId="0" xfId="5" applyFont="1" applyFill="1" applyAlignment="1">
      <alignment horizontal="left"/>
    </xf>
    <xf numFmtId="0" fontId="6" fillId="3" borderId="0" xfId="0" applyFont="1" applyFill="1" applyAlignment="1"/>
    <xf numFmtId="0" fontId="9" fillId="0" borderId="0" xfId="0" applyFont="1"/>
    <xf numFmtId="0" fontId="6" fillId="3" borderId="0" xfId="0" applyFont="1" applyFill="1" applyAlignment="1">
      <alignment horizontal="center"/>
    </xf>
    <xf numFmtId="165" fontId="5" fillId="2" borderId="0" xfId="0" applyNumberFormat="1" applyFont="1" applyFill="1"/>
    <xf numFmtId="165" fontId="5" fillId="2" borderId="0" xfId="0" applyNumberFormat="1" applyFont="1" applyFill="1" applyAlignment="1">
      <alignment horizontal="center"/>
    </xf>
    <xf numFmtId="1" fontId="9" fillId="3" borderId="0" xfId="0" applyNumberFormat="1" applyFont="1" applyFill="1" applyAlignment="1">
      <alignment horizontal="center"/>
    </xf>
    <xf numFmtId="165" fontId="14" fillId="3" borderId="0" xfId="0" applyNumberFormat="1" applyFont="1" applyFill="1"/>
    <xf numFmtId="165" fontId="0" fillId="3" borderId="0" xfId="0" applyNumberFormat="1" applyFill="1"/>
    <xf numFmtId="165" fontId="5" fillId="2" borderId="0" xfId="0" applyNumberFormat="1" applyFont="1" applyFill="1" applyBorder="1" applyAlignment="1">
      <alignment horizontal="center"/>
    </xf>
    <xf numFmtId="0" fontId="5" fillId="3" borderId="2" xfId="0" applyFont="1" applyFill="1" applyBorder="1" applyAlignment="1">
      <alignment horizontal="center"/>
    </xf>
    <xf numFmtId="165" fontId="5" fillId="2" borderId="2" xfId="0" applyNumberFormat="1" applyFont="1" applyFill="1" applyBorder="1" applyAlignment="1">
      <alignment horizontal="center"/>
    </xf>
    <xf numFmtId="0" fontId="9" fillId="2" borderId="0" xfId="0" applyFont="1" applyFill="1"/>
    <xf numFmtId="0" fontId="7" fillId="3" borderId="0" xfId="0" applyFont="1" applyFill="1" applyAlignment="1"/>
    <xf numFmtId="0" fontId="7" fillId="2" borderId="0" xfId="0" applyFont="1" applyFill="1" applyAlignment="1">
      <alignment wrapText="1"/>
    </xf>
    <xf numFmtId="0" fontId="27" fillId="2" borderId="0" xfId="0" applyFont="1" applyFill="1" applyAlignment="1">
      <alignment wrapText="1"/>
    </xf>
    <xf numFmtId="0" fontId="4" fillId="2" borderId="0" xfId="2" applyFill="1" applyBorder="1" applyAlignment="1" applyProtection="1"/>
    <xf numFmtId="0" fontId="0" fillId="0" borderId="0" xfId="0" applyBorder="1" applyAlignment="1">
      <alignment vertical="center"/>
    </xf>
    <xf numFmtId="0" fontId="6" fillId="2" borderId="0" xfId="0" applyFont="1" applyFill="1" applyBorder="1" applyAlignment="1">
      <alignment horizontal="right" vertical="center" wrapText="1"/>
    </xf>
    <xf numFmtId="3" fontId="5" fillId="2" borderId="0" xfId="0" applyNumberFormat="1" applyFont="1" applyFill="1" applyAlignment="1">
      <alignment horizontal="right"/>
    </xf>
    <xf numFmtId="164" fontId="0" fillId="2" borderId="0" xfId="0" applyNumberFormat="1" applyFill="1" applyAlignment="1">
      <alignment horizontal="right"/>
    </xf>
    <xf numFmtId="164" fontId="0" fillId="2" borderId="0" xfId="0" applyNumberFormat="1" applyFill="1" applyBorder="1"/>
    <xf numFmtId="0" fontId="0" fillId="2" borderId="2" xfId="0" applyFill="1" applyBorder="1"/>
    <xf numFmtId="0" fontId="58" fillId="2" borderId="2" xfId="0" applyFont="1" applyFill="1" applyBorder="1" applyAlignment="1">
      <alignment wrapText="1"/>
    </xf>
    <xf numFmtId="0" fontId="58" fillId="0" borderId="0" xfId="0" applyFont="1" applyAlignment="1">
      <alignment wrapText="1"/>
    </xf>
    <xf numFmtId="0" fontId="58" fillId="0" borderId="0" xfId="0" applyFont="1" applyAlignment="1"/>
    <xf numFmtId="3" fontId="5" fillId="0" borderId="0" xfId="0" applyNumberFormat="1" applyFont="1" applyFill="1" applyAlignment="1">
      <alignment horizontal="right"/>
    </xf>
    <xf numFmtId="3" fontId="5" fillId="2" borderId="2" xfId="0" applyNumberFormat="1" applyFont="1" applyFill="1" applyBorder="1" applyAlignment="1">
      <alignment horizontal="right"/>
    </xf>
    <xf numFmtId="3" fontId="5" fillId="2" borderId="0" xfId="0" applyNumberFormat="1" applyFont="1" applyFill="1" applyBorder="1" applyAlignment="1">
      <alignment horizontal="right"/>
    </xf>
    <xf numFmtId="0" fontId="11" fillId="2" borderId="0" xfId="0" applyFont="1" applyFill="1"/>
    <xf numFmtId="0" fontId="7" fillId="2" borderId="0" xfId="0" applyFont="1" applyFill="1" applyAlignment="1"/>
    <xf numFmtId="0" fontId="3" fillId="3" borderId="0" xfId="0" applyFont="1" applyFill="1" applyAlignment="1"/>
    <xf numFmtId="0" fontId="5" fillId="3" borderId="0" xfId="0" applyFont="1" applyFill="1" applyAlignment="1">
      <alignment horizontal="right"/>
    </xf>
    <xf numFmtId="3" fontId="5" fillId="3" borderId="0" xfId="0" applyNumberFormat="1" applyFont="1" applyFill="1"/>
    <xf numFmtId="0" fontId="0" fillId="3" borderId="0" xfId="0" applyFont="1" applyFill="1"/>
    <xf numFmtId="3" fontId="9" fillId="3" borderId="0" xfId="0" applyNumberFormat="1" applyFont="1" applyFill="1"/>
    <xf numFmtId="0" fontId="5" fillId="3" borderId="0" xfId="0" applyFont="1" applyFill="1" applyBorder="1" applyAlignment="1">
      <alignment horizontal="right"/>
    </xf>
    <xf numFmtId="3" fontId="5" fillId="3" borderId="0" xfId="0" applyNumberFormat="1" applyFont="1" applyFill="1" applyBorder="1"/>
    <xf numFmtId="0" fontId="5" fillId="3" borderId="2" xfId="0" applyFont="1" applyFill="1" applyBorder="1" applyAlignment="1">
      <alignment horizontal="right"/>
    </xf>
    <xf numFmtId="3" fontId="0" fillId="3" borderId="2" xfId="0" applyNumberFormat="1" applyFill="1" applyBorder="1"/>
    <xf numFmtId="3" fontId="5" fillId="3" borderId="2" xfId="0" applyNumberFormat="1" applyFont="1" applyFill="1" applyBorder="1"/>
    <xf numFmtId="0" fontId="11" fillId="2" borderId="0" xfId="5" applyFont="1" applyFill="1"/>
    <xf numFmtId="0" fontId="23" fillId="2" borderId="0" xfId="5" applyFont="1" applyFill="1"/>
    <xf numFmtId="0" fontId="60" fillId="0" borderId="0" xfId="0" applyFont="1" applyBorder="1"/>
    <xf numFmtId="0" fontId="20" fillId="0" borderId="0" xfId="0" applyFont="1" applyBorder="1" applyAlignment="1">
      <alignment horizontal="center"/>
    </xf>
    <xf numFmtId="0" fontId="61" fillId="0" borderId="0" xfId="0" applyFont="1" applyBorder="1"/>
    <xf numFmtId="0" fontId="10" fillId="0" borderId="0" xfId="0" applyFont="1" applyBorder="1" applyAlignment="1">
      <alignment horizontal="center"/>
    </xf>
    <xf numFmtId="0" fontId="24" fillId="0" borderId="0" xfId="0" applyFont="1" applyBorder="1" applyAlignment="1">
      <alignment horizontal="center"/>
    </xf>
    <xf numFmtId="0" fontId="9" fillId="0" borderId="0" xfId="0" applyFont="1" applyBorder="1"/>
    <xf numFmtId="0" fontId="9" fillId="0" borderId="0" xfId="0" applyFont="1" applyBorder="1" applyAlignment="1">
      <alignment horizontal="right"/>
    </xf>
    <xf numFmtId="172" fontId="9" fillId="0" borderId="0" xfId="0" applyNumberFormat="1" applyFont="1" applyBorder="1"/>
    <xf numFmtId="3" fontId="0" fillId="0" borderId="0" xfId="0" applyNumberFormat="1" applyFill="1" applyBorder="1"/>
    <xf numFmtId="0" fontId="0" fillId="0" borderId="0" xfId="0" applyFill="1" applyBorder="1"/>
    <xf numFmtId="3" fontId="43" fillId="0" borderId="0" xfId="0" applyNumberFormat="1" applyFont="1"/>
    <xf numFmtId="3" fontId="0" fillId="0" borderId="0" xfId="0" applyNumberFormat="1" applyFont="1"/>
    <xf numFmtId="0" fontId="43" fillId="0" borderId="0" xfId="0" applyFont="1"/>
    <xf numFmtId="0" fontId="43" fillId="0" borderId="0" xfId="0" applyFont="1" applyAlignment="1">
      <alignment vertical="top"/>
    </xf>
    <xf numFmtId="3" fontId="5" fillId="2" borderId="0" xfId="0" applyNumberFormat="1" applyFont="1" applyFill="1"/>
    <xf numFmtId="0" fontId="5" fillId="2" borderId="2" xfId="0" applyFont="1" applyFill="1" applyBorder="1"/>
    <xf numFmtId="0" fontId="7" fillId="2" borderId="0" xfId="5" applyFont="1" applyFill="1"/>
    <xf numFmtId="0" fontId="24" fillId="2" borderId="0" xfId="0" applyFont="1" applyFill="1"/>
    <xf numFmtId="0" fontId="20" fillId="2" borderId="0" xfId="0" applyFont="1" applyFill="1" applyBorder="1"/>
    <xf numFmtId="0" fontId="20" fillId="2" borderId="12" xfId="0" applyFont="1" applyFill="1" applyBorder="1"/>
    <xf numFmtId="0" fontId="20" fillId="2" borderId="13" xfId="0" applyFont="1" applyFill="1" applyBorder="1"/>
    <xf numFmtId="0" fontId="20" fillId="2" borderId="14" xfId="0" applyFont="1" applyFill="1" applyBorder="1"/>
    <xf numFmtId="0" fontId="0" fillId="2" borderId="6" xfId="0" applyFill="1" applyBorder="1"/>
    <xf numFmtId="3" fontId="0" fillId="2" borderId="5" xfId="0" applyNumberFormat="1" applyFill="1" applyBorder="1"/>
    <xf numFmtId="0" fontId="0" fillId="2" borderId="8" xfId="0" applyFill="1" applyBorder="1"/>
    <xf numFmtId="3" fontId="0" fillId="2" borderId="7" xfId="0" applyNumberFormat="1" applyFill="1" applyBorder="1"/>
    <xf numFmtId="3" fontId="0" fillId="2" borderId="2" xfId="0" applyNumberFormat="1" applyFill="1" applyBorder="1"/>
    <xf numFmtId="0" fontId="6" fillId="2" borderId="2" xfId="0" applyFont="1" applyFill="1" applyBorder="1" applyAlignment="1">
      <alignment horizontal="right"/>
    </xf>
    <xf numFmtId="0" fontId="6" fillId="2" borderId="0" xfId="0" applyFont="1" applyFill="1" applyBorder="1" applyAlignment="1">
      <alignment horizontal="left" vertical="center"/>
    </xf>
    <xf numFmtId="3" fontId="6" fillId="2" borderId="0" xfId="0" applyNumberFormat="1" applyFont="1" applyFill="1" applyBorder="1" applyAlignment="1">
      <alignment horizontal="right"/>
    </xf>
    <xf numFmtId="3" fontId="5" fillId="2" borderId="0" xfId="9" applyNumberFormat="1" applyFont="1" applyFill="1" applyBorder="1"/>
    <xf numFmtId="3" fontId="5" fillId="2" borderId="0" xfId="4" applyNumberFormat="1" applyFont="1" applyFill="1"/>
    <xf numFmtId="3" fontId="5" fillId="2" borderId="2" xfId="4" applyNumberFormat="1" applyFont="1" applyFill="1" applyBorder="1"/>
    <xf numFmtId="3" fontId="5" fillId="2" borderId="2" xfId="9" applyNumberFormat="1" applyFont="1" applyFill="1" applyBorder="1"/>
    <xf numFmtId="3" fontId="2" fillId="2" borderId="0" xfId="0" applyNumberFormat="1" applyFont="1" applyFill="1" applyBorder="1"/>
    <xf numFmtId="3" fontId="14" fillId="2" borderId="0" xfId="9" applyNumberFormat="1" applyFont="1" applyFill="1"/>
    <xf numFmtId="3" fontId="2" fillId="2" borderId="2" xfId="0" applyNumberFormat="1" applyFont="1" applyFill="1" applyBorder="1"/>
    <xf numFmtId="0" fontId="24" fillId="2" borderId="0" xfId="0" applyFont="1" applyFill="1" applyBorder="1"/>
    <xf numFmtId="0" fontId="6" fillId="2" borderId="0" xfId="0" applyFont="1" applyFill="1" applyAlignment="1"/>
    <xf numFmtId="3" fontId="5" fillId="2" borderId="0" xfId="9" applyNumberFormat="1" applyFont="1" applyFill="1" applyAlignment="1"/>
    <xf numFmtId="3" fontId="5" fillId="2" borderId="0" xfId="9" applyNumberFormat="1" applyFont="1" applyFill="1" applyBorder="1" applyAlignment="1">
      <alignment horizontal="right"/>
    </xf>
    <xf numFmtId="3" fontId="5" fillId="2" borderId="0" xfId="4" applyNumberFormat="1" applyFont="1" applyFill="1" applyAlignment="1"/>
    <xf numFmtId="3" fontId="5" fillId="2" borderId="0" xfId="4" applyNumberFormat="1" applyFont="1" applyFill="1" applyBorder="1"/>
    <xf numFmtId="3" fontId="5" fillId="2" borderId="2" xfId="4" applyNumberFormat="1" applyFont="1" applyFill="1" applyBorder="1" applyAlignment="1"/>
    <xf numFmtId="3" fontId="0" fillId="2" borderId="0" xfId="0" applyNumberFormat="1" applyFill="1"/>
    <xf numFmtId="0" fontId="0" fillId="2" borderId="1" xfId="0" applyFill="1" applyBorder="1"/>
    <xf numFmtId="0" fontId="5" fillId="0" borderId="0" xfId="5" applyFont="1" applyFill="1" applyBorder="1" applyAlignment="1">
      <alignment vertical="center"/>
    </xf>
    <xf numFmtId="0" fontId="6" fillId="0" borderId="0" xfId="5" applyFont="1" applyFill="1" applyBorder="1" applyAlignment="1">
      <alignment vertical="center"/>
    </xf>
    <xf numFmtId="0" fontId="6" fillId="0" borderId="0" xfId="0" applyFont="1" applyFill="1" applyBorder="1" applyAlignment="1">
      <alignment horizontal="center" wrapText="1"/>
    </xf>
    <xf numFmtId="0" fontId="5" fillId="0" borderId="0" xfId="5" applyFont="1" applyFill="1" applyBorder="1" applyAlignment="1">
      <alignment horizontal="center"/>
    </xf>
    <xf numFmtId="0" fontId="5" fillId="0" borderId="0" xfId="5" applyFont="1" applyFill="1" applyBorder="1" applyAlignment="1">
      <alignment horizontal="right"/>
    </xf>
    <xf numFmtId="0" fontId="5" fillId="0" borderId="0" xfId="5" applyFont="1" applyFill="1" applyBorder="1" applyAlignment="1">
      <alignment horizontal="right" wrapText="1"/>
    </xf>
    <xf numFmtId="0" fontId="0" fillId="0" borderId="0" xfId="0" applyFill="1" applyBorder="1" applyAlignment="1">
      <alignment horizontal="right"/>
    </xf>
    <xf numFmtId="0" fontId="5" fillId="0" borderId="2" xfId="5" applyFont="1" applyFill="1" applyBorder="1" applyAlignment="1">
      <alignment horizontal="center" vertical="center" wrapText="1"/>
    </xf>
    <xf numFmtId="0" fontId="5" fillId="0" borderId="0" xfId="5" applyFont="1" applyFill="1" applyBorder="1" applyAlignment="1">
      <alignment horizontal="center" vertical="center" wrapText="1"/>
    </xf>
    <xf numFmtId="3" fontId="0" fillId="0" borderId="2" xfId="0" applyNumberFormat="1" applyFill="1" applyBorder="1" applyAlignment="1">
      <alignment horizontal="right"/>
    </xf>
    <xf numFmtId="0" fontId="0" fillId="0" borderId="2" xfId="0" applyFill="1" applyBorder="1" applyAlignment="1">
      <alignment horizontal="right"/>
    </xf>
    <xf numFmtId="3" fontId="0" fillId="0" borderId="2" xfId="0" applyNumberFormat="1" applyFill="1" applyBorder="1"/>
    <xf numFmtId="3" fontId="5" fillId="0" borderId="0" xfId="5" applyNumberFormat="1" applyFont="1" applyFill="1" applyBorder="1" applyAlignment="1">
      <alignment horizontal="center" vertical="center" wrapText="1"/>
    </xf>
    <xf numFmtId="3" fontId="5" fillId="0" borderId="2" xfId="5" applyNumberFormat="1" applyFont="1" applyFill="1" applyBorder="1" applyAlignment="1">
      <alignment horizontal="right"/>
    </xf>
    <xf numFmtId="3" fontId="5" fillId="0" borderId="0" xfId="5" applyNumberFormat="1" applyFont="1" applyFill="1" applyBorder="1" applyAlignment="1">
      <alignment horizontal="right"/>
    </xf>
    <xf numFmtId="3" fontId="0" fillId="0" borderId="2" xfId="0" applyNumberFormat="1" applyFont="1" applyFill="1" applyBorder="1"/>
    <xf numFmtId="3" fontId="0" fillId="0" borderId="0" xfId="0" applyNumberFormat="1" applyFont="1" applyFill="1" applyBorder="1"/>
    <xf numFmtId="0" fontId="43" fillId="0" borderId="0" xfId="0" applyFont="1" applyAlignment="1">
      <alignment wrapText="1"/>
    </xf>
    <xf numFmtId="0" fontId="44" fillId="0" borderId="0" xfId="0" applyFont="1" applyAlignment="1">
      <alignment wrapText="1"/>
    </xf>
    <xf numFmtId="0" fontId="7" fillId="2" borderId="0" xfId="5" applyFont="1" applyFill="1" applyAlignment="1"/>
    <xf numFmtId="0" fontId="43" fillId="0" borderId="0" xfId="0" applyFont="1" applyAlignment="1">
      <alignment vertical="top" wrapTex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xf>
    <xf numFmtId="0" fontId="5" fillId="0" borderId="0" xfId="0" applyFont="1" applyFill="1" applyBorder="1" applyAlignment="1">
      <alignment horizontal="left" vertical="top"/>
    </xf>
    <xf numFmtId="49" fontId="5" fillId="0" borderId="0" xfId="0" applyNumberFormat="1" applyFont="1" applyFill="1" applyBorder="1" applyAlignment="1">
      <alignment horizontal="left"/>
    </xf>
    <xf numFmtId="3" fontId="5" fillId="0" borderId="0" xfId="0" applyNumberFormat="1" applyFont="1" applyFill="1" applyBorder="1" applyAlignment="1">
      <alignment horizontal="right"/>
    </xf>
    <xf numFmtId="0" fontId="5" fillId="0" borderId="0" xfId="0" applyFont="1" applyFill="1" applyBorder="1" applyAlignment="1">
      <alignment horizontal="left" vertical="center" wrapText="1"/>
    </xf>
    <xf numFmtId="0" fontId="9" fillId="0" borderId="0" xfId="0" applyNumberFormat="1" applyFont="1" applyFill="1" applyBorder="1" applyAlignment="1">
      <alignment horizontal="right"/>
    </xf>
    <xf numFmtId="0" fontId="5" fillId="0" borderId="0" xfId="0" applyNumberFormat="1" applyFont="1" applyFill="1" applyBorder="1" applyAlignment="1">
      <alignment horizontal="left"/>
    </xf>
    <xf numFmtId="0" fontId="5" fillId="0" borderId="2" xfId="0" applyFont="1" applyFill="1" applyBorder="1" applyAlignment="1">
      <alignment horizontal="left" vertical="top"/>
    </xf>
    <xf numFmtId="0" fontId="5" fillId="0" borderId="2" xfId="0" applyNumberFormat="1" applyFont="1" applyFill="1" applyBorder="1" applyAlignment="1">
      <alignment horizontal="left"/>
    </xf>
    <xf numFmtId="3" fontId="5" fillId="0" borderId="2" xfId="0" applyNumberFormat="1" applyFont="1" applyFill="1" applyBorder="1" applyAlignment="1">
      <alignment horizontal="right"/>
    </xf>
    <xf numFmtId="0" fontId="9" fillId="0" borderId="0" xfId="0" applyFont="1" applyFill="1" applyBorder="1" applyAlignment="1">
      <alignment horizontal="right" vertical="center"/>
    </xf>
    <xf numFmtId="1" fontId="9" fillId="0" borderId="0" xfId="0" applyNumberFormat="1" applyFont="1" applyFill="1" applyBorder="1" applyAlignment="1">
      <alignment horizontal="right" vertical="center" wrapText="1"/>
    </xf>
    <xf numFmtId="0" fontId="5" fillId="0" borderId="0" xfId="0" applyNumberFormat="1" applyFont="1" applyFill="1" applyBorder="1" applyAlignment="1">
      <alignment horizontal="right"/>
    </xf>
    <xf numFmtId="0" fontId="0" fillId="0" borderId="0" xfId="0" applyAlignment="1">
      <alignment vertical="top"/>
    </xf>
    <xf numFmtId="0" fontId="7" fillId="2" borderId="0" xfId="5" applyFont="1" applyFill="1" applyAlignment="1">
      <alignment vertical="top" wrapText="1"/>
    </xf>
    <xf numFmtId="0" fontId="7" fillId="2" borderId="0" xfId="5" applyFont="1" applyFill="1" applyAlignment="1">
      <alignment vertical="top"/>
    </xf>
    <xf numFmtId="0" fontId="43" fillId="0" borderId="0" xfId="0" applyFont="1" applyAlignment="1"/>
    <xf numFmtId="0" fontId="44" fillId="0" borderId="0" xfId="0" applyFont="1" applyAlignment="1"/>
    <xf numFmtId="0" fontId="20" fillId="2" borderId="0" xfId="0" applyFont="1" applyFill="1" applyBorder="1" applyAlignment="1">
      <alignment horizontal="left" vertical="center" wrapText="1"/>
    </xf>
    <xf numFmtId="0" fontId="20" fillId="2" borderId="0" xfId="0" applyFont="1" applyFill="1" applyBorder="1" applyAlignment="1">
      <alignment horizontal="right" vertical="center" wrapText="1"/>
    </xf>
    <xf numFmtId="10" fontId="0" fillId="2" borderId="0" xfId="0" applyNumberFormat="1" applyFill="1"/>
    <xf numFmtId="10" fontId="0" fillId="2" borderId="0" xfId="0" applyNumberFormat="1" applyFill="1" applyBorder="1"/>
    <xf numFmtId="0" fontId="62" fillId="2" borderId="0" xfId="0" applyFont="1" applyFill="1" applyAlignment="1">
      <alignment horizontal="left" vertical="center"/>
    </xf>
    <xf numFmtId="0" fontId="63" fillId="2" borderId="0" xfId="0" applyFont="1" applyFill="1" applyAlignment="1">
      <alignment horizontal="justify" vertical="center"/>
    </xf>
    <xf numFmtId="0" fontId="6" fillId="2" borderId="0" xfId="7" applyFont="1" applyFill="1" applyAlignment="1">
      <alignment horizontal="left" vertical="center"/>
    </xf>
    <xf numFmtId="0" fontId="6" fillId="2" borderId="0" xfId="7" applyFont="1" applyFill="1" applyAlignment="1">
      <alignment horizontal="center" vertical="center"/>
    </xf>
    <xf numFmtId="0" fontId="7" fillId="2" borderId="0" xfId="7" applyFont="1" applyFill="1" applyAlignment="1">
      <alignment vertical="center"/>
    </xf>
    <xf numFmtId="0" fontId="37" fillId="2" borderId="0" xfId="7" applyFont="1" applyFill="1" applyAlignment="1">
      <alignment vertical="center" wrapText="1"/>
    </xf>
    <xf numFmtId="0" fontId="6" fillId="2" borderId="0" xfId="7" applyFont="1" applyFill="1" applyBorder="1" applyAlignment="1">
      <alignment horizontal="right" vertical="center"/>
    </xf>
    <xf numFmtId="3" fontId="5" fillId="2" borderId="0" xfId="7" applyNumberFormat="1" applyFont="1" applyFill="1" applyAlignment="1"/>
    <xf numFmtId="0" fontId="23" fillId="2" borderId="0" xfId="7" applyFont="1" applyFill="1"/>
    <xf numFmtId="0" fontId="14" fillId="2" borderId="0" xfId="7" applyFont="1" applyFill="1" applyBorder="1"/>
    <xf numFmtId="0" fontId="7" fillId="2" borderId="0" xfId="7" applyFont="1" applyFill="1" applyBorder="1" applyAlignment="1"/>
    <xf numFmtId="0" fontId="6" fillId="2" borderId="0" xfId="7" applyFont="1" applyFill="1" applyBorder="1" applyAlignment="1">
      <alignment horizontal="left" vertical="center"/>
    </xf>
    <xf numFmtId="0" fontId="5" fillId="2" borderId="0" xfId="7" applyFont="1" applyFill="1" applyBorder="1" applyAlignment="1">
      <alignment horizontal="center" wrapText="1"/>
    </xf>
    <xf numFmtId="0" fontId="6" fillId="2" borderId="0" xfId="7" applyFont="1" applyFill="1" applyBorder="1" applyAlignment="1">
      <alignment horizontal="center" vertical="center" wrapText="1"/>
    </xf>
    <xf numFmtId="0" fontId="5" fillId="2" borderId="0" xfId="7" applyFont="1" applyFill="1" applyBorder="1" applyAlignment="1">
      <alignment horizontal="center" vertical="top"/>
    </xf>
    <xf numFmtId="3" fontId="5" fillId="2" borderId="0" xfId="7" applyNumberFormat="1" applyFont="1" applyFill="1" applyBorder="1" applyAlignment="1">
      <alignment horizontal="right" vertical="top" indent="1"/>
    </xf>
    <xf numFmtId="0" fontId="7" fillId="2" borderId="2" xfId="7" applyFont="1" applyFill="1" applyBorder="1" applyAlignment="1">
      <alignment vertical="top"/>
    </xf>
    <xf numFmtId="0" fontId="7" fillId="2" borderId="0" xfId="7" applyFont="1" applyFill="1" applyBorder="1" applyAlignment="1">
      <alignment vertical="top"/>
    </xf>
    <xf numFmtId="0" fontId="11" fillId="2" borderId="0" xfId="7" applyFont="1" applyFill="1" applyAlignment="1">
      <alignment horizontal="left"/>
    </xf>
    <xf numFmtId="0" fontId="7" fillId="2" borderId="0" xfId="7" applyFont="1" applyFill="1" applyAlignment="1"/>
    <xf numFmtId="0" fontId="7" fillId="2" borderId="0" xfId="7" applyFont="1" applyFill="1" applyAlignment="1">
      <alignment vertical="top"/>
    </xf>
    <xf numFmtId="0" fontId="3" fillId="2" borderId="0" xfId="7" applyFont="1" applyFill="1" applyAlignment="1">
      <alignment horizontal="left" vertical="center"/>
    </xf>
    <xf numFmtId="181" fontId="7" fillId="2" borderId="0" xfId="7" applyNumberFormat="1" applyFont="1" applyFill="1" applyAlignment="1">
      <alignment vertical="center"/>
    </xf>
    <xf numFmtId="0" fontId="6" fillId="2" borderId="1" xfId="7" applyFont="1" applyFill="1" applyBorder="1" applyAlignment="1">
      <alignment vertical="center"/>
    </xf>
    <xf numFmtId="0" fontId="5" fillId="2" borderId="0" xfId="7" applyFont="1" applyFill="1" applyBorder="1" applyAlignment="1">
      <alignment vertical="center"/>
    </xf>
    <xf numFmtId="165" fontId="5" fillId="2" borderId="0" xfId="7" applyNumberFormat="1" applyFont="1" applyFill="1" applyAlignment="1">
      <alignment horizontal="right"/>
    </xf>
    <xf numFmtId="0" fontId="5" fillId="2" borderId="2" xfId="7" applyFont="1" applyFill="1" applyBorder="1" applyAlignment="1">
      <alignment vertical="center"/>
    </xf>
    <xf numFmtId="181" fontId="7" fillId="2" borderId="0" xfId="7" applyNumberFormat="1" applyFont="1" applyFill="1"/>
    <xf numFmtId="0" fontId="5" fillId="0" borderId="0" xfId="15"/>
    <xf numFmtId="0" fontId="6" fillId="0" borderId="0" xfId="15" applyFont="1"/>
    <xf numFmtId="0" fontId="5" fillId="0" borderId="17" xfId="15" applyFont="1" applyBorder="1" applyAlignment="1">
      <alignment horizontal="center"/>
    </xf>
    <xf numFmtId="172" fontId="5" fillId="0" borderId="0" xfId="15" applyNumberFormat="1" applyFont="1" applyAlignment="1">
      <alignment horizontal="right" indent="1"/>
    </xf>
    <xf numFmtId="165" fontId="5" fillId="0" borderId="0" xfId="15" applyNumberFormat="1"/>
    <xf numFmtId="172" fontId="5" fillId="0" borderId="0" xfId="15" applyNumberFormat="1" applyFont="1" applyBorder="1" applyAlignment="1">
      <alignment horizontal="right" indent="1"/>
    </xf>
    <xf numFmtId="0" fontId="5" fillId="0" borderId="0" xfId="15" applyBorder="1"/>
    <xf numFmtId="0" fontId="5" fillId="0" borderId="2" xfId="15" applyBorder="1"/>
    <xf numFmtId="0" fontId="60" fillId="2" borderId="0" xfId="2" applyFont="1" applyFill="1" applyBorder="1" applyAlignment="1" applyProtection="1">
      <alignment horizontal="left"/>
    </xf>
    <xf numFmtId="0" fontId="13" fillId="2" borderId="0" xfId="7" applyFont="1" applyFill="1"/>
    <xf numFmtId="0" fontId="24" fillId="2" borderId="0" xfId="7" applyFont="1" applyFill="1" applyBorder="1" applyAlignment="1">
      <alignment horizontal="left"/>
    </xf>
    <xf numFmtId="0" fontId="61" fillId="0" borderId="0" xfId="2" applyFont="1" applyFill="1" applyBorder="1" applyAlignment="1" applyProtection="1">
      <alignment horizontal="left"/>
    </xf>
    <xf numFmtId="0" fontId="6" fillId="2" borderId="0" xfId="7" applyFont="1" applyFill="1" applyBorder="1" applyAlignment="1" applyProtection="1">
      <alignment vertical="center"/>
      <protection locked="0"/>
    </xf>
    <xf numFmtId="0" fontId="27" fillId="2" borderId="0" xfId="7" applyFont="1" applyFill="1" applyBorder="1" applyAlignment="1" applyProtection="1">
      <alignment vertical="center" wrapText="1"/>
      <protection locked="0"/>
    </xf>
    <xf numFmtId="0" fontId="43" fillId="2" borderId="0" xfId="7" applyFont="1" applyFill="1" applyBorder="1" applyAlignment="1" applyProtection="1">
      <alignment vertical="center" wrapText="1"/>
      <protection locked="0"/>
    </xf>
    <xf numFmtId="0" fontId="7" fillId="2" borderId="0" xfId="7" applyFont="1" applyFill="1" applyBorder="1" applyAlignment="1" applyProtection="1">
      <alignment vertical="center" wrapText="1"/>
      <protection locked="0"/>
    </xf>
    <xf numFmtId="0" fontId="14" fillId="2" borderId="0" xfId="7" applyFont="1" applyFill="1" applyBorder="1" applyAlignment="1">
      <alignment vertical="center"/>
    </xf>
    <xf numFmtId="0" fontId="27" fillId="2" borderId="0" xfId="7" applyFont="1" applyFill="1" applyBorder="1" applyAlignment="1">
      <alignment vertical="center" wrapText="1"/>
    </xf>
    <xf numFmtId="0" fontId="43" fillId="2" borderId="0" xfId="7" applyFont="1" applyFill="1" applyBorder="1" applyAlignment="1">
      <alignment vertical="center" wrapText="1"/>
    </xf>
    <xf numFmtId="0" fontId="7" fillId="2" borderId="0" xfId="7" applyFont="1" applyFill="1" applyBorder="1" applyAlignment="1">
      <alignment vertical="center" wrapText="1"/>
    </xf>
    <xf numFmtId="0" fontId="9" fillId="2" borderId="0" xfId="7" applyFont="1" applyFill="1" applyBorder="1" applyAlignment="1">
      <alignment horizontal="right" vertical="center" wrapText="1"/>
    </xf>
    <xf numFmtId="0" fontId="9" fillId="2" borderId="0" xfId="7" applyFont="1" applyFill="1" applyBorder="1" applyAlignment="1">
      <alignment vertical="center"/>
    </xf>
    <xf numFmtId="0" fontId="2" fillId="2" borderId="0" xfId="7" applyFont="1" applyFill="1" applyBorder="1" applyAlignment="1">
      <alignment vertical="center"/>
    </xf>
    <xf numFmtId="182" fontId="6" fillId="2" borderId="0" xfId="7" applyNumberFormat="1" applyFont="1" applyFill="1" applyBorder="1" applyAlignment="1" applyProtection="1">
      <alignment horizontal="right" vertical="center"/>
      <protection locked="0"/>
    </xf>
    <xf numFmtId="182" fontId="6" fillId="2" borderId="0" xfId="7" applyNumberFormat="1" applyFont="1" applyFill="1" applyBorder="1" applyAlignment="1" applyProtection="1">
      <alignment horizontal="right" vertical="center" wrapText="1"/>
      <protection locked="0"/>
    </xf>
    <xf numFmtId="1" fontId="5" fillId="2" borderId="0" xfId="7" applyNumberFormat="1" applyFont="1" applyFill="1" applyBorder="1"/>
    <xf numFmtId="1" fontId="2" fillId="2" borderId="0" xfId="7" applyNumberFormat="1" applyFont="1" applyFill="1" applyBorder="1" applyAlignment="1">
      <alignment horizontal="right"/>
    </xf>
    <xf numFmtId="0" fontId="9" fillId="0" borderId="0" xfId="7" applyFont="1" applyFill="1"/>
    <xf numFmtId="0" fontId="2" fillId="2" borderId="0" xfId="7" applyFont="1" applyFill="1" applyBorder="1"/>
    <xf numFmtId="0" fontId="9" fillId="0" borderId="0" xfId="7" applyFont="1" applyFill="1" applyBorder="1"/>
    <xf numFmtId="0" fontId="6" fillId="2" borderId="0" xfId="15" applyFont="1" applyFill="1"/>
    <xf numFmtId="0" fontId="66" fillId="2" borderId="0" xfId="28" applyFont="1" applyFill="1" applyBorder="1" applyAlignment="1">
      <alignment horizontal="left"/>
    </xf>
    <xf numFmtId="0" fontId="40" fillId="2" borderId="0" xfId="28" applyFont="1" applyFill="1" applyBorder="1" applyAlignment="1">
      <alignment horizontal="right" wrapText="1"/>
    </xf>
    <xf numFmtId="1" fontId="41" fillId="2" borderId="0" xfId="28" applyNumberFormat="1" applyFont="1" applyFill="1" applyBorder="1" applyAlignment="1">
      <alignment horizontal="right"/>
    </xf>
    <xf numFmtId="3" fontId="41" fillId="2" borderId="0" xfId="28" applyNumberFormat="1" applyFont="1" applyFill="1" applyBorder="1" applyAlignment="1">
      <alignment horizontal="right"/>
    </xf>
    <xf numFmtId="0" fontId="6" fillId="2" borderId="0" xfId="7" applyFont="1" applyFill="1" applyBorder="1" applyAlignment="1">
      <alignment horizontal="right" vertical="center" wrapText="1"/>
    </xf>
    <xf numFmtId="168" fontId="5" fillId="2" borderId="0" xfId="29" applyNumberFormat="1" applyFont="1" applyFill="1"/>
    <xf numFmtId="168" fontId="5" fillId="2" borderId="0" xfId="29" applyNumberFormat="1" applyFont="1" applyFill="1" applyBorder="1"/>
    <xf numFmtId="0" fontId="5" fillId="2" borderId="0" xfId="30" applyFont="1" applyFill="1"/>
    <xf numFmtId="0" fontId="6" fillId="2" borderId="0" xfId="30" applyFont="1" applyFill="1"/>
    <xf numFmtId="0" fontId="67" fillId="2" borderId="0" xfId="7" applyFont="1" applyFill="1" applyBorder="1" applyAlignment="1">
      <alignment horizontal="left" vertical="center"/>
    </xf>
    <xf numFmtId="0" fontId="7" fillId="2" borderId="0" xfId="7" applyFont="1" applyFill="1" applyAlignment="1">
      <alignment horizontal="left" vertical="center" wrapText="1"/>
    </xf>
    <xf numFmtId="0" fontId="67" fillId="2" borderId="0" xfId="7" applyFont="1" applyFill="1" applyBorder="1" applyAlignment="1">
      <alignment horizontal="left" vertical="center" wrapText="1"/>
    </xf>
    <xf numFmtId="0" fontId="5" fillId="2" borderId="0" xfId="7" applyFont="1" applyFill="1" applyAlignment="1">
      <alignment horizontal="left"/>
    </xf>
    <xf numFmtId="0" fontId="67" fillId="2" borderId="0" xfId="7" applyFont="1" applyFill="1" applyBorder="1" applyAlignment="1">
      <alignment horizontal="center" vertical="center" wrapText="1"/>
    </xf>
    <xf numFmtId="0" fontId="67" fillId="2" borderId="0" xfId="7" applyFont="1" applyFill="1" applyBorder="1" applyAlignment="1">
      <alignment horizontal="right" vertical="center" wrapText="1"/>
    </xf>
    <xf numFmtId="0" fontId="5" fillId="2" borderId="0" xfId="7" quotePrefix="1" applyFont="1" applyFill="1"/>
    <xf numFmtId="9" fontId="5" fillId="2" borderId="0" xfId="31" applyFont="1" applyFill="1"/>
    <xf numFmtId="16" fontId="5" fillId="2" borderId="0" xfId="7" quotePrefix="1" applyNumberFormat="1" applyFont="1" applyFill="1"/>
    <xf numFmtId="16" fontId="5" fillId="2" borderId="0" xfId="7" quotePrefix="1" applyNumberFormat="1" applyFont="1" applyFill="1" applyAlignment="1">
      <alignment horizontal="right"/>
    </xf>
    <xf numFmtId="17" fontId="5" fillId="2" borderId="0" xfId="7" quotePrefix="1" applyNumberFormat="1" applyFont="1" applyFill="1" applyAlignment="1">
      <alignment horizontal="right"/>
    </xf>
    <xf numFmtId="0" fontId="3" fillId="2" borderId="0" xfId="5" applyFont="1" applyFill="1" applyBorder="1" applyAlignment="1">
      <alignment horizontal="left"/>
    </xf>
    <xf numFmtId="0" fontId="14" fillId="2" borderId="0" xfId="5" applyFont="1" applyFill="1"/>
    <xf numFmtId="0" fontId="4" fillId="0" borderId="0" xfId="2" applyFont="1" applyAlignment="1" applyProtection="1"/>
    <xf numFmtId="183" fontId="67" fillId="2" borderId="0" xfId="32" applyFont="1" applyFill="1" applyAlignment="1" applyProtection="1">
      <alignment horizontal="left" vertical="top"/>
      <protection locked="0"/>
    </xf>
    <xf numFmtId="183" fontId="8" fillId="2" borderId="0" xfId="32" applyFont="1" applyFill="1" applyAlignment="1" applyProtection="1">
      <alignment horizontal="left" vertical="top"/>
      <protection locked="0"/>
    </xf>
    <xf numFmtId="0" fontId="6" fillId="2" borderId="10" xfId="7" applyFont="1" applyFill="1" applyBorder="1" applyAlignment="1">
      <alignment horizontal="center" vertical="center"/>
    </xf>
    <xf numFmtId="3" fontId="6" fillId="2" borderId="4" xfId="7" applyNumberFormat="1" applyFont="1" applyFill="1" applyBorder="1" applyAlignment="1">
      <alignment horizontal="right" vertical="center"/>
    </xf>
    <xf numFmtId="3" fontId="6" fillId="2" borderId="3" xfId="7" applyNumberFormat="1" applyFont="1" applyFill="1" applyBorder="1" applyAlignment="1">
      <alignment horizontal="right" vertical="center"/>
    </xf>
    <xf numFmtId="164" fontId="6" fillId="2" borderId="4" xfId="7" applyNumberFormat="1" applyFont="1" applyFill="1" applyBorder="1" applyAlignment="1">
      <alignment horizontal="right" vertical="center"/>
    </xf>
    <xf numFmtId="164" fontId="6" fillId="2" borderId="3" xfId="7" applyNumberFormat="1" applyFont="1" applyFill="1" applyBorder="1" applyAlignment="1">
      <alignment horizontal="right" vertical="center"/>
    </xf>
    <xf numFmtId="0" fontId="5" fillId="2" borderId="9" xfId="7" applyFont="1" applyFill="1" applyBorder="1" applyAlignment="1">
      <alignment horizontal="center"/>
    </xf>
    <xf numFmtId="3" fontId="5" fillId="2" borderId="6" xfId="7" applyNumberFormat="1" applyFont="1" applyFill="1" applyBorder="1" applyAlignment="1">
      <alignment horizontal="right"/>
    </xf>
    <xf numFmtId="3" fontId="5" fillId="2" borderId="5" xfId="7" applyNumberFormat="1" applyFont="1" applyFill="1" applyBorder="1" applyAlignment="1">
      <alignment horizontal="right"/>
    </xf>
    <xf numFmtId="164" fontId="5" fillId="2" borderId="6" xfId="7" applyNumberFormat="1" applyFont="1" applyFill="1" applyBorder="1" applyAlignment="1">
      <alignment horizontal="right"/>
    </xf>
    <xf numFmtId="164" fontId="5" fillId="2" borderId="5" xfId="7" applyNumberFormat="1" applyFont="1" applyFill="1" applyBorder="1" applyAlignment="1">
      <alignment horizontal="right"/>
    </xf>
    <xf numFmtId="3" fontId="5" fillId="2" borderId="0" xfId="7" applyNumberFormat="1" applyFont="1" applyFill="1" applyBorder="1" applyAlignment="1">
      <alignment horizontal="right"/>
    </xf>
    <xf numFmtId="0" fontId="5" fillId="2" borderId="7" xfId="7" applyFont="1" applyFill="1" applyBorder="1" applyAlignment="1">
      <alignment horizontal="center"/>
    </xf>
    <xf numFmtId="3" fontId="5" fillId="2" borderId="2" xfId="7" applyNumberFormat="1" applyFont="1" applyFill="1" applyBorder="1" applyAlignment="1">
      <alignment horizontal="center"/>
    </xf>
    <xf numFmtId="3" fontId="5" fillId="2" borderId="7" xfId="7" applyNumberFormat="1" applyFont="1" applyFill="1" applyBorder="1" applyAlignment="1">
      <alignment horizontal="center"/>
    </xf>
    <xf numFmtId="164" fontId="5" fillId="2" borderId="2" xfId="7" applyNumberFormat="1" applyFont="1" applyFill="1" applyBorder="1" applyAlignment="1">
      <alignment horizontal="center"/>
    </xf>
    <xf numFmtId="164" fontId="5" fillId="2" borderId="7" xfId="7" applyNumberFormat="1" applyFont="1" applyFill="1" applyBorder="1" applyAlignment="1">
      <alignment horizontal="center"/>
    </xf>
    <xf numFmtId="3" fontId="5" fillId="2" borderId="0" xfId="7" applyNumberFormat="1" applyFont="1" applyFill="1" applyBorder="1" applyAlignment="1">
      <alignment horizontal="center"/>
    </xf>
    <xf numFmtId="164" fontId="5" fillId="2" borderId="0" xfId="7" applyNumberFormat="1" applyFont="1" applyFill="1" applyBorder="1" applyAlignment="1">
      <alignment horizontal="center"/>
    </xf>
    <xf numFmtId="0" fontId="7" fillId="2" borderId="0" xfId="7" applyFont="1" applyFill="1" applyAlignment="1">
      <alignment horizontal="left"/>
    </xf>
    <xf numFmtId="164" fontId="5" fillId="2" borderId="0" xfId="7" applyNumberFormat="1" applyFont="1" applyFill="1"/>
    <xf numFmtId="0" fontId="2" fillId="2" borderId="0" xfId="33" applyFont="1" applyFill="1"/>
    <xf numFmtId="0" fontId="24" fillId="2" borderId="0" xfId="33" applyFont="1" applyFill="1" applyAlignment="1"/>
    <xf numFmtId="0" fontId="2" fillId="2" borderId="0" xfId="33" applyFont="1" applyFill="1" applyAlignment="1">
      <alignment horizontal="right" wrapText="1"/>
    </xf>
    <xf numFmtId="0" fontId="20" fillId="2" borderId="3" xfId="33" applyFont="1" applyFill="1" applyBorder="1" applyAlignment="1">
      <alignment horizontal="center" vertical="center" wrapText="1"/>
    </xf>
    <xf numFmtId="0" fontId="20" fillId="2" borderId="1" xfId="33" applyFont="1" applyFill="1" applyBorder="1" applyAlignment="1">
      <alignment horizontal="center" vertical="center" wrapText="1"/>
    </xf>
    <xf numFmtId="0" fontId="20" fillId="2" borderId="10" xfId="33" applyFont="1" applyFill="1" applyBorder="1" applyAlignment="1">
      <alignment horizontal="center" vertical="center" wrapText="1"/>
    </xf>
    <xf numFmtId="0" fontId="2" fillId="2" borderId="9" xfId="33" applyFont="1" applyFill="1" applyBorder="1" applyAlignment="1">
      <alignment horizontal="center"/>
    </xf>
    <xf numFmtId="3" fontId="2" fillId="2" borderId="0" xfId="33" applyNumberFormat="1" applyFont="1" applyFill="1" applyBorder="1"/>
    <xf numFmtId="3" fontId="2" fillId="2" borderId="9" xfId="33" applyNumberFormat="1" applyFont="1" applyFill="1" applyBorder="1"/>
    <xf numFmtId="165" fontId="2" fillId="2" borderId="0" xfId="33" applyNumberFormat="1" applyFont="1" applyFill="1"/>
    <xf numFmtId="1" fontId="2" fillId="2" borderId="0" xfId="33" applyNumberFormat="1" applyFont="1" applyFill="1"/>
    <xf numFmtId="3" fontId="5" fillId="2" borderId="6" xfId="5" applyNumberFormat="1" applyFont="1" applyFill="1" applyBorder="1"/>
    <xf numFmtId="0" fontId="2" fillId="2" borderId="7" xfId="33" applyFont="1" applyFill="1" applyBorder="1" applyAlignment="1">
      <alignment horizontal="center"/>
    </xf>
    <xf numFmtId="3" fontId="2" fillId="2" borderId="2" xfId="33" applyNumberFormat="1" applyFont="1" applyFill="1" applyBorder="1"/>
    <xf numFmtId="3" fontId="2" fillId="2" borderId="7" xfId="33" applyNumberFormat="1" applyFont="1" applyFill="1" applyBorder="1"/>
    <xf numFmtId="3" fontId="2" fillId="2" borderId="11" xfId="33" applyNumberFormat="1" applyFont="1" applyFill="1" applyBorder="1"/>
    <xf numFmtId="0" fontId="2" fillId="2" borderId="0" xfId="33" applyFont="1" applyFill="1" applyBorder="1" applyAlignment="1">
      <alignment horizontal="center"/>
    </xf>
    <xf numFmtId="0" fontId="44" fillId="2" borderId="0" xfId="33" applyFont="1" applyFill="1" applyBorder="1" applyAlignment="1">
      <alignment horizontal="left" vertical="top"/>
    </xf>
    <xf numFmtId="0" fontId="6" fillId="2" borderId="0" xfId="34" applyFont="1" applyFill="1" applyAlignment="1"/>
    <xf numFmtId="0" fontId="5" fillId="2" borderId="0" xfId="34" applyFont="1" applyFill="1"/>
    <xf numFmtId="0" fontId="5" fillId="2" borderId="0" xfId="34" applyFont="1" applyFill="1" applyBorder="1"/>
    <xf numFmtId="9" fontId="5" fillId="2" borderId="0" xfId="35" applyFont="1" applyFill="1"/>
    <xf numFmtId="9" fontId="5" fillId="2" borderId="0" xfId="34" applyNumberFormat="1" applyFont="1" applyFill="1" applyBorder="1" applyAlignment="1">
      <alignment horizontal="right" vertical="center"/>
    </xf>
    <xf numFmtId="9" fontId="5" fillId="2" borderId="0" xfId="35" applyFont="1" applyFill="1" applyBorder="1" applyAlignment="1">
      <alignment horizontal="right" vertical="center"/>
    </xf>
    <xf numFmtId="0" fontId="5" fillId="2" borderId="2" xfId="34" applyFont="1" applyFill="1" applyBorder="1"/>
    <xf numFmtId="0" fontId="5" fillId="2" borderId="0" xfId="36" applyNumberFormat="1" applyFont="1" applyFill="1" applyBorder="1" applyAlignment="1">
      <alignment vertical="center" wrapText="1"/>
    </xf>
    <xf numFmtId="0" fontId="3" fillId="2" borderId="0" xfId="5" applyFont="1" applyFill="1" applyBorder="1" applyAlignment="1">
      <alignment horizontal="left" vertical="center"/>
    </xf>
    <xf numFmtId="0" fontId="6" fillId="0" borderId="0" xfId="33" applyFont="1" applyFill="1" applyAlignment="1"/>
    <xf numFmtId="0" fontId="3" fillId="0" borderId="0" xfId="33" applyFont="1" applyFill="1" applyAlignment="1"/>
    <xf numFmtId="0" fontId="4" fillId="3" borderId="0" xfId="2" applyFont="1" applyFill="1" applyAlignment="1" applyProtection="1"/>
    <xf numFmtId="0" fontId="2" fillId="3" borderId="0" xfId="33" applyFont="1" applyFill="1"/>
    <xf numFmtId="0" fontId="3" fillId="3" borderId="0" xfId="33" applyFont="1" applyFill="1" applyAlignment="1">
      <alignment horizontal="left"/>
    </xf>
    <xf numFmtId="0" fontId="13" fillId="3" borderId="0" xfId="33" applyFont="1" applyFill="1" applyAlignment="1">
      <alignment horizontal="left"/>
    </xf>
    <xf numFmtId="0" fontId="13" fillId="3" borderId="0" xfId="33" applyFont="1" applyFill="1"/>
    <xf numFmtId="0" fontId="2" fillId="3" borderId="0" xfId="33" applyFont="1" applyFill="1" applyAlignment="1">
      <alignment horizontal="center"/>
    </xf>
    <xf numFmtId="3" fontId="5" fillId="3" borderId="0" xfId="33" applyNumberFormat="1" applyFont="1" applyFill="1" applyBorder="1" applyAlignment="1">
      <alignment horizontal="right"/>
    </xf>
    <xf numFmtId="4" fontId="5" fillId="3" borderId="0" xfId="33" applyNumberFormat="1" applyFont="1" applyFill="1" applyBorder="1" applyAlignment="1">
      <alignment horizontal="right"/>
    </xf>
    <xf numFmtId="3" fontId="2" fillId="3" borderId="0" xfId="33" applyNumberFormat="1" applyFont="1" applyFill="1"/>
    <xf numFmtId="0" fontId="5" fillId="3" borderId="0" xfId="33" applyFont="1" applyFill="1" applyBorder="1" applyAlignment="1">
      <alignment horizontal="center"/>
    </xf>
    <xf numFmtId="2" fontId="2" fillId="3" borderId="0" xfId="33" applyNumberFormat="1" applyFont="1" applyFill="1"/>
    <xf numFmtId="0" fontId="69" fillId="3" borderId="0" xfId="33" applyFont="1" applyFill="1" applyBorder="1" applyAlignment="1">
      <alignment horizontal="center"/>
    </xf>
    <xf numFmtId="3" fontId="69" fillId="3" borderId="0" xfId="33" applyNumberFormat="1" applyFont="1" applyFill="1" applyBorder="1" applyAlignment="1">
      <alignment horizontal="right"/>
    </xf>
    <xf numFmtId="4" fontId="69" fillId="3" borderId="0" xfId="33" applyNumberFormat="1" applyFont="1" applyFill="1" applyBorder="1" applyAlignment="1">
      <alignment horizontal="right"/>
    </xf>
    <xf numFmtId="2" fontId="9" fillId="3" borderId="0" xfId="33" applyNumberFormat="1" applyFont="1" applyFill="1"/>
    <xf numFmtId="0" fontId="2" fillId="3" borderId="2" xfId="33" applyFont="1" applyFill="1" applyBorder="1" applyAlignment="1">
      <alignment horizontal="center"/>
    </xf>
    <xf numFmtId="3" fontId="2" fillId="3" borderId="2" xfId="33" applyNumberFormat="1" applyFont="1" applyFill="1" applyBorder="1" applyAlignment="1">
      <alignment horizontal="left"/>
    </xf>
    <xf numFmtId="0" fontId="2" fillId="3" borderId="2" xfId="33" applyFont="1" applyFill="1" applyBorder="1" applyAlignment="1">
      <alignment horizontal="left"/>
    </xf>
    <xf numFmtId="0" fontId="2" fillId="3" borderId="0" xfId="33" applyFont="1" applyFill="1" applyAlignment="1">
      <alignment horizontal="left"/>
    </xf>
    <xf numFmtId="0" fontId="2" fillId="3" borderId="0" xfId="33" applyFont="1" applyFill="1" applyBorder="1" applyAlignment="1">
      <alignment horizontal="center"/>
    </xf>
    <xf numFmtId="3" fontId="2" fillId="3" borderId="0" xfId="33" applyNumberFormat="1" applyFont="1" applyFill="1" applyBorder="1" applyAlignment="1">
      <alignment horizontal="left"/>
    </xf>
    <xf numFmtId="0" fontId="2" fillId="3" borderId="0" xfId="33" applyFont="1" applyFill="1" applyBorder="1" applyAlignment="1">
      <alignment horizontal="left"/>
    </xf>
    <xf numFmtId="0" fontId="6" fillId="2" borderId="1" xfId="7" applyFont="1" applyFill="1" applyBorder="1" applyAlignment="1">
      <alignment horizontal="center" vertical="center"/>
    </xf>
    <xf numFmtId="10" fontId="5" fillId="2" borderId="0" xfId="35" applyNumberFormat="1" applyFont="1" applyFill="1"/>
    <xf numFmtId="3" fontId="70" fillId="2" borderId="0" xfId="7" applyNumberFormat="1" applyFont="1" applyFill="1" applyAlignment="1">
      <alignment horizontal="right"/>
    </xf>
    <xf numFmtId="0" fontId="70" fillId="2" borderId="0" xfId="7" applyFont="1" applyFill="1" applyAlignment="1">
      <alignment horizontal="right"/>
    </xf>
    <xf numFmtId="0" fontId="5" fillId="2" borderId="0" xfId="7" applyFont="1" applyFill="1" applyAlignment="1"/>
    <xf numFmtId="0" fontId="6" fillId="2" borderId="1" xfId="7" applyFont="1" applyFill="1" applyBorder="1" applyAlignment="1">
      <alignment horizontal="center" vertical="center" wrapText="1"/>
    </xf>
    <xf numFmtId="0" fontId="5" fillId="2" borderId="6" xfId="7" applyFont="1" applyFill="1" applyBorder="1" applyAlignment="1">
      <alignment horizontal="center"/>
    </xf>
    <xf numFmtId="164" fontId="5" fillId="2" borderId="0" xfId="35" applyNumberFormat="1" applyFont="1" applyFill="1"/>
    <xf numFmtId="0" fontId="6" fillId="2" borderId="4" xfId="7" applyFont="1" applyFill="1" applyBorder="1" applyAlignment="1">
      <alignment vertical="top"/>
    </xf>
    <xf numFmtId="0" fontId="6" fillId="2" borderId="1" xfId="7" applyFont="1" applyFill="1" applyBorder="1" applyAlignment="1">
      <alignment horizontal="center" vertical="top"/>
    </xf>
    <xf numFmtId="0" fontId="6" fillId="2" borderId="1" xfId="7" applyFont="1" applyFill="1" applyBorder="1" applyAlignment="1">
      <alignment vertical="top"/>
    </xf>
    <xf numFmtId="0" fontId="6" fillId="2" borderId="1" xfId="7" applyFont="1" applyFill="1" applyBorder="1" applyAlignment="1">
      <alignment horizontal="center" vertical="top" wrapText="1"/>
    </xf>
    <xf numFmtId="0" fontId="6" fillId="2" borderId="6" xfId="7" quotePrefix="1" applyNumberFormat="1" applyFont="1" applyFill="1" applyBorder="1"/>
    <xf numFmtId="3" fontId="6" fillId="2" borderId="0" xfId="7" applyNumberFormat="1" applyFont="1" applyFill="1" applyBorder="1"/>
    <xf numFmtId="0" fontId="5" fillId="2" borderId="0" xfId="7" quotePrefix="1" applyNumberFormat="1" applyFont="1" applyFill="1" applyBorder="1"/>
    <xf numFmtId="9" fontId="5" fillId="2" borderId="0" xfId="7" applyNumberFormat="1" applyFont="1" applyFill="1" applyBorder="1"/>
    <xf numFmtId="0" fontId="5" fillId="2" borderId="6" xfId="7" quotePrefix="1" applyNumberFormat="1" applyFont="1" applyFill="1" applyBorder="1"/>
    <xf numFmtId="0" fontId="6" fillId="2" borderId="0" xfId="7" quotePrefix="1" applyNumberFormat="1" applyFont="1" applyFill="1" applyBorder="1"/>
    <xf numFmtId="9" fontId="6" fillId="2" borderId="0" xfId="7" applyNumberFormat="1" applyFont="1" applyFill="1" applyBorder="1"/>
    <xf numFmtId="0" fontId="25" fillId="0" borderId="0" xfId="7" applyAlignment="1"/>
    <xf numFmtId="0" fontId="4" fillId="2" borderId="0" xfId="2" applyFill="1" applyAlignment="1" applyProtection="1">
      <alignment horizontal="left" vertical="center"/>
    </xf>
    <xf numFmtId="0" fontId="6" fillId="2" borderId="0" xfId="0" applyFont="1" applyFill="1" applyAlignment="1">
      <alignment horizontal="left"/>
    </xf>
    <xf numFmtId="0" fontId="25" fillId="0" borderId="0" xfId="7" applyAlignment="1">
      <alignment horizontal="left"/>
    </xf>
    <xf numFmtId="0" fontId="39" fillId="0" borderId="0" xfId="18" applyAlignment="1"/>
    <xf numFmtId="0" fontId="39" fillId="2" borderId="0" xfId="18" applyFill="1" applyAlignment="1" applyProtection="1"/>
    <xf numFmtId="0" fontId="39" fillId="2" borderId="0" xfId="18" applyFill="1" applyAlignment="1"/>
    <xf numFmtId="0" fontId="6" fillId="2" borderId="0" xfId="6" applyFont="1" applyFill="1" applyAlignment="1"/>
    <xf numFmtId="0" fontId="1" fillId="0" borderId="0" xfId="6" applyAlignment="1"/>
    <xf numFmtId="0" fontId="55" fillId="0" borderId="0" xfId="25" applyFont="1"/>
    <xf numFmtId="0" fontId="55" fillId="2" borderId="0" xfId="25" applyFont="1" applyFill="1" applyAlignment="1" applyProtection="1"/>
    <xf numFmtId="0" fontId="55" fillId="0" borderId="0" xfId="25" applyFont="1" applyAlignment="1"/>
    <xf numFmtId="0" fontId="4" fillId="0" borderId="0" xfId="2" applyAlignment="1" applyProtection="1">
      <alignment wrapText="1"/>
    </xf>
    <xf numFmtId="0" fontId="71" fillId="2" borderId="0" xfId="0" applyFont="1" applyFill="1"/>
    <xf numFmtId="0" fontId="55" fillId="2" borderId="0" xfId="2" applyFont="1" applyFill="1" applyAlignment="1" applyProtection="1"/>
    <xf numFmtId="0" fontId="71" fillId="2" borderId="0" xfId="7" applyFont="1" applyFill="1"/>
    <xf numFmtId="0" fontId="71" fillId="2" borderId="0" xfId="5" applyFont="1" applyFill="1"/>
    <xf numFmtId="0" fontId="55" fillId="2" borderId="0" xfId="18" applyFont="1" applyFill="1" applyAlignment="1" applyProtection="1">
      <alignment wrapText="1"/>
    </xf>
    <xf numFmtId="0" fontId="55" fillId="2" borderId="0" xfId="18" applyFont="1" applyFill="1" applyAlignment="1" applyProtection="1"/>
    <xf numFmtId="0" fontId="55" fillId="2" borderId="0" xfId="25" applyFont="1" applyFill="1" applyAlignment="1" applyProtection="1"/>
    <xf numFmtId="0" fontId="55" fillId="2" borderId="0" xfId="18" applyFont="1" applyFill="1" applyAlignment="1" applyProtection="1">
      <alignment wrapText="1"/>
    </xf>
    <xf numFmtId="0" fontId="3" fillId="2" borderId="0" xfId="0" applyFont="1" applyFill="1" applyAlignment="1"/>
    <xf numFmtId="0" fontId="7" fillId="2" borderId="0" xfId="5" applyFont="1" applyFill="1"/>
    <xf numFmtId="0" fontId="7" fillId="0" borderId="0" xfId="0" applyFont="1" applyAlignment="1">
      <alignment horizontal="left"/>
    </xf>
    <xf numFmtId="0" fontId="8" fillId="3" borderId="0" xfId="0" applyFont="1" applyFill="1" applyAlignment="1">
      <alignment horizontal="left"/>
    </xf>
    <xf numFmtId="0" fontId="4" fillId="3" borderId="0" xfId="2" applyFont="1" applyFill="1" applyAlignment="1" applyProtection="1">
      <alignment horizontal="left"/>
    </xf>
    <xf numFmtId="0" fontId="6" fillId="0" borderId="0" xfId="0" applyFont="1" applyFill="1" applyAlignment="1">
      <alignment horizontal="left"/>
    </xf>
    <xf numFmtId="0" fontId="4" fillId="2" borderId="0" xfId="2" applyFont="1" applyFill="1" applyBorder="1" applyAlignment="1" applyProtection="1">
      <alignment horizontal="left"/>
    </xf>
    <xf numFmtId="0" fontId="6" fillId="3" borderId="1"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1" xfId="0" applyFont="1" applyFill="1" applyBorder="1" applyAlignment="1">
      <alignment horizontal="right" vertical="center" wrapText="1"/>
    </xf>
    <xf numFmtId="0" fontId="6" fillId="3" borderId="0" xfId="0" applyFont="1" applyFill="1" applyBorder="1" applyAlignment="1">
      <alignment horizontal="right" vertical="center" wrapText="1"/>
    </xf>
    <xf numFmtId="0" fontId="6" fillId="3" borderId="2" xfId="0" applyFont="1" applyFill="1" applyBorder="1" applyAlignment="1">
      <alignment horizontal="right" vertical="center" wrapText="1"/>
    </xf>
    <xf numFmtId="0" fontId="7" fillId="0" borderId="0" xfId="3" applyFont="1" applyFill="1" applyAlignment="1">
      <alignment horizontal="left"/>
    </xf>
    <xf numFmtId="0" fontId="4" fillId="0" borderId="0" xfId="2" applyFont="1" applyFill="1" applyAlignment="1" applyProtection="1"/>
    <xf numFmtId="0" fontId="6" fillId="0" borderId="0" xfId="3" applyFont="1" applyFill="1" applyAlignment="1">
      <alignment horizontal="left"/>
    </xf>
    <xf numFmtId="0" fontId="3" fillId="0" borderId="0" xfId="3" applyFont="1" applyFill="1" applyAlignment="1">
      <alignment horizontal="left"/>
    </xf>
    <xf numFmtId="0" fontId="4" fillId="0" borderId="0" xfId="2" applyFont="1" applyFill="1" applyAlignment="1" applyProtection="1">
      <alignment horizontal="left"/>
    </xf>
    <xf numFmtId="0" fontId="6" fillId="0" borderId="1" xfId="3" applyFont="1" applyFill="1" applyBorder="1" applyAlignment="1">
      <alignment horizontal="center" vertical="center"/>
    </xf>
    <xf numFmtId="0" fontId="6" fillId="0" borderId="0" xfId="3" applyFont="1" applyFill="1" applyBorder="1" applyAlignment="1">
      <alignment horizontal="center" vertical="center"/>
    </xf>
    <xf numFmtId="0" fontId="6" fillId="0" borderId="2" xfId="3" applyFont="1" applyFill="1" applyBorder="1" applyAlignment="1">
      <alignment horizontal="center" vertical="center"/>
    </xf>
    <xf numFmtId="0" fontId="6" fillId="3" borderId="1" xfId="3" applyFont="1" applyFill="1" applyBorder="1" applyAlignment="1">
      <alignment horizontal="center" vertical="center" wrapText="1"/>
    </xf>
    <xf numFmtId="0" fontId="6" fillId="3" borderId="0" xfId="3" applyFont="1" applyFill="1" applyBorder="1" applyAlignment="1">
      <alignment horizontal="center" vertical="center" wrapText="1"/>
    </xf>
    <xf numFmtId="0" fontId="6" fillId="3" borderId="2" xfId="3" applyFont="1" applyFill="1" applyBorder="1" applyAlignment="1">
      <alignment horizontal="center" vertical="center" wrapText="1"/>
    </xf>
    <xf numFmtId="0" fontId="6" fillId="0" borderId="1" xfId="3" applyFont="1" applyFill="1" applyBorder="1" applyAlignment="1">
      <alignment horizontal="right" vertical="center" wrapText="1"/>
    </xf>
    <xf numFmtId="0" fontId="6" fillId="0" borderId="0" xfId="3" applyFont="1" applyFill="1" applyBorder="1" applyAlignment="1">
      <alignment horizontal="right" vertical="center" wrapText="1"/>
    </xf>
    <xf numFmtId="0" fontId="6" fillId="0" borderId="2" xfId="3" applyFont="1" applyFill="1" applyBorder="1" applyAlignment="1">
      <alignment horizontal="right" vertical="center" wrapText="1"/>
    </xf>
    <xf numFmtId="10" fontId="6" fillId="0" borderId="1" xfId="3" applyNumberFormat="1" applyFont="1" applyFill="1" applyBorder="1" applyAlignment="1">
      <alignment horizontal="right" vertical="center" wrapText="1"/>
    </xf>
    <xf numFmtId="10" fontId="6" fillId="0" borderId="0" xfId="3" applyNumberFormat="1" applyFont="1" applyFill="1" applyBorder="1" applyAlignment="1">
      <alignment horizontal="right" vertical="center" wrapText="1"/>
    </xf>
    <xf numFmtId="10" fontId="6" fillId="0" borderId="2" xfId="3" applyNumberFormat="1" applyFont="1" applyFill="1" applyBorder="1" applyAlignment="1">
      <alignment horizontal="right" vertical="center" wrapText="1"/>
    </xf>
    <xf numFmtId="0" fontId="7" fillId="2" borderId="0" xfId="0" applyFont="1" applyFill="1" applyAlignment="1"/>
    <xf numFmtId="0" fontId="7" fillId="2" borderId="0" xfId="0" applyFont="1" applyFill="1" applyAlignment="1">
      <alignment wrapText="1"/>
    </xf>
    <xf numFmtId="0" fontId="7" fillId="2" borderId="0" xfId="0" applyFont="1" applyFill="1" applyAlignment="1">
      <alignment horizontal="left" vertical="center" wrapText="1"/>
    </xf>
    <xf numFmtId="0" fontId="8" fillId="0" borderId="0" xfId="3" applyFont="1" applyFill="1" applyAlignment="1">
      <alignment horizontal="left"/>
    </xf>
    <xf numFmtId="3" fontId="7" fillId="0" borderId="0" xfId="4" quotePrefix="1" applyNumberFormat="1" applyFont="1" applyFill="1" applyBorder="1" applyAlignment="1">
      <alignment horizontal="left"/>
    </xf>
    <xf numFmtId="0" fontId="4" fillId="0" borderId="0" xfId="2" applyFont="1" applyAlignment="1" applyProtection="1"/>
    <xf numFmtId="0" fontId="6" fillId="0" borderId="1" xfId="3" applyFont="1" applyFill="1" applyBorder="1" applyAlignment="1">
      <alignment horizontal="left" vertical="center" wrapText="1"/>
    </xf>
    <xf numFmtId="0" fontId="6" fillId="0" borderId="0" xfId="3" applyFont="1" applyFill="1" applyBorder="1" applyAlignment="1">
      <alignment horizontal="left" vertical="center" wrapText="1"/>
    </xf>
    <xf numFmtId="0" fontId="6" fillId="0" borderId="2" xfId="3" applyFont="1" applyFill="1" applyBorder="1" applyAlignment="1">
      <alignment horizontal="left" vertical="center" wrapText="1"/>
    </xf>
    <xf numFmtId="0" fontId="7" fillId="2" borderId="0" xfId="0" applyFont="1" applyFill="1" applyAlignment="1">
      <alignment horizontal="left" vertical="top"/>
    </xf>
    <xf numFmtId="0" fontId="4" fillId="2" borderId="0" xfId="2" applyFont="1" applyFill="1" applyAlignment="1" applyProtection="1"/>
    <xf numFmtId="0" fontId="6" fillId="2" borderId="0" xfId="5" applyFont="1" applyFill="1" applyBorder="1" applyAlignment="1">
      <alignment horizontal="left"/>
    </xf>
    <xf numFmtId="0" fontId="3" fillId="2" borderId="0" xfId="5" applyFont="1" applyFill="1" applyBorder="1" applyAlignment="1">
      <alignment horizontal="left"/>
    </xf>
    <xf numFmtId="0" fontId="3" fillId="2" borderId="1" xfId="0" applyFont="1" applyFill="1" applyBorder="1" applyAlignment="1">
      <alignment horizontal="left"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3" fontId="6" fillId="2" borderId="1" xfId="0" applyNumberFormat="1" applyFont="1" applyFill="1" applyBorder="1" applyAlignment="1">
      <alignment horizontal="right" vertical="center" wrapText="1"/>
    </xf>
    <xf numFmtId="3" fontId="6" fillId="2" borderId="0" xfId="0" applyNumberFormat="1" applyFont="1" applyFill="1" applyBorder="1" applyAlignment="1">
      <alignment horizontal="right" vertical="center" wrapText="1"/>
    </xf>
    <xf numFmtId="3" fontId="6" fillId="2" borderId="2" xfId="0" applyNumberFormat="1" applyFont="1" applyFill="1" applyBorder="1" applyAlignment="1">
      <alignment horizontal="right" vertical="center" wrapText="1"/>
    </xf>
    <xf numFmtId="0" fontId="11" fillId="2" borderId="0" xfId="0" applyFont="1" applyFill="1" applyAlignment="1">
      <alignment horizontal="left"/>
    </xf>
    <xf numFmtId="0" fontId="15" fillId="2" borderId="0" xfId="0" applyFont="1" applyFill="1" applyAlignment="1">
      <alignment horizontal="left"/>
    </xf>
    <xf numFmtId="0" fontId="16" fillId="2" borderId="0" xfId="0" applyFont="1" applyFill="1" applyAlignment="1">
      <alignment horizontal="left" vertical="top"/>
    </xf>
    <xf numFmtId="0" fontId="7" fillId="3" borderId="0" xfId="0" applyFont="1" applyFill="1" applyAlignment="1">
      <alignment horizontal="left" wrapText="1"/>
    </xf>
    <xf numFmtId="0" fontId="5" fillId="3" borderId="0" xfId="0" applyFont="1" applyFill="1" applyAlignment="1">
      <alignment horizontal="left" wrapText="1"/>
    </xf>
    <xf numFmtId="0" fontId="7" fillId="0" borderId="0" xfId="3" applyFont="1" applyBorder="1" applyAlignment="1"/>
    <xf numFmtId="0" fontId="4" fillId="3" borderId="0" xfId="2" applyFont="1" applyFill="1" applyAlignment="1" applyProtection="1"/>
    <xf numFmtId="0" fontId="5" fillId="3" borderId="3"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1" xfId="0" applyFont="1" applyFill="1" applyBorder="1" applyAlignment="1">
      <alignment horizontal="center"/>
    </xf>
    <xf numFmtId="0" fontId="0" fillId="3" borderId="1" xfId="0" applyFill="1" applyBorder="1" applyAlignment="1">
      <alignment horizontal="center"/>
    </xf>
    <xf numFmtId="0" fontId="0" fillId="3" borderId="3" xfId="0" applyFill="1" applyBorder="1" applyAlignment="1">
      <alignment horizontal="center"/>
    </xf>
    <xf numFmtId="0" fontId="5" fillId="3" borderId="4" xfId="0" applyFont="1" applyFill="1" applyBorder="1" applyAlignment="1">
      <alignment horizontal="center"/>
    </xf>
    <xf numFmtId="0" fontId="5" fillId="3" borderId="3" xfId="0" applyFont="1" applyFill="1" applyBorder="1" applyAlignment="1">
      <alignment horizontal="center"/>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7" fillId="2" borderId="0" xfId="0" applyFont="1" applyFill="1" applyAlignment="1">
      <alignment horizontal="left" vertical="top"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1" xfId="0" applyFont="1" applyBorder="1" applyAlignment="1">
      <alignment horizontal="center"/>
    </xf>
    <xf numFmtId="0" fontId="7" fillId="2" borderId="0" xfId="0" applyFont="1" applyFill="1" applyAlignment="1">
      <alignment horizontal="left"/>
    </xf>
    <xf numFmtId="0" fontId="16" fillId="2" borderId="0" xfId="0" applyFont="1" applyFill="1" applyAlignment="1">
      <alignment horizontal="left"/>
    </xf>
    <xf numFmtId="0" fontId="7" fillId="3" borderId="0" xfId="0" applyFont="1" applyFill="1" applyAlignment="1">
      <alignment horizontal="left"/>
    </xf>
    <xf numFmtId="0" fontId="20" fillId="0" borderId="0" xfId="0" applyFont="1" applyAlignment="1">
      <alignment horizontal="left"/>
    </xf>
    <xf numFmtId="0" fontId="24" fillId="0" borderId="0" xfId="0" applyFont="1" applyAlignment="1">
      <alignment horizontal="left"/>
    </xf>
    <xf numFmtId="0" fontId="20" fillId="0" borderId="0" xfId="0" applyFont="1" applyBorder="1" applyAlignment="1">
      <alignment horizontal="center" vertical="center"/>
    </xf>
    <xf numFmtId="0" fontId="20" fillId="0" borderId="0" xfId="0" applyFont="1" applyBorder="1" applyAlignment="1">
      <alignment horizontal="right" wrapText="1"/>
    </xf>
    <xf numFmtId="0" fontId="20" fillId="0" borderId="2" xfId="0" applyFont="1" applyBorder="1" applyAlignment="1">
      <alignment horizontal="right" wrapText="1"/>
    </xf>
    <xf numFmtId="0" fontId="20" fillId="0" borderId="1" xfId="0" applyFont="1" applyBorder="1" applyAlignment="1">
      <alignment horizontal="right"/>
    </xf>
    <xf numFmtId="0" fontId="20" fillId="0" borderId="0" xfId="0" applyFont="1" applyBorder="1" applyAlignment="1">
      <alignment horizontal="right"/>
    </xf>
    <xf numFmtId="0" fontId="20" fillId="0" borderId="2" xfId="0" applyFont="1" applyBorder="1" applyAlignment="1">
      <alignment horizontal="right"/>
    </xf>
    <xf numFmtId="0" fontId="20" fillId="0" borderId="0" xfId="0" applyFont="1" applyAlignment="1"/>
    <xf numFmtId="0" fontId="24" fillId="0" borderId="0" xfId="0" applyFont="1" applyAlignment="1"/>
    <xf numFmtId="0" fontId="20" fillId="0" borderId="2" xfId="0" applyFont="1" applyBorder="1" applyAlignment="1">
      <alignment horizontal="center"/>
    </xf>
    <xf numFmtId="0" fontId="6" fillId="0" borderId="1"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2" xfId="0" applyFont="1" applyFill="1" applyBorder="1" applyAlignment="1">
      <alignment horizontal="center" vertical="center" wrapText="1"/>
    </xf>
    <xf numFmtId="1" fontId="6" fillId="0" borderId="1" xfId="6" applyNumberFormat="1" applyFont="1" applyFill="1" applyBorder="1" applyAlignment="1">
      <alignment horizontal="right" vertical="center" wrapText="1"/>
    </xf>
    <xf numFmtId="1" fontId="6" fillId="0" borderId="0" xfId="6" applyNumberFormat="1" applyFont="1" applyFill="1" applyBorder="1" applyAlignment="1">
      <alignment horizontal="right" vertical="center" wrapText="1"/>
    </xf>
    <xf numFmtId="1" fontId="6" fillId="0" borderId="2" xfId="6" applyNumberFormat="1" applyFont="1" applyFill="1" applyBorder="1" applyAlignment="1">
      <alignment horizontal="right" vertical="center" wrapText="1"/>
    </xf>
    <xf numFmtId="0" fontId="7" fillId="2" borderId="0" xfId="0" applyFont="1" applyFill="1" applyAlignment="1">
      <alignment vertical="top" wrapText="1"/>
    </xf>
    <xf numFmtId="0" fontId="7" fillId="2" borderId="0" xfId="5" applyFont="1" applyFill="1" applyAlignment="1">
      <alignment horizontal="left"/>
    </xf>
    <xf numFmtId="0" fontId="3" fillId="2" borderId="0" xfId="7" applyFont="1" applyFill="1" applyBorder="1" applyAlignment="1">
      <alignment horizontal="left"/>
    </xf>
    <xf numFmtId="0" fontId="6" fillId="2" borderId="0" xfId="7" applyFont="1" applyFill="1" applyBorder="1" applyAlignment="1">
      <alignment horizontal="left"/>
    </xf>
    <xf numFmtId="0" fontId="6" fillId="2" borderId="1" xfId="7" applyFont="1" applyFill="1" applyBorder="1" applyAlignment="1">
      <alignment horizontal="right" vertical="center"/>
    </xf>
    <xf numFmtId="0" fontId="6" fillId="2" borderId="2" xfId="7" applyFont="1" applyFill="1" applyBorder="1" applyAlignment="1">
      <alignment horizontal="right" vertical="center"/>
    </xf>
    <xf numFmtId="0" fontId="4" fillId="2" borderId="0" xfId="2" applyNumberFormat="1" applyFont="1" applyFill="1" applyAlignment="1" applyProtection="1">
      <alignment horizontal="left" wrapText="1"/>
    </xf>
    <xf numFmtId="0" fontId="6" fillId="2" borderId="0" xfId="7" applyFont="1" applyFill="1" applyBorder="1" applyAlignment="1">
      <alignment horizontal="right" vertical="center"/>
    </xf>
    <xf numFmtId="0" fontId="6" fillId="2" borderId="1" xfId="7" applyFont="1" applyFill="1" applyBorder="1" applyAlignment="1">
      <alignment horizontal="right" vertical="center" wrapText="1"/>
    </xf>
    <xf numFmtId="0" fontId="6" fillId="2" borderId="0" xfId="7" applyFont="1" applyFill="1" applyBorder="1" applyAlignment="1">
      <alignment horizontal="right" vertical="center" wrapText="1"/>
    </xf>
    <xf numFmtId="0" fontId="6" fillId="2" borderId="2" xfId="7" applyFont="1" applyFill="1" applyBorder="1" applyAlignment="1">
      <alignment horizontal="right" vertical="center" wrapText="1"/>
    </xf>
    <xf numFmtId="0" fontId="11" fillId="2" borderId="0" xfId="7" applyFont="1" applyFill="1" applyAlignment="1">
      <alignment horizontal="left"/>
    </xf>
    <xf numFmtId="0" fontId="7" fillId="2" borderId="0" xfId="7" applyFont="1" applyFill="1" applyAlignment="1">
      <alignment horizontal="left" vertical="top" wrapText="1"/>
    </xf>
    <xf numFmtId="0" fontId="6" fillId="2" borderId="0" xfId="7" applyNumberFormat="1" applyFont="1" applyFill="1" applyAlignment="1">
      <alignment horizontal="left" wrapText="1"/>
    </xf>
    <xf numFmtId="0" fontId="3" fillId="2" borderId="0" xfId="7" applyNumberFormat="1" applyFont="1" applyFill="1" applyAlignment="1">
      <alignment horizontal="left" wrapText="1"/>
    </xf>
    <xf numFmtId="0" fontId="6" fillId="2" borderId="0" xfId="7" applyFont="1" applyFill="1" applyAlignment="1">
      <alignment horizontal="left"/>
    </xf>
    <xf numFmtId="0" fontId="6" fillId="2" borderId="1" xfId="7" applyNumberFormat="1" applyFont="1" applyFill="1" applyBorder="1" applyAlignment="1" applyProtection="1">
      <alignment horizontal="center" vertical="center"/>
      <protection locked="0"/>
    </xf>
    <xf numFmtId="0" fontId="6" fillId="2" borderId="0" xfId="7" applyNumberFormat="1" applyFont="1" applyFill="1" applyBorder="1" applyAlignment="1" applyProtection="1">
      <alignment horizontal="center" vertical="center"/>
      <protection locked="0"/>
    </xf>
    <xf numFmtId="0" fontId="6" fillId="2" borderId="2" xfId="7" applyNumberFormat="1" applyFont="1" applyFill="1" applyBorder="1" applyAlignment="1" applyProtection="1">
      <alignment horizontal="center" vertical="center"/>
      <protection locked="0"/>
    </xf>
    <xf numFmtId="165" fontId="6" fillId="2" borderId="1" xfId="7" applyNumberFormat="1" applyFont="1" applyFill="1" applyBorder="1" applyAlignment="1">
      <alignment horizontal="center" vertical="center" wrapText="1"/>
    </xf>
    <xf numFmtId="165" fontId="6" fillId="2" borderId="2" xfId="7" applyNumberFormat="1" applyFont="1" applyFill="1" applyBorder="1" applyAlignment="1">
      <alignment horizontal="center" vertical="center" wrapText="1"/>
    </xf>
    <xf numFmtId="0" fontId="28" fillId="2" borderId="0" xfId="10" applyFont="1" applyFill="1" applyBorder="1" applyAlignment="1">
      <alignment horizontal="right" vertical="center" wrapText="1"/>
    </xf>
    <xf numFmtId="0" fontId="6" fillId="2" borderId="0" xfId="10" applyFont="1" applyFill="1" applyBorder="1" applyAlignment="1">
      <alignment horizontal="center" vertical="center"/>
    </xf>
    <xf numFmtId="165" fontId="6" fillId="2" borderId="1" xfId="7" applyNumberFormat="1" applyFont="1" applyFill="1" applyBorder="1" applyAlignment="1" applyProtection="1">
      <alignment horizontal="right" vertical="center"/>
      <protection locked="0"/>
    </xf>
    <xf numFmtId="165" fontId="6" fillId="2" borderId="2" xfId="7" applyNumberFormat="1" applyFont="1" applyFill="1" applyBorder="1" applyAlignment="1" applyProtection="1">
      <alignment horizontal="right" vertical="center"/>
      <protection locked="0"/>
    </xf>
    <xf numFmtId="0" fontId="7" fillId="2" borderId="0" xfId="12" applyFont="1" applyFill="1" applyAlignment="1"/>
    <xf numFmtId="0" fontId="7" fillId="2" borderId="0" xfId="7" applyFont="1" applyFill="1" applyBorder="1" applyAlignment="1">
      <alignment horizontal="left" vertical="top" wrapText="1"/>
    </xf>
    <xf numFmtId="0" fontId="4" fillId="2" borderId="0" xfId="2" applyFont="1" applyFill="1" applyAlignment="1" applyProtection="1">
      <alignment horizontal="left" wrapText="1"/>
    </xf>
    <xf numFmtId="0" fontId="20" fillId="2" borderId="1" xfId="7" applyFont="1" applyFill="1" applyBorder="1" applyAlignment="1">
      <alignment horizontal="center" vertical="center" wrapText="1"/>
    </xf>
    <xf numFmtId="0" fontId="20" fillId="2" borderId="0" xfId="7" applyFont="1" applyFill="1" applyBorder="1" applyAlignment="1">
      <alignment horizontal="center" vertical="center" wrapText="1"/>
    </xf>
    <xf numFmtId="0" fontId="20" fillId="2" borderId="2" xfId="7" applyFont="1" applyFill="1" applyBorder="1" applyAlignment="1">
      <alignment horizontal="center" vertical="center" wrapText="1"/>
    </xf>
    <xf numFmtId="0" fontId="6" fillId="2" borderId="0" xfId="10" applyFont="1" applyFill="1" applyBorder="1" applyAlignment="1">
      <alignment horizontal="left"/>
    </xf>
    <xf numFmtId="0" fontId="3" fillId="2" borderId="0" xfId="10" applyFont="1" applyFill="1" applyBorder="1" applyAlignment="1">
      <alignment horizontal="left"/>
    </xf>
    <xf numFmtId="0" fontId="6" fillId="2" borderId="1" xfId="10" applyFont="1" applyFill="1" applyBorder="1" applyAlignment="1">
      <alignment horizontal="center" vertical="center" wrapText="1"/>
    </xf>
    <xf numFmtId="0" fontId="6" fillId="2" borderId="0" xfId="10" applyFont="1" applyFill="1" applyBorder="1" applyAlignment="1">
      <alignment horizontal="center" vertical="center" wrapText="1"/>
    </xf>
    <xf numFmtId="0" fontId="6" fillId="2" borderId="2" xfId="10" applyFont="1" applyFill="1" applyBorder="1" applyAlignment="1">
      <alignment horizontal="center" vertical="center" wrapText="1"/>
    </xf>
    <xf numFmtId="0" fontId="6" fillId="2" borderId="1" xfId="10" applyFont="1" applyFill="1" applyBorder="1" applyAlignment="1">
      <alignment horizontal="center" vertical="center"/>
    </xf>
    <xf numFmtId="0" fontId="6" fillId="2" borderId="2" xfId="10" applyFont="1" applyFill="1" applyBorder="1" applyAlignment="1">
      <alignment horizontal="center" vertical="center"/>
    </xf>
    <xf numFmtId="0" fontId="6" fillId="2" borderId="1" xfId="10" applyFont="1" applyFill="1" applyBorder="1" applyAlignment="1" applyProtection="1">
      <alignment vertical="center"/>
    </xf>
    <xf numFmtId="0" fontId="6" fillId="2" borderId="2" xfId="10" applyFont="1" applyFill="1" applyBorder="1" applyAlignment="1" applyProtection="1">
      <alignment vertical="center"/>
    </xf>
    <xf numFmtId="0" fontId="6" fillId="2" borderId="1" xfId="7" applyFont="1" applyFill="1" applyBorder="1" applyAlignment="1">
      <alignment vertical="center"/>
    </xf>
    <xf numFmtId="0" fontId="6" fillId="2" borderId="2" xfId="7" applyFont="1" applyFill="1" applyBorder="1" applyAlignment="1">
      <alignment vertical="center"/>
    </xf>
    <xf numFmtId="0" fontId="11" fillId="2" borderId="0" xfId="10" applyFont="1" applyFill="1" applyBorder="1" applyAlignment="1">
      <alignment horizontal="left"/>
    </xf>
    <xf numFmtId="0" fontId="7" fillId="2" borderId="0" xfId="10" applyFont="1" applyFill="1" applyBorder="1" applyAlignment="1" applyProtection="1">
      <alignment horizontal="left" vertical="top"/>
    </xf>
    <xf numFmtId="0" fontId="7" fillId="2" borderId="0" xfId="15" applyFont="1" applyFill="1" applyAlignment="1">
      <alignment horizontal="left"/>
    </xf>
    <xf numFmtId="0" fontId="3" fillId="2" borderId="0" xfId="7" applyFont="1" applyFill="1" applyAlignment="1">
      <alignment horizontal="left"/>
    </xf>
    <xf numFmtId="0" fontId="6" fillId="2" borderId="1" xfId="7" applyFont="1" applyFill="1" applyBorder="1" applyAlignment="1">
      <alignment horizontal="center" vertical="center"/>
    </xf>
    <xf numFmtId="0" fontId="6" fillId="2" borderId="2" xfId="7" applyFont="1" applyFill="1" applyBorder="1" applyAlignment="1">
      <alignment horizontal="center" vertical="center"/>
    </xf>
    <xf numFmtId="0" fontId="11" fillId="2" borderId="0" xfId="7" applyFont="1" applyFill="1" applyBorder="1" applyAlignment="1">
      <alignment horizontal="left"/>
    </xf>
    <xf numFmtId="0" fontId="6" fillId="2" borderId="0" xfId="10" applyFont="1" applyFill="1" applyAlignment="1" applyProtection="1">
      <alignment horizontal="left" wrapText="1"/>
    </xf>
    <xf numFmtId="0" fontId="6" fillId="2" borderId="1" xfId="10" applyFont="1" applyFill="1" applyBorder="1" applyAlignment="1">
      <alignment horizontal="right" vertical="center"/>
    </xf>
    <xf numFmtId="0" fontId="6" fillId="2" borderId="2" xfId="10" applyFont="1" applyFill="1" applyBorder="1" applyAlignment="1">
      <alignment horizontal="right" vertical="center"/>
    </xf>
    <xf numFmtId="0" fontId="5" fillId="2" borderId="0" xfId="14" applyFont="1" applyFill="1" applyBorder="1" applyAlignment="1">
      <alignment horizontal="center" vertical="center" wrapText="1"/>
    </xf>
    <xf numFmtId="0" fontId="11" fillId="2" borderId="0" xfId="10" applyFont="1" applyFill="1" applyAlignment="1">
      <alignment horizontal="left"/>
    </xf>
    <xf numFmtId="0" fontId="7" fillId="2" borderId="0" xfId="10" applyFont="1" applyFill="1" applyAlignment="1">
      <alignment vertical="top" wrapText="1"/>
    </xf>
    <xf numFmtId="0" fontId="7" fillId="2" borderId="0" xfId="7" applyFont="1" applyFill="1" applyBorder="1" applyAlignment="1">
      <alignment wrapText="1"/>
    </xf>
    <xf numFmtId="0" fontId="7" fillId="2" borderId="0" xfId="7" applyFont="1" applyFill="1" applyBorder="1" applyAlignment="1"/>
    <xf numFmtId="0" fontId="25" fillId="2" borderId="0" xfId="7" applyFill="1" applyAlignment="1"/>
    <xf numFmtId="0" fontId="7" fillId="2" borderId="0" xfId="7" applyFont="1" applyFill="1"/>
    <xf numFmtId="0" fontId="6" fillId="2" borderId="0" xfId="7" applyFont="1" applyFill="1" applyAlignment="1"/>
    <xf numFmtId="0" fontId="3" fillId="2" borderId="0" xfId="7" applyFont="1" applyFill="1" applyAlignment="1"/>
    <xf numFmtId="0" fontId="7" fillId="2" borderId="0" xfId="14" applyFont="1" applyFill="1" applyAlignment="1">
      <alignment horizontal="left"/>
    </xf>
    <xf numFmtId="0" fontId="3" fillId="2" borderId="0" xfId="14" applyFont="1" applyFill="1" applyBorder="1" applyAlignment="1">
      <alignment horizontal="left"/>
    </xf>
    <xf numFmtId="0" fontId="39" fillId="2" borderId="0" xfId="18" applyFill="1"/>
    <xf numFmtId="0" fontId="40" fillId="2" borderId="0" xfId="0" applyFont="1" applyFill="1" applyAlignment="1">
      <alignment horizontal="left" readingOrder="1"/>
    </xf>
    <xf numFmtId="0" fontId="20" fillId="2" borderId="1"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1" xfId="0" applyFont="1" applyFill="1" applyBorder="1" applyAlignment="1">
      <alignment horizontal="right" vertical="center"/>
    </xf>
    <xf numFmtId="0" fontId="20" fillId="2" borderId="2" xfId="0" applyFont="1" applyFill="1" applyBorder="1" applyAlignment="1">
      <alignment horizontal="right" vertical="center"/>
    </xf>
    <xf numFmtId="0" fontId="44" fillId="2" borderId="0" xfId="0" applyFont="1" applyFill="1" applyBorder="1" applyAlignment="1">
      <alignment horizontal="left"/>
    </xf>
    <xf numFmtId="0" fontId="43" fillId="2" borderId="0" xfId="0" applyFont="1" applyFill="1" applyAlignment="1">
      <alignment horizontal="left" vertical="top" wrapText="1"/>
    </xf>
    <xf numFmtId="0" fontId="20" fillId="2" borderId="0" xfId="0" applyFont="1" applyFill="1" applyAlignment="1">
      <alignment horizontal="left" vertical="center"/>
    </xf>
    <xf numFmtId="0" fontId="6" fillId="2" borderId="1"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40" fillId="2" borderId="0" xfId="0" applyFont="1" applyFill="1" applyAlignment="1">
      <alignment horizontal="left" vertical="center" readingOrder="1"/>
    </xf>
    <xf numFmtId="0" fontId="6" fillId="2" borderId="1"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2" xfId="0" applyFont="1" applyFill="1" applyBorder="1" applyAlignment="1">
      <alignment horizontal="left" vertical="center" wrapText="1"/>
    </xf>
    <xf numFmtId="165" fontId="6" fillId="2" borderId="1"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wrapText="1"/>
    </xf>
    <xf numFmtId="165" fontId="6" fillId="2" borderId="2" xfId="0" applyNumberFormat="1" applyFont="1" applyFill="1" applyBorder="1" applyAlignment="1">
      <alignment horizontal="center" vertical="center" wrapText="1"/>
    </xf>
    <xf numFmtId="0" fontId="11" fillId="2" borderId="0" xfId="0" applyFont="1" applyFill="1" applyBorder="1" applyAlignment="1">
      <alignment horizontal="left"/>
    </xf>
    <xf numFmtId="0" fontId="7" fillId="2" borderId="0" xfId="18" applyFont="1" applyFill="1" applyBorder="1" applyAlignment="1">
      <alignment horizontal="left" vertical="top"/>
    </xf>
    <xf numFmtId="0" fontId="7" fillId="2" borderId="0" xfId="0" applyFont="1" applyFill="1" applyBorder="1" applyAlignment="1">
      <alignment horizontal="left" vertical="top"/>
    </xf>
    <xf numFmtId="0" fontId="39" fillId="2" borderId="0" xfId="18" applyFont="1" applyFill="1" applyBorder="1" applyAlignment="1" applyProtection="1">
      <alignment horizontal="left"/>
    </xf>
    <xf numFmtId="0" fontId="43" fillId="2" borderId="0" xfId="0" applyFont="1" applyFill="1" applyAlignment="1">
      <alignment horizontal="left" vertical="top"/>
    </xf>
    <xf numFmtId="0" fontId="43" fillId="2" borderId="0" xfId="0" applyFont="1" applyFill="1" applyAlignment="1">
      <alignment vertical="top"/>
    </xf>
    <xf numFmtId="0" fontId="43" fillId="2" borderId="0" xfId="0" applyFont="1" applyFill="1" applyAlignment="1">
      <alignment vertical="top" wrapText="1"/>
    </xf>
    <xf numFmtId="0" fontId="20" fillId="2" borderId="0" xfId="0" applyFont="1" applyFill="1" applyAlignment="1">
      <alignment vertical="center"/>
    </xf>
    <xf numFmtId="0" fontId="0" fillId="0" borderId="0" xfId="0" applyAlignment="1">
      <alignment vertical="center"/>
    </xf>
    <xf numFmtId="0" fontId="7" fillId="2" borderId="0" xfId="18" applyFont="1" applyFill="1" applyAlignment="1">
      <alignment horizontal="left" vertical="top"/>
    </xf>
    <xf numFmtId="0" fontId="5" fillId="0" borderId="0" xfId="0" applyFont="1" applyAlignment="1">
      <alignment vertical="top"/>
    </xf>
    <xf numFmtId="0" fontId="6" fillId="2" borderId="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20" fillId="0" borderId="8" xfId="0" applyFont="1" applyBorder="1" applyAlignment="1">
      <alignment wrapText="1"/>
    </xf>
    <xf numFmtId="0" fontId="6" fillId="2" borderId="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49" fillId="2" borderId="0" xfId="18" applyFont="1" applyFill="1" applyAlignment="1">
      <alignment horizontal="left" vertical="top"/>
    </xf>
    <xf numFmtId="0" fontId="5" fillId="2" borderId="1" xfId="14" applyFont="1" applyFill="1" applyBorder="1" applyAlignment="1">
      <alignment vertical="center" wrapText="1"/>
    </xf>
    <xf numFmtId="0" fontId="5" fillId="2" borderId="2" xfId="14" applyFont="1" applyFill="1" applyBorder="1" applyAlignment="1">
      <alignment vertical="center" wrapText="1"/>
    </xf>
    <xf numFmtId="0" fontId="6" fillId="2" borderId="1" xfId="14" applyFont="1" applyFill="1" applyBorder="1" applyAlignment="1">
      <alignment horizontal="center" vertical="center"/>
    </xf>
    <xf numFmtId="0" fontId="6" fillId="2" borderId="2" xfId="14" applyFont="1" applyFill="1" applyBorder="1" applyAlignment="1">
      <alignment horizontal="center" vertical="center"/>
    </xf>
    <xf numFmtId="0" fontId="6" fillId="2" borderId="0" xfId="14" applyFont="1" applyFill="1" applyAlignment="1">
      <alignment horizontal="left"/>
    </xf>
    <xf numFmtId="0" fontId="6" fillId="2" borderId="0" xfId="14" applyFont="1" applyFill="1" applyBorder="1" applyAlignment="1">
      <alignment horizontal="left" vertical="center"/>
    </xf>
    <xf numFmtId="0" fontId="6" fillId="2" borderId="1" xfId="14" applyFont="1" applyFill="1" applyBorder="1" applyAlignment="1">
      <alignment horizontal="right" vertical="center"/>
    </xf>
    <xf numFmtId="0" fontId="6" fillId="2" borderId="2" xfId="14" applyFont="1" applyFill="1" applyBorder="1" applyAlignment="1">
      <alignment horizontal="right" vertical="center"/>
    </xf>
    <xf numFmtId="0" fontId="6" fillId="2" borderId="1" xfId="17" applyFont="1" applyFill="1" applyBorder="1" applyAlignment="1">
      <alignment horizontal="right" vertical="center" wrapText="1"/>
    </xf>
    <xf numFmtId="0" fontId="6" fillId="2" borderId="0" xfId="17" applyFont="1" applyFill="1" applyBorder="1" applyAlignment="1">
      <alignment horizontal="right" vertical="center" wrapText="1"/>
    </xf>
    <xf numFmtId="0" fontId="6" fillId="2" borderId="2" xfId="17" applyFont="1" applyFill="1" applyBorder="1" applyAlignment="1">
      <alignment horizontal="right" vertical="center" wrapText="1"/>
    </xf>
    <xf numFmtId="0" fontId="6" fillId="2" borderId="0" xfId="24" applyFont="1" applyFill="1" applyAlignment="1">
      <alignment horizontal="left" vertical="center"/>
    </xf>
    <xf numFmtId="0" fontId="6" fillId="2" borderId="0" xfId="24" applyFont="1" applyFill="1" applyAlignment="1">
      <alignment horizontal="left"/>
    </xf>
    <xf numFmtId="0" fontId="6" fillId="2" borderId="2" xfId="17" applyFont="1" applyFill="1" applyBorder="1" applyAlignment="1">
      <alignment horizontal="left" vertical="center"/>
    </xf>
    <xf numFmtId="0" fontId="6" fillId="2" borderId="0" xfId="17" applyFont="1" applyFill="1" applyBorder="1" applyAlignment="1">
      <alignment horizontal="left" vertical="center"/>
    </xf>
    <xf numFmtId="0" fontId="11" fillId="2" borderId="0" xfId="24" applyFont="1" applyFill="1" applyAlignment="1">
      <alignment horizontal="left"/>
    </xf>
    <xf numFmtId="0" fontId="7" fillId="2" borderId="0" xfId="24" applyFont="1" applyFill="1" applyAlignment="1">
      <alignment horizontal="left" vertical="top"/>
    </xf>
    <xf numFmtId="0" fontId="7" fillId="2" borderId="0" xfId="14" applyFont="1" applyFill="1"/>
    <xf numFmtId="0" fontId="6" fillId="2" borderId="0" xfId="24" applyFont="1" applyFill="1"/>
    <xf numFmtId="0" fontId="6" fillId="2" borderId="1" xfId="17" applyFont="1" applyFill="1" applyBorder="1" applyAlignment="1">
      <alignment horizontal="left" vertical="center"/>
    </xf>
    <xf numFmtId="0" fontId="43" fillId="2" borderId="0" xfId="6" applyFont="1" applyFill="1" applyAlignment="1">
      <alignment horizontal="left" wrapText="1"/>
    </xf>
    <xf numFmtId="0" fontId="43" fillId="2" borderId="0" xfId="6" applyFont="1" applyFill="1" applyAlignment="1">
      <alignment horizontal="left"/>
    </xf>
    <xf numFmtId="0" fontId="24" fillId="2" borderId="0" xfId="6" applyFont="1" applyFill="1" applyAlignment="1">
      <alignment horizontal="left"/>
    </xf>
    <xf numFmtId="0" fontId="4" fillId="2" borderId="0" xfId="25" applyFont="1" applyFill="1"/>
    <xf numFmtId="0" fontId="20" fillId="2" borderId="0" xfId="6" applyFont="1" applyFill="1" applyAlignment="1">
      <alignment horizontal="left"/>
    </xf>
    <xf numFmtId="0" fontId="1" fillId="0" borderId="0" xfId="6" applyAlignment="1"/>
    <xf numFmtId="0" fontId="20" fillId="2" borderId="1" xfId="6" applyFont="1" applyFill="1" applyBorder="1" applyAlignment="1">
      <alignment horizontal="center" vertical="center"/>
    </xf>
    <xf numFmtId="0" fontId="20" fillId="2" borderId="2" xfId="6" applyFont="1" applyFill="1" applyBorder="1" applyAlignment="1">
      <alignment horizontal="center" vertical="center"/>
    </xf>
    <xf numFmtId="0" fontId="7" fillId="2" borderId="0" xfId="6" applyFont="1" applyFill="1"/>
    <xf numFmtId="0" fontId="3" fillId="2" borderId="0" xfId="6" applyFont="1" applyFill="1" applyAlignment="1">
      <alignment horizontal="left"/>
    </xf>
    <xf numFmtId="0" fontId="6" fillId="2" borderId="0" xfId="6" applyFont="1" applyFill="1" applyAlignment="1"/>
    <xf numFmtId="0" fontId="6" fillId="2" borderId="1" xfId="6" applyFont="1" applyFill="1" applyBorder="1" applyAlignment="1">
      <alignment horizontal="center" vertical="center"/>
    </xf>
    <xf numFmtId="0" fontId="6" fillId="2" borderId="0" xfId="6" applyFont="1" applyFill="1" applyBorder="1" applyAlignment="1">
      <alignment horizontal="center" vertical="center"/>
    </xf>
    <xf numFmtId="0" fontId="6" fillId="2" borderId="2" xfId="6" applyFont="1" applyFill="1" applyBorder="1" applyAlignment="1">
      <alignment horizontal="center" vertical="center"/>
    </xf>
    <xf numFmtId="0" fontId="6" fillId="2" borderId="1" xfId="6" applyFont="1" applyFill="1" applyBorder="1" applyAlignment="1">
      <alignment horizontal="center" vertical="center" wrapText="1"/>
    </xf>
    <xf numFmtId="0" fontId="6" fillId="2" borderId="0" xfId="6" applyFont="1" applyFill="1" applyBorder="1" applyAlignment="1">
      <alignment horizontal="center" vertical="center" wrapText="1"/>
    </xf>
    <xf numFmtId="0" fontId="6" fillId="2" borderId="2" xfId="6" applyFont="1" applyFill="1" applyBorder="1" applyAlignment="1">
      <alignment horizontal="center" vertical="center" wrapText="1"/>
    </xf>
    <xf numFmtId="0" fontId="6" fillId="2" borderId="0" xfId="6" applyFont="1" applyFill="1" applyBorder="1" applyAlignment="1">
      <alignment horizontal="left" vertical="center" readingOrder="1"/>
    </xf>
    <xf numFmtId="0" fontId="1" fillId="0" borderId="0" xfId="6" applyAlignment="1">
      <alignment readingOrder="1"/>
    </xf>
    <xf numFmtId="0" fontId="20" fillId="2" borderId="3" xfId="6" applyFont="1" applyFill="1" applyBorder="1" applyAlignment="1">
      <alignment horizontal="center" vertical="center"/>
    </xf>
    <xf numFmtId="0" fontId="20" fillId="2" borderId="5" xfId="6" applyFont="1" applyFill="1" applyBorder="1" applyAlignment="1">
      <alignment horizontal="center" vertical="center"/>
    </xf>
    <xf numFmtId="0" fontId="20" fillId="2" borderId="7" xfId="6" applyFont="1" applyFill="1" applyBorder="1" applyAlignment="1">
      <alignment horizontal="center" vertical="center"/>
    </xf>
    <xf numFmtId="0" fontId="20" fillId="2" borderId="10" xfId="6" applyFont="1" applyFill="1" applyBorder="1" applyAlignment="1">
      <alignment horizontal="center" vertical="center" wrapText="1"/>
    </xf>
    <xf numFmtId="0" fontId="20" fillId="2" borderId="9" xfId="6" applyFont="1" applyFill="1" applyBorder="1" applyAlignment="1">
      <alignment horizontal="center" vertical="center" wrapText="1"/>
    </xf>
    <xf numFmtId="0" fontId="20" fillId="2" borderId="11" xfId="6" applyFont="1" applyFill="1" applyBorder="1" applyAlignment="1">
      <alignment horizontal="center" vertical="center" wrapText="1"/>
    </xf>
    <xf numFmtId="0" fontId="20" fillId="2" borderId="10" xfId="6" applyFont="1" applyFill="1" applyBorder="1" applyAlignment="1">
      <alignment horizontal="center" vertical="center"/>
    </xf>
    <xf numFmtId="0" fontId="20" fillId="2" borderId="9" xfId="6" applyFont="1" applyFill="1" applyBorder="1" applyAlignment="1">
      <alignment horizontal="center" vertical="center"/>
    </xf>
    <xf numFmtId="0" fontId="20" fillId="2" borderId="11" xfId="6" applyFont="1" applyFill="1" applyBorder="1" applyAlignment="1">
      <alignment horizontal="center" vertical="center"/>
    </xf>
    <xf numFmtId="0" fontId="6" fillId="2" borderId="3" xfId="6" applyFont="1" applyFill="1" applyBorder="1" applyAlignment="1">
      <alignment horizontal="center" vertical="center"/>
    </xf>
    <xf numFmtId="0" fontId="6" fillId="2" borderId="5" xfId="6" applyFont="1" applyFill="1" applyBorder="1" applyAlignment="1">
      <alignment horizontal="center" vertical="center"/>
    </xf>
    <xf numFmtId="0" fontId="6" fillId="2" borderId="7" xfId="6" applyFont="1" applyFill="1" applyBorder="1" applyAlignment="1">
      <alignment horizontal="center" vertical="center"/>
    </xf>
    <xf numFmtId="0" fontId="6" fillId="2" borderId="3" xfId="6" applyFont="1" applyFill="1" applyBorder="1" applyAlignment="1">
      <alignment horizontal="center" vertical="center" wrapText="1"/>
    </xf>
    <xf numFmtId="0" fontId="6" fillId="2" borderId="5" xfId="6" applyFont="1" applyFill="1" applyBorder="1" applyAlignment="1">
      <alignment horizontal="center" vertical="center" wrapText="1"/>
    </xf>
    <xf numFmtId="0" fontId="6" fillId="2" borderId="7" xfId="6" applyFont="1" applyFill="1" applyBorder="1" applyAlignment="1">
      <alignment horizontal="center" vertical="center" wrapText="1"/>
    </xf>
    <xf numFmtId="0" fontId="6" fillId="2" borderId="4" xfId="6" applyFont="1" applyFill="1" applyBorder="1" applyAlignment="1">
      <alignment horizontal="center" vertical="center" wrapText="1"/>
    </xf>
    <xf numFmtId="0" fontId="6" fillId="2" borderId="6" xfId="6" applyFont="1" applyFill="1" applyBorder="1" applyAlignment="1">
      <alignment horizontal="center" vertical="center" wrapText="1"/>
    </xf>
    <xf numFmtId="0" fontId="6" fillId="2" borderId="8" xfId="6" applyFont="1" applyFill="1" applyBorder="1" applyAlignment="1">
      <alignment horizontal="center" vertical="center" wrapText="1"/>
    </xf>
    <xf numFmtId="0" fontId="6" fillId="2" borderId="10" xfId="6" applyFont="1" applyFill="1" applyBorder="1" applyAlignment="1">
      <alignment horizontal="center" vertical="center" wrapText="1"/>
    </xf>
    <xf numFmtId="0" fontId="6" fillId="2" borderId="9" xfId="6" applyFont="1" applyFill="1" applyBorder="1" applyAlignment="1">
      <alignment horizontal="center" vertical="center" wrapText="1"/>
    </xf>
    <xf numFmtId="0" fontId="6" fillId="2" borderId="11" xfId="6" applyFont="1" applyFill="1" applyBorder="1" applyAlignment="1">
      <alignment horizontal="center" vertical="center" wrapText="1"/>
    </xf>
    <xf numFmtId="0" fontId="6" fillId="2" borderId="10" xfId="6" applyNumberFormat="1" applyFont="1" applyFill="1" applyBorder="1" applyAlignment="1">
      <alignment horizontal="center" vertical="center" wrapText="1"/>
    </xf>
    <xf numFmtId="0" fontId="6" fillId="2" borderId="9" xfId="6" applyNumberFormat="1" applyFont="1" applyFill="1" applyBorder="1" applyAlignment="1">
      <alignment horizontal="center" vertical="center" wrapText="1"/>
    </xf>
    <xf numFmtId="0" fontId="6" fillId="2" borderId="11" xfId="6" applyNumberFormat="1" applyFont="1" applyFill="1" applyBorder="1" applyAlignment="1">
      <alignment horizontal="center" vertical="center" wrapText="1"/>
    </xf>
    <xf numFmtId="0" fontId="6" fillId="2" borderId="0" xfId="6" applyFont="1" applyFill="1" applyAlignment="1">
      <alignment horizontal="left" vertical="center" readingOrder="1"/>
    </xf>
    <xf numFmtId="0" fontId="6" fillId="2" borderId="4" xfId="6" applyFont="1" applyFill="1" applyBorder="1" applyAlignment="1">
      <alignment horizontal="center" vertical="center"/>
    </xf>
    <xf numFmtId="0" fontId="6" fillId="2" borderId="8" xfId="6" applyFont="1" applyFill="1" applyBorder="1" applyAlignment="1">
      <alignment horizontal="center" vertical="center"/>
    </xf>
    <xf numFmtId="0" fontId="6" fillId="2" borderId="0" xfId="6" applyFont="1" applyFill="1" applyAlignment="1">
      <alignment horizontal="left"/>
    </xf>
    <xf numFmtId="0" fontId="1" fillId="0" borderId="0" xfId="6" applyAlignment="1">
      <alignment horizontal="left"/>
    </xf>
    <xf numFmtId="0" fontId="6" fillId="2" borderId="10" xfId="6" applyFont="1" applyFill="1" applyBorder="1" applyAlignment="1">
      <alignment horizontal="center" vertical="center"/>
    </xf>
    <xf numFmtId="0" fontId="6" fillId="2" borderId="9" xfId="6" applyFont="1" applyFill="1" applyBorder="1" applyAlignment="1">
      <alignment horizontal="center" vertical="center"/>
    </xf>
    <xf numFmtId="0" fontId="6" fillId="2" borderId="11" xfId="6" applyFont="1" applyFill="1" applyBorder="1" applyAlignment="1">
      <alignment horizontal="center" vertical="center"/>
    </xf>
    <xf numFmtId="0" fontId="3" fillId="2" borderId="0" xfId="5" applyFont="1" applyFill="1" applyBorder="1" applyAlignment="1"/>
    <xf numFmtId="0" fontId="4" fillId="2" borderId="0" xfId="2" applyFill="1" applyBorder="1" applyAlignment="1" applyProtection="1"/>
    <xf numFmtId="0" fontId="6" fillId="3" borderId="0" xfId="0" applyFont="1" applyFill="1" applyAlignment="1"/>
    <xf numFmtId="0" fontId="0" fillId="0" borderId="0" xfId="0" applyAlignment="1"/>
    <xf numFmtId="0" fontId="7" fillId="2" borderId="0" xfId="0" applyFont="1" applyFill="1" applyAlignment="1">
      <alignment vertical="top"/>
    </xf>
    <xf numFmtId="0" fontId="6" fillId="2" borderId="1" xfId="0" applyFont="1" applyFill="1" applyBorder="1" applyAlignment="1">
      <alignment horizontal="right" vertical="center" wrapText="1"/>
    </xf>
    <xf numFmtId="0" fontId="6" fillId="2" borderId="0" xfId="0" applyFont="1" applyFill="1" applyBorder="1" applyAlignment="1">
      <alignment horizontal="right" vertical="center" wrapText="1"/>
    </xf>
    <xf numFmtId="0" fontId="6" fillId="2" borderId="2" xfId="0" applyFont="1" applyFill="1" applyBorder="1" applyAlignment="1">
      <alignment horizontal="right" vertical="center" wrapText="1"/>
    </xf>
    <xf numFmtId="0" fontId="59" fillId="2" borderId="0" xfId="0" applyFont="1" applyFill="1" applyAlignment="1"/>
    <xf numFmtId="0" fontId="7" fillId="2" borderId="0" xfId="5" applyFont="1" applyFill="1" applyAlignment="1">
      <alignment vertical="top" wrapText="1"/>
    </xf>
    <xf numFmtId="0" fontId="7" fillId="2" borderId="0" xfId="5" applyFont="1" applyFill="1" applyAlignment="1">
      <alignment horizontal="left" vertical="top" wrapText="1"/>
    </xf>
    <xf numFmtId="0" fontId="7" fillId="2" borderId="0" xfId="5" applyFont="1" applyFill="1" applyAlignment="1">
      <alignment vertical="top"/>
    </xf>
    <xf numFmtId="0" fontId="0" fillId="0" borderId="0" xfId="0" applyAlignment="1">
      <alignment vertical="top"/>
    </xf>
    <xf numFmtId="0" fontId="7" fillId="0" borderId="0" xfId="0" applyFont="1" applyAlignment="1">
      <alignment wrapText="1"/>
    </xf>
    <xf numFmtId="0" fontId="0" fillId="0" borderId="0" xfId="0" applyAlignment="1">
      <alignment wrapText="1"/>
    </xf>
    <xf numFmtId="0" fontId="20" fillId="0" borderId="0" xfId="0" applyFont="1" applyBorder="1" applyAlignment="1">
      <alignment horizontal="center"/>
    </xf>
    <xf numFmtId="0" fontId="11" fillId="2" borderId="0" xfId="5" applyFont="1" applyFill="1" applyAlignment="1">
      <alignment horizontal="left"/>
    </xf>
    <xf numFmtId="0" fontId="43" fillId="0" borderId="0" xfId="0" applyFont="1" applyAlignment="1">
      <alignment vertical="top"/>
    </xf>
    <xf numFmtId="0" fontId="10" fillId="0" borderId="0" xfId="0" applyFont="1" applyBorder="1" applyAlignment="1">
      <alignment horizontal="center"/>
    </xf>
    <xf numFmtId="0" fontId="0" fillId="0" borderId="0" xfId="0" applyBorder="1"/>
    <xf numFmtId="0" fontId="0" fillId="0" borderId="2" xfId="0" applyBorder="1"/>
    <xf numFmtId="0" fontId="0" fillId="0" borderId="0" xfId="0" applyBorder="1" applyAlignment="1">
      <alignment horizontal="right"/>
    </xf>
    <xf numFmtId="0" fontId="0" fillId="0" borderId="2" xfId="0" applyBorder="1" applyAlignment="1">
      <alignment horizontal="right"/>
    </xf>
    <xf numFmtId="0" fontId="6" fillId="3" borderId="0" xfId="0" applyFont="1" applyFill="1" applyAlignment="1">
      <alignment wrapText="1"/>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3" fontId="6" fillId="2" borderId="13" xfId="0" applyNumberFormat="1" applyFont="1" applyFill="1" applyBorder="1" applyAlignment="1">
      <alignment horizontal="center"/>
    </xf>
    <xf numFmtId="0" fontId="20" fillId="2" borderId="0" xfId="0" applyFont="1" applyFill="1" applyBorder="1"/>
    <xf numFmtId="0" fontId="6" fillId="0" borderId="2" xfId="0" applyFont="1" applyFill="1" applyBorder="1" applyAlignment="1">
      <alignment horizontal="center" wrapText="1"/>
    </xf>
    <xf numFmtId="0" fontId="6" fillId="0" borderId="13" xfId="0" applyFont="1" applyFill="1" applyBorder="1" applyAlignment="1">
      <alignment horizontal="center" wrapText="1"/>
    </xf>
    <xf numFmtId="0" fontId="43" fillId="0" borderId="0" xfId="0" applyFont="1" applyAlignment="1">
      <alignment wrapText="1"/>
    </xf>
    <xf numFmtId="0" fontId="0" fillId="0" borderId="1" xfId="0" applyFill="1" applyBorder="1" applyAlignment="1">
      <alignment horizontal="center"/>
    </xf>
    <xf numFmtId="0" fontId="0" fillId="0" borderId="2" xfId="0" applyFill="1" applyBorder="1" applyAlignment="1">
      <alignment horizontal="center"/>
    </xf>
    <xf numFmtId="0" fontId="5" fillId="0" borderId="0" xfId="5" applyFont="1" applyFill="1" applyBorder="1" applyAlignment="1">
      <alignment horizontal="center"/>
    </xf>
    <xf numFmtId="0" fontId="5" fillId="0" borderId="2" xfId="5" applyFont="1" applyFill="1" applyBorder="1" applyAlignment="1">
      <alignment horizontal="center"/>
    </xf>
    <xf numFmtId="0" fontId="5" fillId="0" borderId="0" xfId="5" applyFont="1" applyFill="1" applyBorder="1" applyAlignment="1">
      <alignment horizontal="center" wrapText="1"/>
    </xf>
    <xf numFmtId="0" fontId="5" fillId="0" borderId="2" xfId="5" applyFont="1" applyFill="1" applyBorder="1" applyAlignment="1">
      <alignment horizontal="center" wrapText="1"/>
    </xf>
    <xf numFmtId="0" fontId="5" fillId="0" borderId="0" xfId="5" applyFont="1" applyFill="1" applyBorder="1" applyAlignment="1">
      <alignment horizontal="right"/>
    </xf>
    <xf numFmtId="0" fontId="5" fillId="0" borderId="2" xfId="5" applyFont="1" applyFill="1" applyBorder="1" applyAlignment="1">
      <alignment horizontal="right"/>
    </xf>
    <xf numFmtId="0" fontId="5" fillId="0" borderId="0" xfId="5" applyFont="1" applyFill="1" applyBorder="1" applyAlignment="1">
      <alignment horizontal="right" wrapText="1"/>
    </xf>
    <xf numFmtId="0" fontId="5" fillId="0" borderId="2" xfId="5" applyFont="1" applyFill="1" applyBorder="1" applyAlignment="1">
      <alignment horizontal="right" wrapText="1"/>
    </xf>
    <xf numFmtId="0" fontId="0" fillId="0" borderId="1" xfId="0" applyFill="1" applyBorder="1" applyAlignment="1">
      <alignment horizontal="center" wrapText="1"/>
    </xf>
    <xf numFmtId="0" fontId="0" fillId="0" borderId="2" xfId="0" applyFill="1" applyBorder="1" applyAlignment="1">
      <alignment horizontal="center" wrapText="1"/>
    </xf>
    <xf numFmtId="0" fontId="43" fillId="0" borderId="0" xfId="0" applyFont="1" applyAlignment="1">
      <alignment vertical="top" wrapText="1"/>
    </xf>
    <xf numFmtId="0" fontId="20" fillId="2" borderId="1"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20" fillId="2" borderId="1" xfId="0" applyFont="1" applyFill="1" applyBorder="1" applyAlignment="1">
      <alignment horizontal="right" vertical="center" wrapText="1"/>
    </xf>
    <xf numFmtId="0" fontId="20" fillId="2" borderId="2" xfId="0" applyFont="1" applyFill="1" applyBorder="1" applyAlignment="1">
      <alignment horizontal="right" vertical="center" wrapText="1"/>
    </xf>
    <xf numFmtId="0" fontId="62" fillId="2" borderId="0" xfId="0" applyFont="1" applyFill="1" applyAlignment="1">
      <alignment horizontal="left" vertical="center"/>
    </xf>
    <xf numFmtId="0" fontId="43" fillId="2" borderId="0" xfId="0" applyFont="1" applyFill="1" applyAlignment="1">
      <alignment wrapText="1"/>
    </xf>
    <xf numFmtId="0" fontId="4" fillId="2" borderId="0" xfId="2" applyFill="1" applyAlignment="1" applyProtection="1"/>
    <xf numFmtId="0" fontId="6" fillId="2" borderId="0" xfId="7" applyFont="1" applyFill="1" applyAlignment="1">
      <alignment horizontal="left" vertical="center"/>
    </xf>
    <xf numFmtId="0" fontId="7" fillId="2" borderId="0" xfId="7" applyFont="1" applyFill="1" applyAlignment="1">
      <alignment horizontal="left"/>
    </xf>
    <xf numFmtId="0" fontId="4" fillId="2" borderId="0" xfId="2" applyFont="1" applyFill="1" applyBorder="1" applyAlignment="1" applyProtection="1"/>
    <xf numFmtId="0" fontId="6" fillId="2" borderId="0" xfId="7" applyFont="1" applyFill="1" applyBorder="1" applyAlignment="1">
      <alignment horizontal="left" vertical="center"/>
    </xf>
    <xf numFmtId="0" fontId="6" fillId="2" borderId="1" xfId="7" applyFont="1" applyFill="1" applyBorder="1" applyAlignment="1">
      <alignment horizontal="center" vertical="center" wrapText="1"/>
    </xf>
    <xf numFmtId="0" fontId="6" fillId="2" borderId="0" xfId="7" applyFont="1" applyFill="1" applyBorder="1" applyAlignment="1">
      <alignment horizontal="center" vertical="center" wrapText="1"/>
    </xf>
    <xf numFmtId="0" fontId="6" fillId="2" borderId="2" xfId="7" applyFont="1" applyFill="1" applyBorder="1" applyAlignment="1">
      <alignment horizontal="center" vertical="center" wrapText="1"/>
    </xf>
    <xf numFmtId="0" fontId="6" fillId="2" borderId="0" xfId="7" applyFont="1" applyFill="1" applyBorder="1" applyAlignment="1">
      <alignment vertical="center"/>
    </xf>
    <xf numFmtId="0" fontId="7" fillId="2" borderId="0" xfId="27" applyFont="1" applyFill="1" applyAlignment="1">
      <alignment horizontal="left"/>
    </xf>
    <xf numFmtId="0" fontId="64" fillId="2" borderId="0" xfId="7" applyFont="1" applyFill="1"/>
    <xf numFmtId="0" fontId="7" fillId="0" borderId="0" xfId="15" applyFont="1"/>
    <xf numFmtId="0" fontId="3" fillId="0" borderId="0" xfId="15" applyFont="1" applyAlignment="1"/>
    <xf numFmtId="0" fontId="25" fillId="0" borderId="0" xfId="7" applyAlignment="1"/>
    <xf numFmtId="0" fontId="6" fillId="0" borderId="0" xfId="15" applyFont="1" applyAlignment="1"/>
    <xf numFmtId="0" fontId="6" fillId="0" borderId="15" xfId="15" applyFont="1" applyBorder="1" applyAlignment="1">
      <alignment horizontal="center" vertical="center"/>
    </xf>
    <xf numFmtId="0" fontId="6" fillId="0" borderId="16" xfId="15" applyFont="1" applyBorder="1" applyAlignment="1">
      <alignment horizontal="center" vertical="center"/>
    </xf>
    <xf numFmtId="0" fontId="6" fillId="0" borderId="1" xfId="15" applyFont="1" applyBorder="1" applyAlignment="1">
      <alignment horizontal="center" vertical="center"/>
    </xf>
    <xf numFmtId="0" fontId="6" fillId="0" borderId="2" xfId="15" applyFont="1" applyBorder="1" applyAlignment="1">
      <alignment horizontal="center" vertical="center"/>
    </xf>
    <xf numFmtId="182" fontId="6" fillId="2" borderId="1" xfId="7" applyNumberFormat="1" applyFont="1" applyFill="1" applyBorder="1" applyAlignment="1" applyProtection="1">
      <alignment horizontal="right" vertical="center"/>
      <protection locked="0"/>
    </xf>
    <xf numFmtId="182" fontId="6" fillId="2" borderId="0" xfId="7" applyNumberFormat="1" applyFont="1" applyFill="1" applyBorder="1" applyAlignment="1" applyProtection="1">
      <alignment horizontal="right" vertical="center"/>
      <protection locked="0"/>
    </xf>
    <xf numFmtId="182" fontId="6" fillId="2" borderId="2" xfId="7" applyNumberFormat="1" applyFont="1" applyFill="1" applyBorder="1" applyAlignment="1" applyProtection="1">
      <alignment horizontal="right" vertical="center"/>
      <protection locked="0"/>
    </xf>
    <xf numFmtId="0" fontId="4" fillId="2" borderId="0" xfId="2" applyFill="1" applyAlignment="1" applyProtection="1">
      <protection locked="0"/>
    </xf>
    <xf numFmtId="0" fontId="6" fillId="2" borderId="0" xfId="7" applyFont="1" applyFill="1" applyBorder="1" applyAlignment="1" applyProtection="1">
      <alignment vertical="center"/>
      <protection locked="0"/>
    </xf>
    <xf numFmtId="182" fontId="6" fillId="2" borderId="1" xfId="7" applyNumberFormat="1" applyFont="1" applyFill="1" applyBorder="1" applyAlignment="1" applyProtection="1">
      <alignment horizontal="right" vertical="center" wrapText="1"/>
      <protection locked="0"/>
    </xf>
    <xf numFmtId="182" fontId="6" fillId="2" borderId="0" xfId="7" applyNumberFormat="1" applyFont="1" applyFill="1" applyBorder="1" applyAlignment="1" applyProtection="1">
      <alignment horizontal="right" vertical="center" wrapText="1"/>
      <protection locked="0"/>
    </xf>
    <xf numFmtId="182" fontId="6" fillId="2" borderId="2" xfId="7" applyNumberFormat="1" applyFont="1" applyFill="1" applyBorder="1" applyAlignment="1" applyProtection="1">
      <alignment horizontal="right" vertical="center" wrapText="1"/>
      <protection locked="0"/>
    </xf>
    <xf numFmtId="0" fontId="3" fillId="2" borderId="0" xfId="15" applyFont="1" applyFill="1" applyAlignment="1"/>
    <xf numFmtId="0" fontId="6" fillId="2" borderId="0" xfId="15" applyFont="1" applyFill="1" applyAlignment="1"/>
    <xf numFmtId="0" fontId="40" fillId="2" borderId="1" xfId="28" applyFont="1" applyFill="1" applyBorder="1" applyAlignment="1">
      <alignment horizontal="center" vertical="center" wrapText="1"/>
    </xf>
    <xf numFmtId="0" fontId="40" fillId="2" borderId="0" xfId="28" applyFont="1" applyFill="1" applyBorder="1" applyAlignment="1">
      <alignment horizontal="center" vertical="center" wrapText="1"/>
    </xf>
    <xf numFmtId="0" fontId="40" fillId="2" borderId="2" xfId="28" applyFont="1" applyFill="1" applyBorder="1" applyAlignment="1">
      <alignment horizontal="center" vertical="center" wrapText="1"/>
    </xf>
    <xf numFmtId="0" fontId="40" fillId="2" borderId="1" xfId="28" applyFont="1" applyFill="1" applyBorder="1" applyAlignment="1">
      <alignment horizontal="right" vertical="center" wrapText="1"/>
    </xf>
    <xf numFmtId="0" fontId="40" fillId="2" borderId="0" xfId="28" applyFont="1" applyFill="1" applyBorder="1" applyAlignment="1">
      <alignment horizontal="right" vertical="center" wrapText="1"/>
    </xf>
    <xf numFmtId="0" fontId="40" fillId="2" borderId="2" xfId="28" applyFont="1" applyFill="1" applyBorder="1" applyAlignment="1">
      <alignment horizontal="right" vertical="center" wrapText="1"/>
    </xf>
    <xf numFmtId="0" fontId="4" fillId="2" borderId="0" xfId="2" applyFill="1" applyBorder="1" applyAlignment="1" applyProtection="1">
      <alignment horizontal="left"/>
    </xf>
    <xf numFmtId="0" fontId="67" fillId="2" borderId="0" xfId="7" applyFont="1" applyFill="1" applyBorder="1" applyAlignment="1">
      <alignment horizontal="left" vertical="center"/>
    </xf>
    <xf numFmtId="0" fontId="67" fillId="2" borderId="1" xfId="7" applyFont="1" applyFill="1" applyBorder="1" applyAlignment="1">
      <alignment horizontal="center" vertical="center" wrapText="1"/>
    </xf>
    <xf numFmtId="0" fontId="67" fillId="2" borderId="2" xfId="7" applyFont="1" applyFill="1" applyBorder="1" applyAlignment="1">
      <alignment horizontal="center" vertical="center" wrapText="1"/>
    </xf>
    <xf numFmtId="0" fontId="67" fillId="2" borderId="1" xfId="7" applyFont="1" applyFill="1" applyBorder="1" applyAlignment="1">
      <alignment horizontal="right" vertical="center"/>
    </xf>
    <xf numFmtId="0" fontId="67" fillId="2" borderId="2" xfId="7" applyFont="1" applyFill="1" applyBorder="1" applyAlignment="1">
      <alignment horizontal="right" vertical="center"/>
    </xf>
    <xf numFmtId="0" fontId="67" fillId="2" borderId="0" xfId="7" applyFont="1" applyFill="1" applyBorder="1" applyAlignment="1">
      <alignment horizontal="center" vertical="center" wrapText="1"/>
    </xf>
    <xf numFmtId="0" fontId="67" fillId="2" borderId="1" xfId="7" applyFont="1" applyFill="1" applyBorder="1" applyAlignment="1">
      <alignment horizontal="right" vertical="center" wrapText="1"/>
    </xf>
    <xf numFmtId="0" fontId="67" fillId="2" borderId="0" xfId="7" applyFont="1" applyFill="1" applyBorder="1" applyAlignment="1">
      <alignment horizontal="right" vertical="center" wrapText="1"/>
    </xf>
    <xf numFmtId="0" fontId="67" fillId="2" borderId="2" xfId="7" applyFont="1" applyFill="1" applyBorder="1" applyAlignment="1">
      <alignment horizontal="right" vertical="center" wrapText="1"/>
    </xf>
    <xf numFmtId="0" fontId="7" fillId="2" borderId="0" xfId="30" applyFont="1" applyFill="1" applyAlignment="1"/>
    <xf numFmtId="0" fontId="7" fillId="2" borderId="0" xfId="30" applyFont="1" applyFill="1" applyAlignment="1">
      <alignment horizontal="left"/>
    </xf>
    <xf numFmtId="0" fontId="3" fillId="2" borderId="0" xfId="7" applyFont="1" applyFill="1" applyBorder="1" applyAlignment="1"/>
    <xf numFmtId="0" fontId="67" fillId="2" borderId="0" xfId="7" applyFont="1" applyFill="1" applyBorder="1" applyAlignment="1">
      <alignment vertical="center" wrapText="1"/>
    </xf>
    <xf numFmtId="0" fontId="25" fillId="0" borderId="0" xfId="7" applyAlignment="1">
      <alignment vertical="center" wrapText="1"/>
    </xf>
    <xf numFmtId="0" fontId="7" fillId="0" borderId="0" xfId="7" applyFont="1"/>
    <xf numFmtId="0" fontId="68" fillId="2" borderId="0" xfId="2" applyFont="1" applyFill="1" applyBorder="1" applyAlignment="1" applyProtection="1">
      <alignment horizontal="left" vertical="top" wrapText="1"/>
    </xf>
    <xf numFmtId="0" fontId="68" fillId="2" borderId="0" xfId="2" applyFont="1" applyFill="1" applyAlignment="1" applyProtection="1">
      <alignment vertical="top" wrapText="1"/>
    </xf>
    <xf numFmtId="183" fontId="67" fillId="2" borderId="0" xfId="32" applyFont="1" applyFill="1" applyAlignment="1" applyProtection="1">
      <alignment horizontal="left" vertical="top"/>
      <protection locked="0"/>
    </xf>
    <xf numFmtId="0" fontId="25" fillId="0" borderId="0" xfId="7" applyAlignment="1">
      <alignment horizontal="left" vertical="top"/>
    </xf>
    <xf numFmtId="0" fontId="6" fillId="2" borderId="10" xfId="7" applyFont="1" applyFill="1" applyBorder="1" applyAlignment="1">
      <alignment horizontal="center" vertical="center"/>
    </xf>
    <xf numFmtId="0" fontId="6" fillId="2" borderId="9" xfId="7" applyFont="1" applyFill="1" applyBorder="1" applyAlignment="1">
      <alignment horizontal="center" vertical="center"/>
    </xf>
    <xf numFmtId="0" fontId="6" fillId="2" borderId="11" xfId="7" applyFont="1" applyFill="1" applyBorder="1" applyAlignment="1">
      <alignment horizontal="center" vertical="center"/>
    </xf>
    <xf numFmtId="3" fontId="6" fillId="2" borderId="4" xfId="7" applyNumberFormat="1" applyFont="1" applyFill="1" applyBorder="1" applyAlignment="1">
      <alignment horizontal="center" vertical="center"/>
    </xf>
    <xf numFmtId="3" fontId="6" fillId="2" borderId="3" xfId="7" applyNumberFormat="1" applyFont="1" applyFill="1" applyBorder="1" applyAlignment="1">
      <alignment horizontal="center" vertical="center"/>
    </xf>
    <xf numFmtId="3" fontId="6" fillId="2" borderId="8" xfId="7" applyNumberFormat="1" applyFont="1" applyFill="1" applyBorder="1" applyAlignment="1">
      <alignment horizontal="center" vertical="center"/>
    </xf>
    <xf numFmtId="3" fontId="6" fillId="2" borderId="7" xfId="7" applyNumberFormat="1" applyFont="1" applyFill="1" applyBorder="1" applyAlignment="1">
      <alignment horizontal="center" vertical="center"/>
    </xf>
    <xf numFmtId="164" fontId="6" fillId="2" borderId="4" xfId="7" applyNumberFormat="1" applyFont="1" applyFill="1" applyBorder="1" applyAlignment="1">
      <alignment horizontal="center" vertical="center"/>
    </xf>
    <xf numFmtId="164" fontId="6" fillId="2" borderId="3" xfId="7" applyNumberFormat="1" applyFont="1" applyFill="1" applyBorder="1" applyAlignment="1">
      <alignment horizontal="center" vertical="center"/>
    </xf>
    <xf numFmtId="164" fontId="6" fillId="2" borderId="8" xfId="7" applyNumberFormat="1" applyFont="1" applyFill="1" applyBorder="1" applyAlignment="1">
      <alignment horizontal="center" vertical="center"/>
    </xf>
    <xf numFmtId="164" fontId="6" fillId="2" borderId="7" xfId="7" applyNumberFormat="1" applyFont="1" applyFill="1" applyBorder="1" applyAlignment="1">
      <alignment horizontal="center" vertical="center"/>
    </xf>
    <xf numFmtId="3" fontId="6" fillId="2" borderId="4" xfId="7" applyNumberFormat="1" applyFont="1" applyFill="1" applyBorder="1" applyAlignment="1">
      <alignment horizontal="right" vertical="center"/>
    </xf>
    <xf numFmtId="3" fontId="6" fillId="2" borderId="8" xfId="7" applyNumberFormat="1" applyFont="1" applyFill="1" applyBorder="1" applyAlignment="1">
      <alignment horizontal="right" vertical="center"/>
    </xf>
    <xf numFmtId="3" fontId="6" fillId="2" borderId="3" xfId="7" applyNumberFormat="1" applyFont="1" applyFill="1" applyBorder="1" applyAlignment="1">
      <alignment horizontal="right" vertical="center"/>
    </xf>
    <xf numFmtId="3" fontId="6" fillId="2" borderId="7" xfId="7" applyNumberFormat="1" applyFont="1" applyFill="1" applyBorder="1" applyAlignment="1">
      <alignment horizontal="right" vertical="center"/>
    </xf>
    <xf numFmtId="164" fontId="6" fillId="2" borderId="4" xfId="7" applyNumberFormat="1" applyFont="1" applyFill="1" applyBorder="1" applyAlignment="1">
      <alignment horizontal="right" vertical="center"/>
    </xf>
    <xf numFmtId="164" fontId="6" fillId="2" borderId="8" xfId="7" applyNumberFormat="1" applyFont="1" applyFill="1" applyBorder="1" applyAlignment="1">
      <alignment horizontal="right" vertical="center"/>
    </xf>
    <xf numFmtId="164" fontId="6" fillId="2" borderId="3" xfId="7" applyNumberFormat="1" applyFont="1" applyFill="1" applyBorder="1" applyAlignment="1">
      <alignment horizontal="right" vertical="center"/>
    </xf>
    <xf numFmtId="164" fontId="6" fillId="2" borderId="7" xfId="7" applyNumberFormat="1" applyFont="1" applyFill="1" applyBorder="1" applyAlignment="1">
      <alignment horizontal="right" vertical="center"/>
    </xf>
    <xf numFmtId="0" fontId="7" fillId="0" borderId="0" xfId="7" applyFont="1" applyAlignment="1">
      <alignment horizontal="left" vertical="top"/>
    </xf>
    <xf numFmtId="0" fontId="20" fillId="2" borderId="3" xfId="33" applyFont="1" applyFill="1" applyBorder="1" applyAlignment="1">
      <alignment horizontal="center" vertical="center" wrapText="1"/>
    </xf>
    <xf numFmtId="0" fontId="20" fillId="2" borderId="5" xfId="33" applyFont="1" applyFill="1" applyBorder="1" applyAlignment="1">
      <alignment horizontal="center" vertical="center" wrapText="1"/>
    </xf>
    <xf numFmtId="0" fontId="20" fillId="2" borderId="7" xfId="33" applyFont="1" applyFill="1" applyBorder="1" applyAlignment="1">
      <alignment horizontal="center" vertical="center" wrapText="1"/>
    </xf>
    <xf numFmtId="0" fontId="20" fillId="2" borderId="1" xfId="33" applyFont="1" applyFill="1" applyBorder="1" applyAlignment="1">
      <alignment horizontal="center" vertical="center" wrapText="1"/>
    </xf>
    <xf numFmtId="0" fontId="20" fillId="2" borderId="0" xfId="33" applyFont="1" applyFill="1" applyBorder="1" applyAlignment="1">
      <alignment horizontal="center" vertical="center" wrapText="1"/>
    </xf>
    <xf numFmtId="0" fontId="20" fillId="2" borderId="2" xfId="33" applyFont="1" applyFill="1" applyBorder="1" applyAlignment="1">
      <alignment horizontal="center" vertical="center" wrapText="1"/>
    </xf>
    <xf numFmtId="0" fontId="20" fillId="2" borderId="10" xfId="33" applyFont="1" applyFill="1" applyBorder="1" applyAlignment="1">
      <alignment horizontal="center" vertical="center" wrapText="1"/>
    </xf>
    <xf numFmtId="0" fontId="20" fillId="2" borderId="9" xfId="33" applyFont="1" applyFill="1" applyBorder="1" applyAlignment="1">
      <alignment horizontal="center" vertical="center" wrapText="1"/>
    </xf>
    <xf numFmtId="0" fontId="20" fillId="2" borderId="11" xfId="33" applyFont="1" applyFill="1" applyBorder="1" applyAlignment="1">
      <alignment horizontal="center" vertical="center" wrapText="1"/>
    </xf>
    <xf numFmtId="0" fontId="6" fillId="2" borderId="1" xfId="34" applyFont="1" applyFill="1" applyBorder="1" applyAlignment="1">
      <alignment vertical="center"/>
    </xf>
    <xf numFmtId="0" fontId="6" fillId="2" borderId="2" xfId="34" applyFont="1" applyFill="1" applyBorder="1" applyAlignment="1">
      <alignment vertical="center"/>
    </xf>
    <xf numFmtId="0" fontId="6" fillId="2" borderId="1" xfId="34" applyFont="1" applyFill="1" applyBorder="1" applyAlignment="1">
      <alignment horizontal="right" vertical="center"/>
    </xf>
    <xf numFmtId="0" fontId="6" fillId="2" borderId="2" xfId="34" applyFont="1" applyFill="1" applyBorder="1" applyAlignment="1">
      <alignment horizontal="right" vertical="center"/>
    </xf>
    <xf numFmtId="0" fontId="11" fillId="2" borderId="0" xfId="5" applyFont="1" applyFill="1" applyBorder="1" applyAlignment="1">
      <alignment horizontal="left"/>
    </xf>
    <xf numFmtId="0" fontId="7" fillId="2" borderId="0" xfId="36" applyNumberFormat="1" applyFont="1" applyFill="1" applyBorder="1" applyAlignment="1">
      <alignment vertical="center"/>
    </xf>
    <xf numFmtId="0" fontId="43" fillId="2" borderId="0" xfId="37" applyFont="1" applyFill="1" applyAlignment="1"/>
    <xf numFmtId="0" fontId="7" fillId="2" borderId="0" xfId="34" applyFont="1" applyFill="1" applyAlignment="1"/>
    <xf numFmtId="0" fontId="6" fillId="3" borderId="1" xfId="33" applyFont="1" applyFill="1" applyBorder="1" applyAlignment="1">
      <alignment horizontal="center" vertical="center" wrapText="1"/>
    </xf>
    <xf numFmtId="0" fontId="6" fillId="3" borderId="0" xfId="33" applyFont="1" applyFill="1" applyBorder="1" applyAlignment="1">
      <alignment horizontal="center" vertical="center" wrapText="1"/>
    </xf>
    <xf numFmtId="0" fontId="6" fillId="3" borderId="2" xfId="33" applyFont="1" applyFill="1" applyBorder="1" applyAlignment="1">
      <alignment horizontal="center" vertical="center" wrapText="1"/>
    </xf>
    <xf numFmtId="0" fontId="6" fillId="3" borderId="1" xfId="33" applyFont="1" applyFill="1" applyBorder="1" applyAlignment="1">
      <alignment horizontal="right" vertical="center" wrapText="1"/>
    </xf>
    <xf numFmtId="0" fontId="6" fillId="3" borderId="0" xfId="33" applyFont="1" applyFill="1" applyBorder="1" applyAlignment="1">
      <alignment horizontal="right" vertical="center" wrapText="1"/>
    </xf>
    <xf numFmtId="0" fontId="6" fillId="3" borderId="2" xfId="33" applyFont="1" applyFill="1" applyBorder="1" applyAlignment="1">
      <alignment horizontal="right" vertical="center" wrapText="1"/>
    </xf>
    <xf numFmtId="0" fontId="7" fillId="0" borderId="0" xfId="34" applyFont="1" applyAlignment="1">
      <alignment vertical="top"/>
    </xf>
    <xf numFmtId="0" fontId="43" fillId="2" borderId="0" xfId="37" applyFont="1" applyFill="1" applyAlignment="1">
      <alignment horizontal="left"/>
    </xf>
    <xf numFmtId="0" fontId="25" fillId="0" borderId="0" xfId="7" applyAlignment="1">
      <alignment horizontal="left"/>
    </xf>
    <xf numFmtId="0" fontId="5" fillId="2" borderId="0" xfId="7" applyFont="1" applyFill="1"/>
    <xf numFmtId="0" fontId="7" fillId="2" borderId="0" xfId="7" applyFont="1" applyFill="1" applyAlignment="1"/>
    <xf numFmtId="0" fontId="4" fillId="2" borderId="0" xfId="2" applyFont="1" applyFill="1" applyAlignment="1" applyProtection="1">
      <alignment horizontal="left"/>
    </xf>
    <xf numFmtId="0" fontId="6" fillId="2" borderId="0" xfId="7" applyFont="1" applyFill="1" applyBorder="1" applyAlignment="1">
      <alignment horizontal="center" vertical="center"/>
    </xf>
    <xf numFmtId="0" fontId="6" fillId="2" borderId="0" xfId="7" applyFont="1" applyFill="1" applyAlignment="1">
      <alignment horizontal="left" vertical="top" wrapText="1"/>
    </xf>
  </cellXfs>
  <cellStyles count="38">
    <cellStyle name="Comma" xfId="1" builtinId="3"/>
    <cellStyle name="Comma 6" xfId="29"/>
    <cellStyle name="Hyperlink" xfId="2" builtinId="8"/>
    <cellStyle name="Hyperlink 2" xfId="18"/>
    <cellStyle name="Hyperlink 2 2" xfId="21"/>
    <cellStyle name="Hyperlink 3" xfId="25"/>
    <cellStyle name="Normal" xfId="0" builtinId="0"/>
    <cellStyle name="Normal 11" xfId="28"/>
    <cellStyle name="Normal 11 2" xfId="14"/>
    <cellStyle name="Normal 12" xfId="34"/>
    <cellStyle name="Normal 2" xfId="6"/>
    <cellStyle name="Normal 2 2 2 2 2" xfId="5"/>
    <cellStyle name="Normal 2 2 2 2 2 2" xfId="12"/>
    <cellStyle name="Normal 2 2 2 2 3" xfId="30"/>
    <cellStyle name="Normal 2 2 2 4" xfId="27"/>
    <cellStyle name="Normal 2 2 2 5" xfId="15"/>
    <cellStyle name="Normal 2 2 3" xfId="33"/>
    <cellStyle name="Normal 3" xfId="3"/>
    <cellStyle name="Normal 3 3 3" xfId="16"/>
    <cellStyle name="Normal 4" xfId="7"/>
    <cellStyle name="Normal 4 2" xfId="37"/>
    <cellStyle name="Normal 5" xfId="24"/>
    <cellStyle name="Normal 7" xfId="20"/>
    <cellStyle name="Normal_3.1" xfId="8"/>
    <cellStyle name="Normal_A3.7" xfId="11"/>
    <cellStyle name="Normal_annual report vals" xfId="36"/>
    <cellStyle name="Normal_ASBR" xfId="10"/>
    <cellStyle name="Normal_DColeman040701 2 2" xfId="13"/>
    <cellStyle name="Normal_Tab_S6a 2" xfId="22"/>
    <cellStyle name="Normal_TABLE1-7 2" xfId="17"/>
    <cellStyle name="Normal_TABLE2" xfId="4"/>
    <cellStyle name="Normal_TABLE4 2" xfId="9"/>
    <cellStyle name="Normal_WebframesSingYear" xfId="32"/>
    <cellStyle name="Percent 2" xfId="19"/>
    <cellStyle name="Percent 2 2" xfId="35"/>
    <cellStyle name="Percent 3" xfId="26"/>
    <cellStyle name="Percent 4" xfId="31"/>
    <cellStyle name="Percent 5" xfId="23"/>
  </cellStyles>
  <dxfs count="1">
    <dxf>
      <fill>
        <patternFill>
          <bgColor rgb="FF00B05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14.xml"/><Relationship Id="rId117" Type="http://schemas.openxmlformats.org/officeDocument/2006/relationships/chartsheet" Target="chartsheets/sheet54.xml"/><Relationship Id="rId21" Type="http://schemas.openxmlformats.org/officeDocument/2006/relationships/chartsheet" Target="chartsheets/sheet10.xml"/><Relationship Id="rId42" Type="http://schemas.openxmlformats.org/officeDocument/2006/relationships/chartsheet" Target="chartsheets/sheet20.xml"/><Relationship Id="rId47" Type="http://schemas.openxmlformats.org/officeDocument/2006/relationships/worksheet" Target="worksheets/sheet25.xml"/><Relationship Id="rId63" Type="http://schemas.openxmlformats.org/officeDocument/2006/relationships/chartsheet" Target="chartsheets/sheet29.xml"/><Relationship Id="rId68" Type="http://schemas.openxmlformats.org/officeDocument/2006/relationships/worksheet" Target="worksheets/sheet37.xml"/><Relationship Id="rId84" Type="http://schemas.openxmlformats.org/officeDocument/2006/relationships/chartsheet" Target="chartsheets/sheet40.xml"/><Relationship Id="rId89" Type="http://schemas.openxmlformats.org/officeDocument/2006/relationships/worksheet" Target="worksheets/sheet47.xml"/><Relationship Id="rId112" Type="http://schemas.openxmlformats.org/officeDocument/2006/relationships/worksheet" Target="worksheets/sheet61.xml"/><Relationship Id="rId133" Type="http://schemas.openxmlformats.org/officeDocument/2006/relationships/chartsheet" Target="chartsheets/sheet62.xml"/><Relationship Id="rId138" Type="http://schemas.openxmlformats.org/officeDocument/2006/relationships/externalLink" Target="externalLinks/externalLink5.xml"/><Relationship Id="rId16" Type="http://schemas.openxmlformats.org/officeDocument/2006/relationships/worksheet" Target="worksheets/sheet9.xml"/><Relationship Id="rId107" Type="http://schemas.openxmlformats.org/officeDocument/2006/relationships/chartsheet" Target="chartsheets/sheet49.xml"/><Relationship Id="rId11" Type="http://schemas.openxmlformats.org/officeDocument/2006/relationships/chartsheet" Target="chartsheets/sheet5.xml"/><Relationship Id="rId32" Type="http://schemas.openxmlformats.org/officeDocument/2006/relationships/worksheet" Target="worksheets/sheet17.xml"/><Relationship Id="rId37" Type="http://schemas.openxmlformats.org/officeDocument/2006/relationships/chartsheet" Target="chartsheets/sheet18.xml"/><Relationship Id="rId53" Type="http://schemas.openxmlformats.org/officeDocument/2006/relationships/chartsheet" Target="chartsheets/sheet23.xml"/><Relationship Id="rId58" Type="http://schemas.openxmlformats.org/officeDocument/2006/relationships/worksheet" Target="worksheets/sheet32.xml"/><Relationship Id="rId74" Type="http://schemas.openxmlformats.org/officeDocument/2006/relationships/chartsheet" Target="chartsheets/sheet35.xml"/><Relationship Id="rId79" Type="http://schemas.openxmlformats.org/officeDocument/2006/relationships/worksheet" Target="worksheets/sheet42.xml"/><Relationship Id="rId102" Type="http://schemas.openxmlformats.org/officeDocument/2006/relationships/worksheet" Target="worksheets/sheet55.xml"/><Relationship Id="rId123" Type="http://schemas.openxmlformats.org/officeDocument/2006/relationships/chartsheet" Target="chartsheets/sheet57.xml"/><Relationship Id="rId128" Type="http://schemas.openxmlformats.org/officeDocument/2006/relationships/worksheet" Target="worksheets/sheet69.xml"/><Relationship Id="rId144" Type="http://schemas.openxmlformats.org/officeDocument/2006/relationships/externalLink" Target="externalLinks/externalLink11.xml"/><Relationship Id="rId149" Type="http://schemas.openxmlformats.org/officeDocument/2006/relationships/externalLink" Target="externalLinks/externalLink16.xml"/><Relationship Id="rId5" Type="http://schemas.openxmlformats.org/officeDocument/2006/relationships/chartsheet" Target="chartsheets/sheet2.xml"/><Relationship Id="rId90" Type="http://schemas.openxmlformats.org/officeDocument/2006/relationships/worksheet" Target="worksheets/sheet48.xml"/><Relationship Id="rId95" Type="http://schemas.openxmlformats.org/officeDocument/2006/relationships/worksheet" Target="worksheets/sheet50.xml"/><Relationship Id="rId22" Type="http://schemas.openxmlformats.org/officeDocument/2006/relationships/worksheet" Target="worksheets/sheet12.xml"/><Relationship Id="rId27" Type="http://schemas.openxmlformats.org/officeDocument/2006/relationships/chartsheet" Target="chartsheets/sheet13.xml"/><Relationship Id="rId43" Type="http://schemas.openxmlformats.org/officeDocument/2006/relationships/chartsheet" Target="chartsheets/sheet21.xml"/><Relationship Id="rId48" Type="http://schemas.openxmlformats.org/officeDocument/2006/relationships/worksheet" Target="worksheets/sheet26.xml"/><Relationship Id="rId64" Type="http://schemas.openxmlformats.org/officeDocument/2006/relationships/worksheet" Target="worksheets/sheet35.xml"/><Relationship Id="rId69" Type="http://schemas.openxmlformats.org/officeDocument/2006/relationships/chartsheet" Target="chartsheets/sheet32.xml"/><Relationship Id="rId113" Type="http://schemas.openxmlformats.org/officeDocument/2006/relationships/chartsheet" Target="chartsheets/sheet52.xml"/><Relationship Id="rId118" Type="http://schemas.openxmlformats.org/officeDocument/2006/relationships/worksheet" Target="worksheets/sheet64.xml"/><Relationship Id="rId134" Type="http://schemas.openxmlformats.org/officeDocument/2006/relationships/externalLink" Target="externalLinks/externalLink1.xml"/><Relationship Id="rId139" Type="http://schemas.openxmlformats.org/officeDocument/2006/relationships/externalLink" Target="externalLinks/externalLink6.xml"/><Relationship Id="rId80" Type="http://schemas.openxmlformats.org/officeDocument/2006/relationships/worksheet" Target="worksheets/sheet43.xml"/><Relationship Id="rId85" Type="http://schemas.openxmlformats.org/officeDocument/2006/relationships/chartsheet" Target="chartsheets/sheet41.xml"/><Relationship Id="rId150" Type="http://schemas.openxmlformats.org/officeDocument/2006/relationships/theme" Target="theme/theme1.xml"/><Relationship Id="rId12" Type="http://schemas.openxmlformats.org/officeDocument/2006/relationships/worksheet" Target="worksheets/sheet7.xml"/><Relationship Id="rId17" Type="http://schemas.openxmlformats.org/officeDocument/2006/relationships/chartsheet" Target="chartsheets/sheet8.xml"/><Relationship Id="rId25" Type="http://schemas.openxmlformats.org/officeDocument/2006/relationships/chartsheet" Target="chartsheets/sheet12.xml"/><Relationship Id="rId33" Type="http://schemas.openxmlformats.org/officeDocument/2006/relationships/chartsheet" Target="chartsheets/sheet16.xml"/><Relationship Id="rId38" Type="http://schemas.openxmlformats.org/officeDocument/2006/relationships/worksheet" Target="worksheets/sheet20.xml"/><Relationship Id="rId46" Type="http://schemas.openxmlformats.org/officeDocument/2006/relationships/worksheet" Target="worksheets/sheet24.xml"/><Relationship Id="rId59" Type="http://schemas.openxmlformats.org/officeDocument/2006/relationships/chartsheet" Target="chartsheets/sheet27.xml"/><Relationship Id="rId67" Type="http://schemas.openxmlformats.org/officeDocument/2006/relationships/chartsheet" Target="chartsheets/sheet31.xml"/><Relationship Id="rId103" Type="http://schemas.openxmlformats.org/officeDocument/2006/relationships/chartsheet" Target="chartsheets/sheet48.xml"/><Relationship Id="rId108" Type="http://schemas.openxmlformats.org/officeDocument/2006/relationships/worksheet" Target="worksheets/sheet59.xml"/><Relationship Id="rId116" Type="http://schemas.openxmlformats.org/officeDocument/2006/relationships/worksheet" Target="worksheets/sheet63.xml"/><Relationship Id="rId124" Type="http://schemas.openxmlformats.org/officeDocument/2006/relationships/worksheet" Target="worksheets/sheet67.xml"/><Relationship Id="rId129" Type="http://schemas.openxmlformats.org/officeDocument/2006/relationships/chartsheet" Target="chartsheets/sheet60.xml"/><Relationship Id="rId137" Type="http://schemas.openxmlformats.org/officeDocument/2006/relationships/externalLink" Target="externalLinks/externalLink4.xml"/><Relationship Id="rId20" Type="http://schemas.openxmlformats.org/officeDocument/2006/relationships/worksheet" Target="worksheets/sheet11.xml"/><Relationship Id="rId41" Type="http://schemas.openxmlformats.org/officeDocument/2006/relationships/worksheet" Target="worksheets/sheet22.xml"/><Relationship Id="rId54" Type="http://schemas.openxmlformats.org/officeDocument/2006/relationships/chartsheet" Target="chartsheets/sheet24.xml"/><Relationship Id="rId62" Type="http://schemas.openxmlformats.org/officeDocument/2006/relationships/worksheet" Target="worksheets/sheet34.xml"/><Relationship Id="rId70" Type="http://schemas.openxmlformats.org/officeDocument/2006/relationships/chartsheet" Target="chartsheets/sheet33.xml"/><Relationship Id="rId75" Type="http://schemas.openxmlformats.org/officeDocument/2006/relationships/chartsheet" Target="chartsheets/sheet36.xml"/><Relationship Id="rId83" Type="http://schemas.openxmlformats.org/officeDocument/2006/relationships/worksheet" Target="worksheets/sheet44.xml"/><Relationship Id="rId88" Type="http://schemas.openxmlformats.org/officeDocument/2006/relationships/worksheet" Target="worksheets/sheet46.xml"/><Relationship Id="rId91" Type="http://schemas.openxmlformats.org/officeDocument/2006/relationships/chartsheet" Target="chartsheets/sheet43.xml"/><Relationship Id="rId96" Type="http://schemas.openxmlformats.org/officeDocument/2006/relationships/worksheet" Target="worksheets/sheet51.xml"/><Relationship Id="rId111" Type="http://schemas.openxmlformats.org/officeDocument/2006/relationships/chartsheet" Target="chartsheets/sheet51.xml"/><Relationship Id="rId132" Type="http://schemas.openxmlformats.org/officeDocument/2006/relationships/worksheet" Target="worksheets/sheet71.xml"/><Relationship Id="rId140" Type="http://schemas.openxmlformats.org/officeDocument/2006/relationships/externalLink" Target="externalLinks/externalLink7.xml"/><Relationship Id="rId145" Type="http://schemas.openxmlformats.org/officeDocument/2006/relationships/externalLink" Target="externalLinks/externalLink12.xml"/><Relationship Id="rId15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chartsheet" Target="chartsheets/sheet7.xml"/><Relationship Id="rId23" Type="http://schemas.openxmlformats.org/officeDocument/2006/relationships/chartsheet" Target="chartsheets/sheet11.xml"/><Relationship Id="rId28" Type="http://schemas.openxmlformats.org/officeDocument/2006/relationships/worksheet" Target="worksheets/sheet15.xml"/><Relationship Id="rId36" Type="http://schemas.openxmlformats.org/officeDocument/2006/relationships/worksheet" Target="worksheets/sheet19.xml"/><Relationship Id="rId49" Type="http://schemas.openxmlformats.org/officeDocument/2006/relationships/worksheet" Target="worksheets/sheet27.xml"/><Relationship Id="rId57" Type="http://schemas.openxmlformats.org/officeDocument/2006/relationships/chartsheet" Target="chartsheets/sheet26.xml"/><Relationship Id="rId106" Type="http://schemas.openxmlformats.org/officeDocument/2006/relationships/worksheet" Target="worksheets/sheet58.xml"/><Relationship Id="rId114" Type="http://schemas.openxmlformats.org/officeDocument/2006/relationships/worksheet" Target="worksheets/sheet62.xml"/><Relationship Id="rId119" Type="http://schemas.openxmlformats.org/officeDocument/2006/relationships/chartsheet" Target="chartsheets/sheet55.xml"/><Relationship Id="rId127" Type="http://schemas.openxmlformats.org/officeDocument/2006/relationships/chartsheet" Target="chartsheets/sheet59.xml"/><Relationship Id="rId10" Type="http://schemas.openxmlformats.org/officeDocument/2006/relationships/worksheet" Target="worksheets/sheet6.xml"/><Relationship Id="rId31" Type="http://schemas.openxmlformats.org/officeDocument/2006/relationships/chartsheet" Target="chartsheets/sheet15.xml"/><Relationship Id="rId44" Type="http://schemas.openxmlformats.org/officeDocument/2006/relationships/chartsheet" Target="chartsheets/sheet22.xml"/><Relationship Id="rId52" Type="http://schemas.openxmlformats.org/officeDocument/2006/relationships/worksheet" Target="worksheets/sheet30.xml"/><Relationship Id="rId60" Type="http://schemas.openxmlformats.org/officeDocument/2006/relationships/worksheet" Target="worksheets/sheet33.xml"/><Relationship Id="rId65" Type="http://schemas.openxmlformats.org/officeDocument/2006/relationships/chartsheet" Target="chartsheets/sheet30.xml"/><Relationship Id="rId73" Type="http://schemas.openxmlformats.org/officeDocument/2006/relationships/worksheet" Target="worksheets/sheet39.xml"/><Relationship Id="rId78" Type="http://schemas.openxmlformats.org/officeDocument/2006/relationships/worksheet" Target="worksheets/sheet41.xml"/><Relationship Id="rId81" Type="http://schemas.openxmlformats.org/officeDocument/2006/relationships/chartsheet" Target="chartsheets/sheet38.xml"/><Relationship Id="rId86" Type="http://schemas.openxmlformats.org/officeDocument/2006/relationships/worksheet" Target="worksheets/sheet45.xml"/><Relationship Id="rId94" Type="http://schemas.openxmlformats.org/officeDocument/2006/relationships/chartsheet" Target="chartsheets/sheet45.xml"/><Relationship Id="rId99" Type="http://schemas.openxmlformats.org/officeDocument/2006/relationships/worksheet" Target="worksheets/sheet53.xml"/><Relationship Id="rId101" Type="http://schemas.openxmlformats.org/officeDocument/2006/relationships/chartsheet" Target="chartsheets/sheet47.xml"/><Relationship Id="rId122" Type="http://schemas.openxmlformats.org/officeDocument/2006/relationships/worksheet" Target="worksheets/sheet66.xml"/><Relationship Id="rId130" Type="http://schemas.openxmlformats.org/officeDocument/2006/relationships/worksheet" Target="worksheets/sheet70.xml"/><Relationship Id="rId135" Type="http://schemas.openxmlformats.org/officeDocument/2006/relationships/externalLink" Target="externalLinks/externalLink2.xml"/><Relationship Id="rId143" Type="http://schemas.openxmlformats.org/officeDocument/2006/relationships/externalLink" Target="externalLinks/externalLink10.xml"/><Relationship Id="rId148" Type="http://schemas.openxmlformats.org/officeDocument/2006/relationships/externalLink" Target="externalLinks/externalLink15.xml"/><Relationship Id="rId151" Type="http://schemas.openxmlformats.org/officeDocument/2006/relationships/styles" Target="styles.xml"/><Relationship Id="rId4" Type="http://schemas.openxmlformats.org/officeDocument/2006/relationships/worksheet" Target="worksheets/sheet3.xml"/><Relationship Id="rId9" Type="http://schemas.openxmlformats.org/officeDocument/2006/relationships/chartsheet" Target="chartsheets/sheet4.xml"/><Relationship Id="rId13" Type="http://schemas.openxmlformats.org/officeDocument/2006/relationships/chartsheet" Target="chartsheets/sheet6.xml"/><Relationship Id="rId18" Type="http://schemas.openxmlformats.org/officeDocument/2006/relationships/worksheet" Target="worksheets/sheet10.xml"/><Relationship Id="rId39" Type="http://schemas.openxmlformats.org/officeDocument/2006/relationships/chartsheet" Target="chartsheets/sheet19.xml"/><Relationship Id="rId109" Type="http://schemas.openxmlformats.org/officeDocument/2006/relationships/chartsheet" Target="chartsheets/sheet50.xml"/><Relationship Id="rId34" Type="http://schemas.openxmlformats.org/officeDocument/2006/relationships/worksheet" Target="worksheets/sheet18.xml"/><Relationship Id="rId50" Type="http://schemas.openxmlformats.org/officeDocument/2006/relationships/worksheet" Target="worksheets/sheet28.xml"/><Relationship Id="rId55" Type="http://schemas.openxmlformats.org/officeDocument/2006/relationships/worksheet" Target="worksheets/sheet31.xml"/><Relationship Id="rId76" Type="http://schemas.openxmlformats.org/officeDocument/2006/relationships/worksheet" Target="worksheets/sheet40.xml"/><Relationship Id="rId97" Type="http://schemas.openxmlformats.org/officeDocument/2006/relationships/chartsheet" Target="chartsheets/sheet46.xml"/><Relationship Id="rId104" Type="http://schemas.openxmlformats.org/officeDocument/2006/relationships/worksheet" Target="worksheets/sheet56.xml"/><Relationship Id="rId120" Type="http://schemas.openxmlformats.org/officeDocument/2006/relationships/worksheet" Target="worksheets/sheet65.xml"/><Relationship Id="rId125" Type="http://schemas.openxmlformats.org/officeDocument/2006/relationships/chartsheet" Target="chartsheets/sheet58.xml"/><Relationship Id="rId141" Type="http://schemas.openxmlformats.org/officeDocument/2006/relationships/externalLink" Target="externalLinks/externalLink8.xml"/><Relationship Id="rId146" Type="http://schemas.openxmlformats.org/officeDocument/2006/relationships/externalLink" Target="externalLinks/externalLink13.xml"/><Relationship Id="rId7" Type="http://schemas.openxmlformats.org/officeDocument/2006/relationships/chartsheet" Target="chartsheets/sheet3.xml"/><Relationship Id="rId71" Type="http://schemas.openxmlformats.org/officeDocument/2006/relationships/worksheet" Target="worksheets/sheet38.xml"/><Relationship Id="rId92" Type="http://schemas.openxmlformats.org/officeDocument/2006/relationships/chartsheet" Target="chartsheets/sheet44.xml"/><Relationship Id="rId2" Type="http://schemas.openxmlformats.org/officeDocument/2006/relationships/worksheet" Target="worksheets/sheet2.xml"/><Relationship Id="rId29" Type="http://schemas.openxmlformats.org/officeDocument/2006/relationships/chartsheet" Target="chartsheets/sheet14.xml"/><Relationship Id="rId24" Type="http://schemas.openxmlformats.org/officeDocument/2006/relationships/worksheet" Target="worksheets/sheet13.xml"/><Relationship Id="rId40" Type="http://schemas.openxmlformats.org/officeDocument/2006/relationships/worksheet" Target="worksheets/sheet21.xml"/><Relationship Id="rId45" Type="http://schemas.openxmlformats.org/officeDocument/2006/relationships/worksheet" Target="worksheets/sheet23.xml"/><Relationship Id="rId66" Type="http://schemas.openxmlformats.org/officeDocument/2006/relationships/worksheet" Target="worksheets/sheet36.xml"/><Relationship Id="rId87" Type="http://schemas.openxmlformats.org/officeDocument/2006/relationships/chartsheet" Target="chartsheets/sheet42.xml"/><Relationship Id="rId110" Type="http://schemas.openxmlformats.org/officeDocument/2006/relationships/worksheet" Target="worksheets/sheet60.xml"/><Relationship Id="rId115" Type="http://schemas.openxmlformats.org/officeDocument/2006/relationships/chartsheet" Target="chartsheets/sheet53.xml"/><Relationship Id="rId131" Type="http://schemas.openxmlformats.org/officeDocument/2006/relationships/chartsheet" Target="chartsheets/sheet61.xml"/><Relationship Id="rId136" Type="http://schemas.openxmlformats.org/officeDocument/2006/relationships/externalLink" Target="externalLinks/externalLink3.xml"/><Relationship Id="rId61" Type="http://schemas.openxmlformats.org/officeDocument/2006/relationships/chartsheet" Target="chartsheets/sheet28.xml"/><Relationship Id="rId82" Type="http://schemas.openxmlformats.org/officeDocument/2006/relationships/chartsheet" Target="chartsheets/sheet39.xml"/><Relationship Id="rId152" Type="http://schemas.openxmlformats.org/officeDocument/2006/relationships/sharedStrings" Target="sharedStrings.xml"/><Relationship Id="rId19" Type="http://schemas.openxmlformats.org/officeDocument/2006/relationships/chartsheet" Target="chartsheets/sheet9.xml"/><Relationship Id="rId14" Type="http://schemas.openxmlformats.org/officeDocument/2006/relationships/worksheet" Target="worksheets/sheet8.xml"/><Relationship Id="rId30" Type="http://schemas.openxmlformats.org/officeDocument/2006/relationships/worksheet" Target="worksheets/sheet16.xml"/><Relationship Id="rId35" Type="http://schemas.openxmlformats.org/officeDocument/2006/relationships/chartsheet" Target="chartsheets/sheet17.xml"/><Relationship Id="rId56" Type="http://schemas.openxmlformats.org/officeDocument/2006/relationships/chartsheet" Target="chartsheets/sheet25.xml"/><Relationship Id="rId77" Type="http://schemas.openxmlformats.org/officeDocument/2006/relationships/chartsheet" Target="chartsheets/sheet37.xml"/><Relationship Id="rId100" Type="http://schemas.openxmlformats.org/officeDocument/2006/relationships/worksheet" Target="worksheets/sheet54.xml"/><Relationship Id="rId105" Type="http://schemas.openxmlformats.org/officeDocument/2006/relationships/worksheet" Target="worksheets/sheet57.xml"/><Relationship Id="rId126" Type="http://schemas.openxmlformats.org/officeDocument/2006/relationships/worksheet" Target="worksheets/sheet68.xml"/><Relationship Id="rId147" Type="http://schemas.openxmlformats.org/officeDocument/2006/relationships/externalLink" Target="externalLinks/externalLink14.xml"/><Relationship Id="rId8" Type="http://schemas.openxmlformats.org/officeDocument/2006/relationships/worksheet" Target="worksheets/sheet5.xml"/><Relationship Id="rId51" Type="http://schemas.openxmlformats.org/officeDocument/2006/relationships/worksheet" Target="worksheets/sheet29.xml"/><Relationship Id="rId72" Type="http://schemas.openxmlformats.org/officeDocument/2006/relationships/chartsheet" Target="chartsheets/sheet34.xml"/><Relationship Id="rId93" Type="http://schemas.openxmlformats.org/officeDocument/2006/relationships/worksheet" Target="worksheets/sheet49.xml"/><Relationship Id="rId98" Type="http://schemas.openxmlformats.org/officeDocument/2006/relationships/worksheet" Target="worksheets/sheet52.xml"/><Relationship Id="rId121" Type="http://schemas.openxmlformats.org/officeDocument/2006/relationships/chartsheet" Target="chartsheets/sheet56.xml"/><Relationship Id="rId142" Type="http://schemas.openxmlformats.org/officeDocument/2006/relationships/externalLink" Target="externalLinks/externalLink9.xml"/><Relationship Id="rId3" Type="http://schemas.openxmlformats.org/officeDocument/2006/relationships/chartsheet" Target="chart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9.xml"/><Relationship Id="rId1" Type="http://schemas.microsoft.com/office/2011/relationships/chartStyle" Target="style9.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1.xml"/><Relationship Id="rId1" Type="http://schemas.microsoft.com/office/2011/relationships/chartStyle" Target="style11.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12.xml"/><Relationship Id="rId1" Type="http://schemas.microsoft.com/office/2011/relationships/chartStyle" Target="style12.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13.xml"/><Relationship Id="rId1" Type="http://schemas.microsoft.com/office/2011/relationships/chartStyle" Target="style13.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14.xml"/><Relationship Id="rId1" Type="http://schemas.microsoft.com/office/2011/relationships/chartStyle" Target="style14.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16.xml"/><Relationship Id="rId1" Type="http://schemas.microsoft.com/office/2011/relationships/chartStyle" Target="style16.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17.xml"/><Relationship Id="rId1" Type="http://schemas.microsoft.com/office/2011/relationships/chartStyle" Target="style17.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75.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9.xml"/><Relationship Id="rId1" Type="http://schemas.microsoft.com/office/2011/relationships/chartStyle" Target="style1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76.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77.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2.xml"/><Relationship Id="rId1" Type="http://schemas.microsoft.com/office/2011/relationships/chartStyle" Target="style2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3.xml"/><Relationship Id="rId1" Type="http://schemas.microsoft.com/office/2011/relationships/chartStyle" Target="style2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7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83.xml"/><Relationship Id="rId1" Type="http://schemas.openxmlformats.org/officeDocument/2006/relationships/themeOverride" Target="../theme/themeOverride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87.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89.xml"/><Relationship Id="rId1" Type="http://schemas.openxmlformats.org/officeDocument/2006/relationships/themeOverride" Target="../theme/themeOverride1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91.xml"/><Relationship Id="rId1" Type="http://schemas.openxmlformats.org/officeDocument/2006/relationships/themeOverride" Target="../theme/themeOverride12.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6.xml"/><Relationship Id="rId1" Type="http://schemas.microsoft.com/office/2011/relationships/chartStyle" Target="style26.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9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28.xml"/><Relationship Id="rId1" Type="http://schemas.microsoft.com/office/2011/relationships/chartStyle" Target="style2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29.xml"/><Relationship Id="rId1" Type="http://schemas.microsoft.com/office/2011/relationships/chartStyle" Target="style2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30.xml"/><Relationship Id="rId1" Type="http://schemas.microsoft.com/office/2011/relationships/chartStyle" Target="style3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6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Figure 1.1: Population of Scotland, mid-1958 to mid-2018</a:t>
            </a:r>
            <a:endParaRPr lang="en-GB" sz="1400">
              <a:effectLst/>
            </a:endParaRPr>
          </a:p>
        </c:rich>
      </c:tx>
      <c:layout/>
      <c:overlay val="0"/>
    </c:title>
    <c:autoTitleDeleted val="0"/>
    <c:plotArea>
      <c:layout>
        <c:manualLayout>
          <c:layoutTarget val="inner"/>
          <c:xMode val="edge"/>
          <c:yMode val="edge"/>
          <c:x val="9.4511229574564037E-2"/>
          <c:y val="8.7321013807284242E-2"/>
          <c:w val="0.8718792759600702"/>
          <c:h val="0.77654440403071445"/>
        </c:manualLayout>
      </c:layout>
      <c:areaChart>
        <c:grouping val="standard"/>
        <c:varyColors val="0"/>
        <c:ser>
          <c:idx val="0"/>
          <c:order val="1"/>
          <c:tx>
            <c:v>line</c:v>
          </c:tx>
          <c:spPr>
            <a:solidFill>
              <a:srgbClr val="96D0CB"/>
            </a:solidFill>
            <a:ln w="25400">
              <a:noFill/>
              <a:prstDash val="solid"/>
            </a:ln>
          </c:spPr>
          <c:cat>
            <c:numRef>
              <c:f>'Data 1.1'!$A$22:$A$69</c:f>
              <c:numCache>
                <c:formatCode>General</c:formatCode>
                <c:ptCount val="48"/>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numCache>
            </c:numRef>
          </c:cat>
          <c:val>
            <c:numRef>
              <c:f>'Data 1.1'!$D$9:$D$69</c:f>
              <c:numCache>
                <c:formatCode>#,##0.00</c:formatCode>
                <c:ptCount val="61"/>
                <c:pt idx="0">
                  <c:v>5.1411550000000004</c:v>
                </c:pt>
                <c:pt idx="1">
                  <c:v>5.1626219999999998</c:v>
                </c:pt>
                <c:pt idx="2">
                  <c:v>5.1776580000000001</c:v>
                </c:pt>
                <c:pt idx="3">
                  <c:v>5.1838360000000003</c:v>
                </c:pt>
                <c:pt idx="4">
                  <c:v>5.1975280000000001</c:v>
                </c:pt>
                <c:pt idx="5">
                  <c:v>5.2050999999999998</c:v>
                </c:pt>
                <c:pt idx="6">
                  <c:v>5.2084999999999999</c:v>
                </c:pt>
                <c:pt idx="7">
                  <c:v>5.2099000000000002</c:v>
                </c:pt>
                <c:pt idx="8">
                  <c:v>5.2005999999999997</c:v>
                </c:pt>
                <c:pt idx="9">
                  <c:v>5.1982999999999997</c:v>
                </c:pt>
                <c:pt idx="10">
                  <c:v>5.2001999999999997</c:v>
                </c:pt>
                <c:pt idx="11">
                  <c:v>5.2084999999999999</c:v>
                </c:pt>
                <c:pt idx="12">
                  <c:v>5.2137000000000002</c:v>
                </c:pt>
                <c:pt idx="13">
                  <c:v>5.2355999999999998</c:v>
                </c:pt>
                <c:pt idx="14">
                  <c:v>5.2305999999999999</c:v>
                </c:pt>
                <c:pt idx="15">
                  <c:v>5.2339000000000002</c:v>
                </c:pt>
                <c:pt idx="16">
                  <c:v>5.2408000000000001</c:v>
                </c:pt>
                <c:pt idx="17">
                  <c:v>5.2324000000000002</c:v>
                </c:pt>
                <c:pt idx="18">
                  <c:v>5.2333999999999996</c:v>
                </c:pt>
                <c:pt idx="19">
                  <c:v>5.2262000000000004</c:v>
                </c:pt>
                <c:pt idx="20">
                  <c:v>5.2122999999999999</c:v>
                </c:pt>
                <c:pt idx="21">
                  <c:v>5.2035999999999998</c:v>
                </c:pt>
                <c:pt idx="22">
                  <c:v>5.1939000000000002</c:v>
                </c:pt>
                <c:pt idx="23">
                  <c:v>5.1802000000000001</c:v>
                </c:pt>
                <c:pt idx="24">
                  <c:v>5.1645399999999997</c:v>
                </c:pt>
                <c:pt idx="25">
                  <c:v>5.1481199999999996</c:v>
                </c:pt>
                <c:pt idx="26">
                  <c:v>5.1388800000000003</c:v>
                </c:pt>
                <c:pt idx="27">
                  <c:v>5.1278899999999998</c:v>
                </c:pt>
                <c:pt idx="28">
                  <c:v>5.1117600000000003</c:v>
                </c:pt>
                <c:pt idx="29">
                  <c:v>5.0990200000000003</c:v>
                </c:pt>
                <c:pt idx="30">
                  <c:v>5.0774400000000002</c:v>
                </c:pt>
                <c:pt idx="31">
                  <c:v>5.0781900000000002</c:v>
                </c:pt>
                <c:pt idx="32">
                  <c:v>5.08127</c:v>
                </c:pt>
                <c:pt idx="33">
                  <c:v>5.0833300000000001</c:v>
                </c:pt>
                <c:pt idx="34">
                  <c:v>5.0856199999999996</c:v>
                </c:pt>
                <c:pt idx="35">
                  <c:v>5.09246</c:v>
                </c:pt>
                <c:pt idx="36">
                  <c:v>5.1022100000000004</c:v>
                </c:pt>
                <c:pt idx="37">
                  <c:v>5.1036900000000003</c:v>
                </c:pt>
                <c:pt idx="38">
                  <c:v>5.0921900000000004</c:v>
                </c:pt>
                <c:pt idx="39">
                  <c:v>5.0833399999999997</c:v>
                </c:pt>
                <c:pt idx="40">
                  <c:v>5.07707</c:v>
                </c:pt>
                <c:pt idx="41">
                  <c:v>5.0719500000000002</c:v>
                </c:pt>
                <c:pt idx="42">
                  <c:v>5.0629400000000002</c:v>
                </c:pt>
                <c:pt idx="43">
                  <c:v>5.0641999999999996</c:v>
                </c:pt>
                <c:pt idx="44">
                  <c:v>5.0659999999999998</c:v>
                </c:pt>
                <c:pt idx="45">
                  <c:v>5.0685000000000002</c:v>
                </c:pt>
                <c:pt idx="46">
                  <c:v>5.0842999999999998</c:v>
                </c:pt>
                <c:pt idx="47">
                  <c:v>5.1101999999999999</c:v>
                </c:pt>
                <c:pt idx="48">
                  <c:v>5.133</c:v>
                </c:pt>
                <c:pt idx="49">
                  <c:v>5.17</c:v>
                </c:pt>
                <c:pt idx="50">
                  <c:v>5.2028999999999996</c:v>
                </c:pt>
                <c:pt idx="51">
                  <c:v>5.2319000000000004</c:v>
                </c:pt>
                <c:pt idx="52">
                  <c:v>5.2622</c:v>
                </c:pt>
                <c:pt idx="53">
                  <c:v>5.2999000000000001</c:v>
                </c:pt>
                <c:pt idx="54">
                  <c:v>5.3136000000000001</c:v>
                </c:pt>
                <c:pt idx="55">
                  <c:v>5.3277000000000001</c:v>
                </c:pt>
                <c:pt idx="56">
                  <c:v>5.3475999999999999</c:v>
                </c:pt>
                <c:pt idx="57">
                  <c:v>5.3730000000000002</c:v>
                </c:pt>
                <c:pt idx="58">
                  <c:v>5.4047000000000001</c:v>
                </c:pt>
                <c:pt idx="59">
                  <c:v>5.4248000000000003</c:v>
                </c:pt>
                <c:pt idx="60">
                  <c:v>5.4381000000000004</c:v>
                </c:pt>
              </c:numCache>
            </c:numRef>
          </c:val>
          <c:extLst>
            <c:ext xmlns:c16="http://schemas.microsoft.com/office/drawing/2014/chart" uri="{C3380CC4-5D6E-409C-BE32-E72D297353CC}">
              <c16:uniqueId val="{00000000-13D6-4D5A-840B-3563AE2F16EE}"/>
            </c:ext>
          </c:extLst>
        </c:ser>
        <c:dLbls>
          <c:showLegendKey val="0"/>
          <c:showVal val="0"/>
          <c:showCatName val="0"/>
          <c:showSerName val="0"/>
          <c:showPercent val="0"/>
          <c:showBubbleSize val="0"/>
        </c:dLbls>
        <c:axId val="220647424"/>
        <c:axId val="222258304"/>
      </c:areaChart>
      <c:lineChart>
        <c:grouping val="standard"/>
        <c:varyColors val="0"/>
        <c:ser>
          <c:idx val="1"/>
          <c:order val="0"/>
          <c:tx>
            <c:strRef>
              <c:f>'Data 1.1'!$D$5</c:f>
              <c:strCache>
                <c:ptCount val="1"/>
                <c:pt idx="0">
                  <c:v>Estimated 
population (millions)</c:v>
                </c:pt>
              </c:strCache>
            </c:strRef>
          </c:tx>
          <c:spPr>
            <a:ln w="38100">
              <a:solidFill>
                <a:srgbClr val="248078"/>
              </a:solidFill>
              <a:prstDash val="solid"/>
            </a:ln>
          </c:spPr>
          <c:marker>
            <c:symbol val="none"/>
          </c:marker>
          <c:dPt>
            <c:idx val="0"/>
            <c:marker>
              <c:symbol val="circle"/>
              <c:size val="12"/>
              <c:spPr>
                <a:solidFill>
                  <a:srgbClr val="1F7069"/>
                </a:solidFill>
                <a:ln>
                  <a:noFill/>
                </a:ln>
              </c:spPr>
            </c:marker>
            <c:bubble3D val="0"/>
            <c:extLst>
              <c:ext xmlns:c16="http://schemas.microsoft.com/office/drawing/2014/chart" uri="{C3380CC4-5D6E-409C-BE32-E72D297353CC}">
                <c16:uniqueId val="{00000001-13D6-4D5A-840B-3563AE2F16EE}"/>
              </c:ext>
            </c:extLst>
          </c:dPt>
          <c:dPt>
            <c:idx val="13"/>
            <c:bubble3D val="0"/>
            <c:extLst>
              <c:ext xmlns:c16="http://schemas.microsoft.com/office/drawing/2014/chart" uri="{C3380CC4-5D6E-409C-BE32-E72D297353CC}">
                <c16:uniqueId val="{00000002-13D6-4D5A-840B-3563AE2F16EE}"/>
              </c:ext>
            </c:extLst>
          </c:dPt>
          <c:dPt>
            <c:idx val="29"/>
            <c:bubble3D val="0"/>
            <c:extLst>
              <c:ext xmlns:c16="http://schemas.microsoft.com/office/drawing/2014/chart" uri="{C3380CC4-5D6E-409C-BE32-E72D297353CC}">
                <c16:uniqueId val="{00000003-13D6-4D5A-840B-3563AE2F16EE}"/>
              </c:ext>
            </c:extLst>
          </c:dPt>
          <c:dPt>
            <c:idx val="31"/>
            <c:bubble3D val="0"/>
            <c:extLst>
              <c:ext xmlns:c16="http://schemas.microsoft.com/office/drawing/2014/chart" uri="{C3380CC4-5D6E-409C-BE32-E72D297353CC}">
                <c16:uniqueId val="{00000004-13D6-4D5A-840B-3563AE2F16EE}"/>
              </c:ext>
            </c:extLst>
          </c:dPt>
          <c:dPt>
            <c:idx val="42"/>
            <c:marker>
              <c:symbol val="circle"/>
              <c:size val="12"/>
              <c:spPr>
                <a:solidFill>
                  <a:srgbClr val="1F7069"/>
                </a:solidFill>
                <a:ln>
                  <a:noFill/>
                </a:ln>
              </c:spPr>
            </c:marker>
            <c:bubble3D val="0"/>
            <c:extLst>
              <c:ext xmlns:c16="http://schemas.microsoft.com/office/drawing/2014/chart" uri="{C3380CC4-5D6E-409C-BE32-E72D297353CC}">
                <c16:uniqueId val="{00000005-13D6-4D5A-840B-3563AE2F16EE}"/>
              </c:ext>
            </c:extLst>
          </c:dPt>
          <c:dPt>
            <c:idx val="55"/>
            <c:bubble3D val="0"/>
            <c:extLst>
              <c:ext xmlns:c16="http://schemas.microsoft.com/office/drawing/2014/chart" uri="{C3380CC4-5D6E-409C-BE32-E72D297353CC}">
                <c16:uniqueId val="{00000006-13D6-4D5A-840B-3563AE2F16EE}"/>
              </c:ext>
            </c:extLst>
          </c:dPt>
          <c:dPt>
            <c:idx val="57"/>
            <c:bubble3D val="0"/>
            <c:extLst>
              <c:ext xmlns:c16="http://schemas.microsoft.com/office/drawing/2014/chart" uri="{C3380CC4-5D6E-409C-BE32-E72D297353CC}">
                <c16:uniqueId val="{00000007-13D6-4D5A-840B-3563AE2F16EE}"/>
              </c:ext>
            </c:extLst>
          </c:dPt>
          <c:dPt>
            <c:idx val="60"/>
            <c:marker>
              <c:symbol val="circle"/>
              <c:size val="12"/>
              <c:spPr>
                <a:solidFill>
                  <a:srgbClr val="1F7069"/>
                </a:solidFill>
                <a:ln>
                  <a:noFill/>
                </a:ln>
              </c:spPr>
            </c:marker>
            <c:bubble3D val="0"/>
            <c:extLst>
              <c:ext xmlns:c16="http://schemas.microsoft.com/office/drawing/2014/chart" uri="{C3380CC4-5D6E-409C-BE32-E72D297353CC}">
                <c16:uniqueId val="{00000008-13D6-4D5A-840B-3563AE2F16EE}"/>
              </c:ext>
            </c:extLst>
          </c:dPt>
          <c:cat>
            <c:numRef>
              <c:f>'Data 1.1'!$A$9:$A$69</c:f>
              <c:numCache>
                <c:formatCode>General</c:formatCode>
                <c:ptCount val="61"/>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numCache>
            </c:numRef>
          </c:cat>
          <c:val>
            <c:numRef>
              <c:f>'Data 1.1'!$D$9:$D$69</c:f>
              <c:numCache>
                <c:formatCode>#,##0.00</c:formatCode>
                <c:ptCount val="61"/>
                <c:pt idx="0">
                  <c:v>5.1411550000000004</c:v>
                </c:pt>
                <c:pt idx="1">
                  <c:v>5.1626219999999998</c:v>
                </c:pt>
                <c:pt idx="2">
                  <c:v>5.1776580000000001</c:v>
                </c:pt>
                <c:pt idx="3">
                  <c:v>5.1838360000000003</c:v>
                </c:pt>
                <c:pt idx="4">
                  <c:v>5.1975280000000001</c:v>
                </c:pt>
                <c:pt idx="5">
                  <c:v>5.2050999999999998</c:v>
                </c:pt>
                <c:pt idx="6">
                  <c:v>5.2084999999999999</c:v>
                </c:pt>
                <c:pt idx="7">
                  <c:v>5.2099000000000002</c:v>
                </c:pt>
                <c:pt idx="8">
                  <c:v>5.2005999999999997</c:v>
                </c:pt>
                <c:pt idx="9">
                  <c:v>5.1982999999999997</c:v>
                </c:pt>
                <c:pt idx="10">
                  <c:v>5.2001999999999997</c:v>
                </c:pt>
                <c:pt idx="11">
                  <c:v>5.2084999999999999</c:v>
                </c:pt>
                <c:pt idx="12">
                  <c:v>5.2137000000000002</c:v>
                </c:pt>
                <c:pt idx="13">
                  <c:v>5.2355999999999998</c:v>
                </c:pt>
                <c:pt idx="14">
                  <c:v>5.2305999999999999</c:v>
                </c:pt>
                <c:pt idx="15">
                  <c:v>5.2339000000000002</c:v>
                </c:pt>
                <c:pt idx="16">
                  <c:v>5.2408000000000001</c:v>
                </c:pt>
                <c:pt idx="17">
                  <c:v>5.2324000000000002</c:v>
                </c:pt>
                <c:pt idx="18">
                  <c:v>5.2333999999999996</c:v>
                </c:pt>
                <c:pt idx="19">
                  <c:v>5.2262000000000004</c:v>
                </c:pt>
                <c:pt idx="20">
                  <c:v>5.2122999999999999</c:v>
                </c:pt>
                <c:pt idx="21">
                  <c:v>5.2035999999999998</c:v>
                </c:pt>
                <c:pt idx="22">
                  <c:v>5.1939000000000002</c:v>
                </c:pt>
                <c:pt idx="23">
                  <c:v>5.1802000000000001</c:v>
                </c:pt>
                <c:pt idx="24">
                  <c:v>5.1645399999999997</c:v>
                </c:pt>
                <c:pt idx="25">
                  <c:v>5.1481199999999996</c:v>
                </c:pt>
                <c:pt idx="26">
                  <c:v>5.1388800000000003</c:v>
                </c:pt>
                <c:pt idx="27">
                  <c:v>5.1278899999999998</c:v>
                </c:pt>
                <c:pt idx="28">
                  <c:v>5.1117600000000003</c:v>
                </c:pt>
                <c:pt idx="29">
                  <c:v>5.0990200000000003</c:v>
                </c:pt>
                <c:pt idx="30">
                  <c:v>5.0774400000000002</c:v>
                </c:pt>
                <c:pt idx="31">
                  <c:v>5.0781900000000002</c:v>
                </c:pt>
                <c:pt idx="32">
                  <c:v>5.08127</c:v>
                </c:pt>
                <c:pt idx="33">
                  <c:v>5.0833300000000001</c:v>
                </c:pt>
                <c:pt idx="34">
                  <c:v>5.0856199999999996</c:v>
                </c:pt>
                <c:pt idx="35">
                  <c:v>5.09246</c:v>
                </c:pt>
                <c:pt idx="36">
                  <c:v>5.1022100000000004</c:v>
                </c:pt>
                <c:pt idx="37">
                  <c:v>5.1036900000000003</c:v>
                </c:pt>
                <c:pt idx="38">
                  <c:v>5.0921900000000004</c:v>
                </c:pt>
                <c:pt idx="39">
                  <c:v>5.0833399999999997</c:v>
                </c:pt>
                <c:pt idx="40">
                  <c:v>5.07707</c:v>
                </c:pt>
                <c:pt idx="41">
                  <c:v>5.0719500000000002</c:v>
                </c:pt>
                <c:pt idx="42">
                  <c:v>5.0629400000000002</c:v>
                </c:pt>
                <c:pt idx="43">
                  <c:v>5.0641999999999996</c:v>
                </c:pt>
                <c:pt idx="44">
                  <c:v>5.0659999999999998</c:v>
                </c:pt>
                <c:pt idx="45">
                  <c:v>5.0685000000000002</c:v>
                </c:pt>
                <c:pt idx="46">
                  <c:v>5.0842999999999998</c:v>
                </c:pt>
                <c:pt idx="47">
                  <c:v>5.1101999999999999</c:v>
                </c:pt>
                <c:pt idx="48">
                  <c:v>5.133</c:v>
                </c:pt>
                <c:pt idx="49">
                  <c:v>5.17</c:v>
                </c:pt>
                <c:pt idx="50">
                  <c:v>5.2028999999999996</c:v>
                </c:pt>
                <c:pt idx="51">
                  <c:v>5.2319000000000004</c:v>
                </c:pt>
                <c:pt idx="52">
                  <c:v>5.2622</c:v>
                </c:pt>
                <c:pt idx="53">
                  <c:v>5.2999000000000001</c:v>
                </c:pt>
                <c:pt idx="54">
                  <c:v>5.3136000000000001</c:v>
                </c:pt>
                <c:pt idx="55">
                  <c:v>5.3277000000000001</c:v>
                </c:pt>
                <c:pt idx="56">
                  <c:v>5.3475999999999999</c:v>
                </c:pt>
                <c:pt idx="57">
                  <c:v>5.3730000000000002</c:v>
                </c:pt>
                <c:pt idx="58">
                  <c:v>5.4047000000000001</c:v>
                </c:pt>
                <c:pt idx="59">
                  <c:v>5.4248000000000003</c:v>
                </c:pt>
                <c:pt idx="60">
                  <c:v>5.4381000000000004</c:v>
                </c:pt>
              </c:numCache>
            </c:numRef>
          </c:val>
          <c:smooth val="0"/>
          <c:extLst>
            <c:ext xmlns:c16="http://schemas.microsoft.com/office/drawing/2014/chart" uri="{C3380CC4-5D6E-409C-BE32-E72D297353CC}">
              <c16:uniqueId val="{00000009-13D6-4D5A-840B-3563AE2F16EE}"/>
            </c:ext>
          </c:extLst>
        </c:ser>
        <c:dLbls>
          <c:showLegendKey val="0"/>
          <c:showVal val="0"/>
          <c:showCatName val="0"/>
          <c:showSerName val="0"/>
          <c:showPercent val="0"/>
          <c:showBubbleSize val="0"/>
        </c:dLbls>
        <c:marker val="1"/>
        <c:smooth val="0"/>
        <c:axId val="222975488"/>
        <c:axId val="222260224"/>
      </c:lineChart>
      <c:catAx>
        <c:axId val="220647424"/>
        <c:scaling>
          <c:orientation val="minMax"/>
        </c:scaling>
        <c:delete val="0"/>
        <c:axPos val="b"/>
        <c:title>
          <c:tx>
            <c:rich>
              <a:bodyPr/>
              <a:lstStyle/>
              <a:p>
                <a:pPr algn="ctr">
                  <a:defRPr sz="1400" b="1"/>
                </a:pPr>
                <a:r>
                  <a:rPr lang="en-GB" sz="1400" b="1"/>
                  <a:t>Year to 30 June</a:t>
                </a:r>
              </a:p>
            </c:rich>
          </c:tx>
          <c:layout>
            <c:manualLayout>
              <c:xMode val="edge"/>
              <c:yMode val="edge"/>
              <c:x val="0.43388586062077678"/>
              <c:y val="0.963827526502398"/>
            </c:manualLayout>
          </c:layout>
          <c:overlay val="0"/>
        </c:title>
        <c:numFmt formatCode="General" sourceLinked="0"/>
        <c:majorTickMark val="out"/>
        <c:minorTickMark val="none"/>
        <c:tickLblPos val="nextTo"/>
        <c:spPr>
          <a:ln w="3175">
            <a:noFill/>
            <a:prstDash val="solid"/>
          </a:ln>
        </c:spPr>
        <c:txPr>
          <a:bodyPr rot="0" vert="horz"/>
          <a:lstStyle/>
          <a:p>
            <a:pPr>
              <a:defRPr>
                <a:solidFill>
                  <a:schemeClr val="bg1"/>
                </a:solidFill>
              </a:defRPr>
            </a:pPr>
            <a:endParaRPr lang="en-US"/>
          </a:p>
        </c:txPr>
        <c:crossAx val="222258304"/>
        <c:crosses val="autoZero"/>
        <c:auto val="1"/>
        <c:lblAlgn val="ctr"/>
        <c:lblOffset val="100"/>
        <c:tickLblSkip val="1"/>
        <c:tickMarkSkip val="1"/>
        <c:noMultiLvlLbl val="0"/>
      </c:catAx>
      <c:valAx>
        <c:axId val="222258304"/>
        <c:scaling>
          <c:orientation val="minMax"/>
          <c:max val="7"/>
          <c:min val="0"/>
        </c:scaling>
        <c:delete val="0"/>
        <c:axPos val="l"/>
        <c:title>
          <c:tx>
            <c:rich>
              <a:bodyPr/>
              <a:lstStyle/>
              <a:p>
                <a:pPr>
                  <a:defRPr sz="1400" b="1"/>
                </a:pPr>
                <a:r>
                  <a:rPr lang="en-GB" sz="1400" b="1"/>
                  <a:t>Population (millions)</a:t>
                </a:r>
              </a:p>
            </c:rich>
          </c:tx>
          <c:layout>
            <c:manualLayout>
              <c:xMode val="edge"/>
              <c:yMode val="edge"/>
              <c:x val="9.7922542290909283E-5"/>
              <c:y val="0.33297467258217089"/>
            </c:manualLayout>
          </c:layout>
          <c:overlay val="0"/>
        </c:title>
        <c:numFmt formatCode="#,##0" sourceLinked="0"/>
        <c:majorTickMark val="none"/>
        <c:minorTickMark val="none"/>
        <c:tickLblPos val="nextTo"/>
        <c:spPr>
          <a:ln w="3175">
            <a:noFill/>
            <a:prstDash val="solid"/>
          </a:ln>
        </c:spPr>
        <c:txPr>
          <a:bodyPr rot="0" vert="horz"/>
          <a:lstStyle/>
          <a:p>
            <a:pPr>
              <a:defRPr>
                <a:solidFill>
                  <a:schemeClr val="bg1"/>
                </a:solidFill>
              </a:defRPr>
            </a:pPr>
            <a:endParaRPr lang="en-US"/>
          </a:p>
        </c:txPr>
        <c:crossAx val="220647424"/>
        <c:crosses val="autoZero"/>
        <c:crossBetween val="midCat"/>
      </c:valAx>
      <c:valAx>
        <c:axId val="222260224"/>
        <c:scaling>
          <c:orientation val="minMax"/>
          <c:max val="7"/>
          <c:min val="0"/>
        </c:scaling>
        <c:delete val="0"/>
        <c:axPos val="l"/>
        <c:numFmt formatCode="#,##0.0" sourceLinked="0"/>
        <c:majorTickMark val="out"/>
        <c:minorTickMark val="none"/>
        <c:tickLblPos val="nextTo"/>
        <c:spPr>
          <a:ln>
            <a:solidFill>
              <a:srgbClr val="000000"/>
            </a:solidFill>
          </a:ln>
        </c:spPr>
        <c:crossAx val="222975488"/>
        <c:crosses val="autoZero"/>
        <c:crossBetween val="midCat"/>
      </c:valAx>
      <c:catAx>
        <c:axId val="222975488"/>
        <c:scaling>
          <c:orientation val="minMax"/>
        </c:scaling>
        <c:delete val="0"/>
        <c:axPos val="b"/>
        <c:numFmt formatCode="General" sourceLinked="1"/>
        <c:majorTickMark val="out"/>
        <c:minorTickMark val="none"/>
        <c:tickLblPos val="nextTo"/>
        <c:spPr>
          <a:ln>
            <a:solidFill>
              <a:srgbClr val="000000"/>
            </a:solidFill>
          </a:ln>
        </c:spPr>
        <c:crossAx val="222260224"/>
        <c:crosses val="autoZero"/>
        <c:auto val="1"/>
        <c:lblAlgn val="ctr"/>
        <c:lblOffset val="100"/>
        <c:tickLblSkip val="5"/>
        <c:tickMarkSkip val="5"/>
        <c:noMultiLvlLbl val="0"/>
      </c:catAx>
      <c:spPr>
        <a:noFill/>
        <a:ln w="12700">
          <a:noFill/>
          <a:prstDash val="solid"/>
        </a:ln>
      </c:spPr>
    </c:plotArea>
    <c:plotVisOnly val="1"/>
    <c:dispBlanksAs val="gap"/>
    <c:showDLblsOverMax val="0"/>
  </c:chart>
  <c:spPr>
    <a:no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Figure 1.10: Change in median age, council areas, mid-2008 to mid-2018</a:t>
            </a:r>
            <a:endParaRPr lang="en-GB" sz="1400">
              <a:effectLst/>
            </a:endParaRPr>
          </a:p>
        </c:rich>
      </c:tx>
      <c:layout>
        <c:manualLayout>
          <c:xMode val="edge"/>
          <c:yMode val="edge"/>
          <c:x val="0.11691426342605007"/>
          <c:y val="0"/>
        </c:manualLayout>
      </c:layout>
      <c:overlay val="0"/>
    </c:title>
    <c:autoTitleDeleted val="0"/>
    <c:plotArea>
      <c:layout>
        <c:manualLayout>
          <c:layoutTarget val="inner"/>
          <c:xMode val="edge"/>
          <c:yMode val="edge"/>
          <c:x val="0.19160388730821526"/>
          <c:y val="5.1430962434043569E-2"/>
          <c:w val="0.63235548181631751"/>
          <c:h val="0.87308705976970258"/>
        </c:manualLayout>
      </c:layout>
      <c:barChart>
        <c:barDir val="bar"/>
        <c:grouping val="clustered"/>
        <c:varyColors val="0"/>
        <c:ser>
          <c:idx val="0"/>
          <c:order val="0"/>
          <c:spPr>
            <a:solidFill>
              <a:srgbClr val="2DA197"/>
            </a:solidFill>
            <a:ln>
              <a:noFill/>
            </a:ln>
            <a:effectLst/>
          </c:spPr>
          <c:invertIfNegative val="0"/>
          <c:dPt>
            <c:idx val="7"/>
            <c:invertIfNegative val="0"/>
            <c:bubble3D val="0"/>
            <c:spPr>
              <a:solidFill>
                <a:srgbClr val="16504B"/>
              </a:solidFill>
              <a:ln>
                <a:noFill/>
              </a:ln>
              <a:effectLst>
                <a:outerShdw blurRad="63500" sx="102000" sy="102000" algn="ctr" rotWithShape="0">
                  <a:prstClr val="black">
                    <a:alpha val="40000"/>
                  </a:prstClr>
                </a:outerShdw>
              </a:effectLst>
              <a:scene3d>
                <a:camera prst="orthographicFront"/>
                <a:lightRig rig="threePt" dir="t"/>
              </a:scene3d>
              <a:sp3d/>
            </c:spPr>
            <c:extLst>
              <c:ext xmlns:c16="http://schemas.microsoft.com/office/drawing/2014/chart" uri="{C3380CC4-5D6E-409C-BE32-E72D297353CC}">
                <c16:uniqueId val="{00000001-A829-4092-81C5-18E5FA571D2C}"/>
              </c:ext>
            </c:extLst>
          </c:dPt>
          <c:dLbls>
            <c:dLbl>
              <c:idx val="4"/>
              <c:tx>
                <c:rich>
                  <a:bodyPr/>
                  <a:lstStyle/>
                  <a:p>
                    <a:r>
                      <a:rPr lang="en-US"/>
                      <a:t>+</a:t>
                    </a:r>
                    <a:fld id="{C3681006-8900-41CE-9C23-4EEAD3ED846E}"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829-4092-81C5-18E5FA571D2C}"/>
                </c:ext>
              </c:extLst>
            </c:dLbl>
            <c:dLbl>
              <c:idx val="5"/>
              <c:tx>
                <c:rich>
                  <a:bodyPr/>
                  <a:lstStyle/>
                  <a:p>
                    <a:r>
                      <a:rPr lang="en-US"/>
                      <a:t>+</a:t>
                    </a:r>
                    <a:fld id="{8DD3DF50-4E4E-48CF-BCDB-529A1582423D}"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829-4092-81C5-18E5FA571D2C}"/>
                </c:ext>
              </c:extLst>
            </c:dLbl>
            <c:dLbl>
              <c:idx val="6"/>
              <c:tx>
                <c:rich>
                  <a:bodyPr/>
                  <a:lstStyle/>
                  <a:p>
                    <a:r>
                      <a:rPr lang="en-US"/>
                      <a:t>+</a:t>
                    </a:r>
                    <a:fld id="{4A14E853-F510-4A6D-AAAA-E7C4BB913217}"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A829-4092-81C5-18E5FA571D2C}"/>
                </c:ext>
              </c:extLst>
            </c:dLbl>
            <c:dLbl>
              <c:idx val="7"/>
              <c:tx>
                <c:rich>
                  <a:bodyPr rot="0" vert="horz"/>
                  <a:lstStyle/>
                  <a:p>
                    <a:pPr>
                      <a:defRPr sz="1200" b="1">
                        <a:solidFill>
                          <a:srgbClr val="2DA197"/>
                        </a:solidFill>
                      </a:defRPr>
                    </a:pPr>
                    <a:r>
                      <a:rPr lang="en-US" sz="1200" b="1">
                        <a:solidFill>
                          <a:srgbClr val="2DA197"/>
                        </a:solidFill>
                      </a:rPr>
                      <a:t>+</a:t>
                    </a:r>
                    <a:fld id="{77CE131D-157B-4F30-B034-ED8429ACB7DF}" type="VALUE">
                      <a:rPr lang="en-US" sz="1200" b="1">
                        <a:solidFill>
                          <a:srgbClr val="2DA197"/>
                        </a:solidFill>
                      </a:rPr>
                      <a:pPr>
                        <a:defRPr sz="1200" b="1">
                          <a:solidFill>
                            <a:srgbClr val="2DA197"/>
                          </a:solidFill>
                        </a:defRPr>
                      </a:pPr>
                      <a:t>[VALUE]</a:t>
                    </a:fld>
                    <a:r>
                      <a:rPr lang="en-US" sz="1200" b="1">
                        <a:solidFill>
                          <a:srgbClr val="2DA197"/>
                        </a:solidFill>
                      </a:rPr>
                      <a:t> years</a:t>
                    </a:r>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829-4092-81C5-18E5FA571D2C}"/>
                </c:ext>
              </c:extLst>
            </c:dLbl>
            <c:dLbl>
              <c:idx val="8"/>
              <c:tx>
                <c:rich>
                  <a:bodyPr/>
                  <a:lstStyle/>
                  <a:p>
                    <a:r>
                      <a:rPr lang="en-US"/>
                      <a:t>+</a:t>
                    </a:r>
                    <a:fld id="{BBE35805-9262-4879-A4DC-04B77D1B99E7}"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829-4092-81C5-18E5FA571D2C}"/>
                </c:ext>
              </c:extLst>
            </c:dLbl>
            <c:dLbl>
              <c:idx val="9"/>
              <c:tx>
                <c:rich>
                  <a:bodyPr/>
                  <a:lstStyle/>
                  <a:p>
                    <a:r>
                      <a:rPr lang="en-US"/>
                      <a:t>+</a:t>
                    </a:r>
                    <a:fld id="{A6351DF1-01B3-497F-A99F-A963ABC191AA}"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829-4092-81C5-18E5FA571D2C}"/>
                </c:ext>
              </c:extLst>
            </c:dLbl>
            <c:dLbl>
              <c:idx val="10"/>
              <c:tx>
                <c:rich>
                  <a:bodyPr/>
                  <a:lstStyle/>
                  <a:p>
                    <a:r>
                      <a:rPr lang="en-US"/>
                      <a:t>+</a:t>
                    </a:r>
                    <a:fld id="{BF24B1DB-883B-4D1E-A9A7-42C9FC90578C}"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829-4092-81C5-18E5FA571D2C}"/>
                </c:ext>
              </c:extLst>
            </c:dLbl>
            <c:dLbl>
              <c:idx val="11"/>
              <c:tx>
                <c:rich>
                  <a:bodyPr/>
                  <a:lstStyle/>
                  <a:p>
                    <a:r>
                      <a:rPr lang="en-US"/>
                      <a:t>+</a:t>
                    </a:r>
                    <a:fld id="{3FEA1121-2ACF-4D40-8B1F-40C0373BE789}"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A829-4092-81C5-18E5FA571D2C}"/>
                </c:ext>
              </c:extLst>
            </c:dLbl>
            <c:dLbl>
              <c:idx val="12"/>
              <c:tx>
                <c:rich>
                  <a:bodyPr/>
                  <a:lstStyle/>
                  <a:p>
                    <a:r>
                      <a:rPr lang="en-US"/>
                      <a:t>+</a:t>
                    </a:r>
                    <a:fld id="{E0A21D6B-5666-4CFC-B49A-1DD49D0308D1}"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829-4092-81C5-18E5FA571D2C}"/>
                </c:ext>
              </c:extLst>
            </c:dLbl>
            <c:dLbl>
              <c:idx val="13"/>
              <c:tx>
                <c:rich>
                  <a:bodyPr/>
                  <a:lstStyle/>
                  <a:p>
                    <a:r>
                      <a:rPr lang="en-US"/>
                      <a:t>+</a:t>
                    </a:r>
                    <a:fld id="{1728EA1D-5D31-42A2-AE28-D41E369080C2}"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829-4092-81C5-18E5FA571D2C}"/>
                </c:ext>
              </c:extLst>
            </c:dLbl>
            <c:dLbl>
              <c:idx val="14"/>
              <c:tx>
                <c:rich>
                  <a:bodyPr/>
                  <a:lstStyle/>
                  <a:p>
                    <a:r>
                      <a:rPr lang="en-US"/>
                      <a:t>+</a:t>
                    </a:r>
                    <a:fld id="{1B4F5ABF-3B05-4A5C-AC8B-3FDCC5D5805D}"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829-4092-81C5-18E5FA571D2C}"/>
                </c:ext>
              </c:extLst>
            </c:dLbl>
            <c:dLbl>
              <c:idx val="15"/>
              <c:tx>
                <c:rich>
                  <a:bodyPr/>
                  <a:lstStyle/>
                  <a:p>
                    <a:r>
                      <a:rPr lang="en-US"/>
                      <a:t>+</a:t>
                    </a:r>
                    <a:fld id="{E613E61A-AACF-4334-968B-8B851702B2B1}"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829-4092-81C5-18E5FA571D2C}"/>
                </c:ext>
              </c:extLst>
            </c:dLbl>
            <c:dLbl>
              <c:idx val="16"/>
              <c:tx>
                <c:rich>
                  <a:bodyPr/>
                  <a:lstStyle/>
                  <a:p>
                    <a:r>
                      <a:rPr lang="en-US"/>
                      <a:t>+</a:t>
                    </a:r>
                    <a:fld id="{1F20A0DA-A6AE-4888-888F-06B844451827}"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A829-4092-81C5-18E5FA571D2C}"/>
                </c:ext>
              </c:extLst>
            </c:dLbl>
            <c:dLbl>
              <c:idx val="17"/>
              <c:tx>
                <c:rich>
                  <a:bodyPr/>
                  <a:lstStyle/>
                  <a:p>
                    <a:r>
                      <a:rPr lang="en-US"/>
                      <a:t>+</a:t>
                    </a:r>
                    <a:fld id="{B3EFBCA4-3E65-4B23-BBC2-B9252EBE92B3}"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A829-4092-81C5-18E5FA571D2C}"/>
                </c:ext>
              </c:extLst>
            </c:dLbl>
            <c:dLbl>
              <c:idx val="18"/>
              <c:tx>
                <c:rich>
                  <a:bodyPr/>
                  <a:lstStyle/>
                  <a:p>
                    <a:r>
                      <a:rPr lang="en-US"/>
                      <a:t>+</a:t>
                    </a:r>
                    <a:fld id="{BB2BCF17-FDBE-4C58-8C9A-20823624645A}"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A829-4092-81C5-18E5FA571D2C}"/>
                </c:ext>
              </c:extLst>
            </c:dLbl>
            <c:dLbl>
              <c:idx val="19"/>
              <c:tx>
                <c:rich>
                  <a:bodyPr/>
                  <a:lstStyle/>
                  <a:p>
                    <a:r>
                      <a:rPr lang="en-US"/>
                      <a:t>+</a:t>
                    </a:r>
                    <a:fld id="{501B9EED-3A0C-47B5-8DE5-5E3F0C3CEF47}"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A829-4092-81C5-18E5FA571D2C}"/>
                </c:ext>
              </c:extLst>
            </c:dLbl>
            <c:dLbl>
              <c:idx val="20"/>
              <c:tx>
                <c:rich>
                  <a:bodyPr/>
                  <a:lstStyle/>
                  <a:p>
                    <a:r>
                      <a:rPr lang="en-US"/>
                      <a:t>+</a:t>
                    </a:r>
                    <a:fld id="{AE83588C-75CD-4C6F-9CB6-32B3860AE78A}"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829-4092-81C5-18E5FA571D2C}"/>
                </c:ext>
              </c:extLst>
            </c:dLbl>
            <c:dLbl>
              <c:idx val="21"/>
              <c:tx>
                <c:rich>
                  <a:bodyPr/>
                  <a:lstStyle/>
                  <a:p>
                    <a:r>
                      <a:rPr lang="en-US"/>
                      <a:t>+</a:t>
                    </a:r>
                    <a:fld id="{62A7BC0D-AB60-4B8C-9EB7-2DC97E227F1F}"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A829-4092-81C5-18E5FA571D2C}"/>
                </c:ext>
              </c:extLst>
            </c:dLbl>
            <c:dLbl>
              <c:idx val="22"/>
              <c:tx>
                <c:rich>
                  <a:bodyPr/>
                  <a:lstStyle/>
                  <a:p>
                    <a:r>
                      <a:rPr lang="en-US"/>
                      <a:t>+</a:t>
                    </a:r>
                    <a:fld id="{73D0ABD5-2219-4DD2-9FEF-487F97EB52E3}"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829-4092-81C5-18E5FA571D2C}"/>
                </c:ext>
              </c:extLst>
            </c:dLbl>
            <c:dLbl>
              <c:idx val="23"/>
              <c:tx>
                <c:rich>
                  <a:bodyPr/>
                  <a:lstStyle/>
                  <a:p>
                    <a:r>
                      <a:rPr lang="en-US"/>
                      <a:t>+</a:t>
                    </a:r>
                    <a:fld id="{6BC40183-C851-4608-BCFB-EFA62A31A1EC}"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A829-4092-81C5-18E5FA571D2C}"/>
                </c:ext>
              </c:extLst>
            </c:dLbl>
            <c:dLbl>
              <c:idx val="24"/>
              <c:tx>
                <c:rich>
                  <a:bodyPr/>
                  <a:lstStyle/>
                  <a:p>
                    <a:r>
                      <a:rPr lang="en-US"/>
                      <a:t>+</a:t>
                    </a:r>
                    <a:fld id="{1E04AD17-E0A5-414B-8B4C-E6686966EDE3}"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A829-4092-81C5-18E5FA571D2C}"/>
                </c:ext>
              </c:extLst>
            </c:dLbl>
            <c:dLbl>
              <c:idx val="25"/>
              <c:tx>
                <c:rich>
                  <a:bodyPr/>
                  <a:lstStyle/>
                  <a:p>
                    <a:r>
                      <a:rPr lang="en-US"/>
                      <a:t>+</a:t>
                    </a:r>
                    <a:fld id="{7F0A58FF-4235-4876-ABC8-592E51063FCE}"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A829-4092-81C5-18E5FA571D2C}"/>
                </c:ext>
              </c:extLst>
            </c:dLbl>
            <c:dLbl>
              <c:idx val="26"/>
              <c:tx>
                <c:rich>
                  <a:bodyPr/>
                  <a:lstStyle/>
                  <a:p>
                    <a:r>
                      <a:rPr lang="en-US"/>
                      <a:t>+</a:t>
                    </a:r>
                    <a:fld id="{CA8237CA-9733-435E-9BA0-1377ABB7327C}"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A829-4092-81C5-18E5FA571D2C}"/>
                </c:ext>
              </c:extLst>
            </c:dLbl>
            <c:dLbl>
              <c:idx val="27"/>
              <c:tx>
                <c:rich>
                  <a:bodyPr/>
                  <a:lstStyle/>
                  <a:p>
                    <a:r>
                      <a:rPr lang="en-US"/>
                      <a:t>+</a:t>
                    </a:r>
                    <a:fld id="{16A3A2C6-7ED0-48F1-8ABD-325FBB4A330F}"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829-4092-81C5-18E5FA571D2C}"/>
                </c:ext>
              </c:extLst>
            </c:dLbl>
            <c:dLbl>
              <c:idx val="28"/>
              <c:tx>
                <c:rich>
                  <a:bodyPr/>
                  <a:lstStyle/>
                  <a:p>
                    <a:r>
                      <a:rPr lang="en-US"/>
                      <a:t>+</a:t>
                    </a:r>
                    <a:fld id="{A4D8CF64-EC58-49BB-942E-922BE004F9B9}"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A829-4092-81C5-18E5FA571D2C}"/>
                </c:ext>
              </c:extLst>
            </c:dLbl>
            <c:dLbl>
              <c:idx val="29"/>
              <c:tx>
                <c:rich>
                  <a:bodyPr/>
                  <a:lstStyle/>
                  <a:p>
                    <a:r>
                      <a:rPr lang="en-US"/>
                      <a:t>+</a:t>
                    </a:r>
                    <a:fld id="{93122BBB-23C7-4DD8-BD34-2CD3910E84A7}"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829-4092-81C5-18E5FA571D2C}"/>
                </c:ext>
              </c:extLst>
            </c:dLbl>
            <c:dLbl>
              <c:idx val="30"/>
              <c:tx>
                <c:rich>
                  <a:bodyPr/>
                  <a:lstStyle/>
                  <a:p>
                    <a:r>
                      <a:rPr lang="en-US"/>
                      <a:t>+</a:t>
                    </a:r>
                    <a:fld id="{5CE862AE-4257-4943-81B7-AC10CFD8C074}"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A829-4092-81C5-18E5FA571D2C}"/>
                </c:ext>
              </c:extLst>
            </c:dLbl>
            <c:dLbl>
              <c:idx val="31"/>
              <c:tx>
                <c:rich>
                  <a:bodyPr/>
                  <a:lstStyle/>
                  <a:p>
                    <a:r>
                      <a:rPr lang="en-US"/>
                      <a:t>+</a:t>
                    </a:r>
                    <a:fld id="{858E9885-B03B-4BC4-9BB7-2E86A6BD965A}"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A829-4092-81C5-18E5FA571D2C}"/>
                </c:ext>
              </c:extLst>
            </c:dLbl>
            <c:dLbl>
              <c:idx val="32"/>
              <c:tx>
                <c:rich>
                  <a:bodyPr/>
                  <a:lstStyle/>
                  <a:p>
                    <a:r>
                      <a:rPr lang="en-US"/>
                      <a:t>+</a:t>
                    </a:r>
                    <a:fld id="{E766DEA6-E937-4BDE-8BFA-9DD3722DA1DB}" type="VALUE">
                      <a:rPr lang="en-US"/>
                      <a:pPr/>
                      <a:t>[VALUE]</a:t>
                    </a:fld>
                    <a:endParaRPr 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D-A829-4092-81C5-18E5FA571D2C}"/>
                </c:ext>
              </c:extLst>
            </c:dLbl>
            <c:spPr>
              <a:noFill/>
              <a:ln>
                <a:noFill/>
              </a:ln>
              <a:effectLst/>
            </c:spPr>
            <c:txPr>
              <a:bodyPr rot="0" vert="horz"/>
              <a:lstStyle/>
              <a:p>
                <a:pPr>
                  <a:defRPr sz="1000">
                    <a:solidFill>
                      <a:srgbClr val="2DA197"/>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1.10'!$A$8:$A$40</c:f>
              <c:strCache>
                <c:ptCount val="33"/>
                <c:pt idx="0">
                  <c:v>Dundee City</c:v>
                </c:pt>
                <c:pt idx="1">
                  <c:v>Glasgow City</c:v>
                </c:pt>
                <c:pt idx="2">
                  <c:v>Aberdeen City</c:v>
                </c:pt>
                <c:pt idx="3">
                  <c:v>City of Edinburgh</c:v>
                </c:pt>
                <c:pt idx="4">
                  <c:v>Midlothian</c:v>
                </c:pt>
                <c:pt idx="5">
                  <c:v>East Renfrewshire</c:v>
                </c:pt>
                <c:pt idx="6">
                  <c:v>Stirling</c:v>
                </c:pt>
                <c:pt idx="7">
                  <c:v>SCOTLAND</c:v>
                </c:pt>
                <c:pt idx="8">
                  <c:v>Renfrewshire</c:v>
                </c:pt>
                <c:pt idx="9">
                  <c:v>Aberdeenshire</c:v>
                </c:pt>
                <c:pt idx="10">
                  <c:v>West Lothian</c:v>
                </c:pt>
                <c:pt idx="11">
                  <c:v>West Dunbartonshire</c:v>
                </c:pt>
                <c:pt idx="12">
                  <c:v>North Lanarkshire</c:v>
                </c:pt>
                <c:pt idx="13">
                  <c:v>Fife</c:v>
                </c:pt>
                <c:pt idx="14">
                  <c:v>East Dunbartonshire</c:v>
                </c:pt>
                <c:pt idx="15">
                  <c:v>East Lothian</c:v>
                </c:pt>
                <c:pt idx="16">
                  <c:v>Falkirk</c:v>
                </c:pt>
                <c:pt idx="17">
                  <c:v>Perth and Kinross</c:v>
                </c:pt>
                <c:pt idx="18">
                  <c:v>South Lanarkshire</c:v>
                </c:pt>
                <c:pt idx="19">
                  <c:v>Shetland Islands</c:v>
                </c:pt>
                <c:pt idx="20">
                  <c:v>East Ayrshire</c:v>
                </c:pt>
                <c:pt idx="21">
                  <c:v>Highland</c:v>
                </c:pt>
                <c:pt idx="22">
                  <c:v>Angus</c:v>
                </c:pt>
                <c:pt idx="23">
                  <c:v>Moray</c:v>
                </c:pt>
                <c:pt idx="24">
                  <c:v>Inverclyde</c:v>
                </c:pt>
                <c:pt idx="25">
                  <c:v>South Ayrshire</c:v>
                </c:pt>
                <c:pt idx="26">
                  <c:v>Orkney Islands</c:v>
                </c:pt>
                <c:pt idx="27">
                  <c:v>Dumfries and Galloway</c:v>
                </c:pt>
                <c:pt idx="28">
                  <c:v>Na h-Eileanan Siar</c:v>
                </c:pt>
                <c:pt idx="29">
                  <c:v>Argyll and Bute</c:v>
                </c:pt>
                <c:pt idx="30">
                  <c:v>North Ayrshire</c:v>
                </c:pt>
                <c:pt idx="31">
                  <c:v>Clackmannanshire</c:v>
                </c:pt>
                <c:pt idx="32">
                  <c:v>Scottish Borders</c:v>
                </c:pt>
              </c:strCache>
            </c:strRef>
          </c:cat>
          <c:val>
            <c:numRef>
              <c:f>'Data 1.10'!$D$8:$D$40</c:f>
              <c:numCache>
                <c:formatCode>0.0</c:formatCode>
                <c:ptCount val="33"/>
                <c:pt idx="0">
                  <c:v>-1.869873150105704</c:v>
                </c:pt>
                <c:pt idx="1">
                  <c:v>-1.082611185340717</c:v>
                </c:pt>
                <c:pt idx="2">
                  <c:v>-0.63409415121255819</c:v>
                </c:pt>
                <c:pt idx="3">
                  <c:v>-0.58160621761658149</c:v>
                </c:pt>
                <c:pt idx="4">
                  <c:v>0.4577519379844972</c:v>
                </c:pt>
                <c:pt idx="5">
                  <c:v>1.1069609507640052</c:v>
                </c:pt>
                <c:pt idx="6">
                  <c:v>1.3254681647940103</c:v>
                </c:pt>
                <c:pt idx="7">
                  <c:v>1.3537796808096516</c:v>
                </c:pt>
                <c:pt idx="8">
                  <c:v>1.8666349357448837</c:v>
                </c:pt>
                <c:pt idx="9">
                  <c:v>2.1284826974267972</c:v>
                </c:pt>
                <c:pt idx="10">
                  <c:v>2.1905677655677636</c:v>
                </c:pt>
                <c:pt idx="11">
                  <c:v>2.2678832116788357</c:v>
                </c:pt>
                <c:pt idx="12">
                  <c:v>2.3107142857142833</c:v>
                </c:pt>
                <c:pt idx="13">
                  <c:v>2.3207866453235795</c:v>
                </c:pt>
                <c:pt idx="14">
                  <c:v>2.4370517928286901</c:v>
                </c:pt>
                <c:pt idx="15">
                  <c:v>2.5213549337260659</c:v>
                </c:pt>
                <c:pt idx="16">
                  <c:v>2.8556634304207122</c:v>
                </c:pt>
                <c:pt idx="17">
                  <c:v>2.8705152671755769</c:v>
                </c:pt>
                <c:pt idx="18">
                  <c:v>2.9090550209721187</c:v>
                </c:pt>
                <c:pt idx="19">
                  <c:v>2.9310344827586192</c:v>
                </c:pt>
                <c:pt idx="20">
                  <c:v>3.0389302640487443</c:v>
                </c:pt>
                <c:pt idx="21">
                  <c:v>3.1611198490091184</c:v>
                </c:pt>
                <c:pt idx="22">
                  <c:v>3.2595345830639957</c:v>
                </c:pt>
                <c:pt idx="23">
                  <c:v>3.4658878504672899</c:v>
                </c:pt>
                <c:pt idx="24">
                  <c:v>3.69050632911393</c:v>
                </c:pt>
                <c:pt idx="25">
                  <c:v>3.7114609571788435</c:v>
                </c:pt>
                <c:pt idx="26">
                  <c:v>3.777408637873755</c:v>
                </c:pt>
                <c:pt idx="27">
                  <c:v>3.9515837104072418</c:v>
                </c:pt>
                <c:pt idx="28">
                  <c:v>4.002336448598129</c:v>
                </c:pt>
                <c:pt idx="29">
                  <c:v>4.0217821782178262</c:v>
                </c:pt>
                <c:pt idx="30">
                  <c:v>4.0503325942350372</c:v>
                </c:pt>
                <c:pt idx="31">
                  <c:v>4.0860465116279059</c:v>
                </c:pt>
                <c:pt idx="32">
                  <c:v>4.1072018890200681</c:v>
                </c:pt>
              </c:numCache>
            </c:numRef>
          </c:val>
          <c:extLst>
            <c:ext xmlns:c16="http://schemas.microsoft.com/office/drawing/2014/chart" uri="{C3380CC4-5D6E-409C-BE32-E72D297353CC}">
              <c16:uniqueId val="{0000001E-A829-4092-81C5-18E5FA571D2C}"/>
            </c:ext>
          </c:extLst>
        </c:ser>
        <c:dLbls>
          <c:showLegendKey val="0"/>
          <c:showVal val="0"/>
          <c:showCatName val="0"/>
          <c:showSerName val="0"/>
          <c:showPercent val="0"/>
          <c:showBubbleSize val="0"/>
        </c:dLbls>
        <c:gapWidth val="29"/>
        <c:axId val="523901728"/>
        <c:axId val="523898120"/>
      </c:barChart>
      <c:catAx>
        <c:axId val="523901728"/>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523898120"/>
        <c:crosses val="autoZero"/>
        <c:auto val="1"/>
        <c:lblAlgn val="ctr"/>
        <c:lblOffset val="100"/>
        <c:noMultiLvlLbl val="0"/>
      </c:catAx>
      <c:valAx>
        <c:axId val="523898120"/>
        <c:scaling>
          <c:orientation val="minMax"/>
        </c:scaling>
        <c:delete val="0"/>
        <c:axPos val="b"/>
        <c:title>
          <c:tx>
            <c:rich>
              <a:bodyPr rot="0" vert="horz"/>
              <a:lstStyle/>
              <a:p>
                <a:pPr>
                  <a:defRPr sz="1400"/>
                </a:pPr>
                <a:r>
                  <a:rPr lang="en-GB" sz="1400"/>
                  <a:t>Change in median age (years)</a:t>
                </a:r>
              </a:p>
            </c:rich>
          </c:tx>
          <c:layout>
            <c:manualLayout>
              <c:xMode val="edge"/>
              <c:yMode val="edge"/>
              <c:x val="0.41906714447071824"/>
              <c:y val="0.95509550436630208"/>
            </c:manualLayout>
          </c:layout>
          <c:overlay val="0"/>
          <c:spPr>
            <a:noFill/>
            <a:ln>
              <a:noFill/>
            </a:ln>
            <a:effectLst/>
          </c:spPr>
        </c:title>
        <c:numFmt formatCode="0" sourceLinked="0"/>
        <c:majorTickMark val="out"/>
        <c:minorTickMark val="none"/>
        <c:tickLblPos val="nextTo"/>
        <c:spPr>
          <a:noFill/>
          <a:ln>
            <a:solidFill>
              <a:schemeClr val="tx1"/>
            </a:solidFill>
          </a:ln>
          <a:effectLst/>
        </c:spPr>
        <c:txPr>
          <a:bodyPr rot="-60000000" vert="horz"/>
          <a:lstStyle/>
          <a:p>
            <a:pPr>
              <a:defRPr/>
            </a:pPr>
            <a:endParaRPr lang="en-US"/>
          </a:p>
        </c:txPr>
        <c:crossAx val="52390172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Figure 2.1: Births and deaths, Scotland, 1951-2018</a:t>
            </a:r>
          </a:p>
        </c:rich>
      </c:tx>
      <c:overlay val="1"/>
    </c:title>
    <c:autoTitleDeleted val="0"/>
    <c:plotArea>
      <c:layout>
        <c:manualLayout>
          <c:layoutTarget val="inner"/>
          <c:xMode val="edge"/>
          <c:yMode val="edge"/>
          <c:x val="9.799964773380225E-2"/>
          <c:y val="7.4818799268490083E-2"/>
          <c:w val="0.86994239581438471"/>
          <c:h val="0.79405460269127992"/>
        </c:manualLayout>
      </c:layout>
      <c:areaChart>
        <c:grouping val="standard"/>
        <c:varyColors val="0"/>
        <c:ser>
          <c:idx val="0"/>
          <c:order val="2"/>
          <c:tx>
            <c:v>Births</c:v>
          </c:tx>
          <c:spPr>
            <a:solidFill>
              <a:srgbClr val="E2E2E2"/>
            </a:solidFill>
            <a:ln cap="rnd">
              <a:noFill/>
            </a:ln>
          </c:spPr>
          <c:val>
            <c:numRef>
              <c:f>'Data 2.1'!$B$7:$B$74</c:f>
              <c:numCache>
                <c:formatCode>#,##0</c:formatCode>
                <c:ptCount val="68"/>
                <c:pt idx="0">
                  <c:v>90639</c:v>
                </c:pt>
                <c:pt idx="1">
                  <c:v>90422</c:v>
                </c:pt>
                <c:pt idx="2">
                  <c:v>90913</c:v>
                </c:pt>
                <c:pt idx="3">
                  <c:v>92315</c:v>
                </c:pt>
                <c:pt idx="4">
                  <c:v>92539</c:v>
                </c:pt>
                <c:pt idx="5">
                  <c:v>95313</c:v>
                </c:pt>
                <c:pt idx="6">
                  <c:v>97977</c:v>
                </c:pt>
                <c:pt idx="7">
                  <c:v>99481</c:v>
                </c:pt>
                <c:pt idx="8">
                  <c:v>99251</c:v>
                </c:pt>
                <c:pt idx="9">
                  <c:v>101292</c:v>
                </c:pt>
                <c:pt idx="10">
                  <c:v>101169</c:v>
                </c:pt>
                <c:pt idx="11">
                  <c:v>104334</c:v>
                </c:pt>
                <c:pt idx="12">
                  <c:v>102691</c:v>
                </c:pt>
                <c:pt idx="13">
                  <c:v>104355</c:v>
                </c:pt>
                <c:pt idx="14">
                  <c:v>100660</c:v>
                </c:pt>
                <c:pt idx="15">
                  <c:v>96536</c:v>
                </c:pt>
                <c:pt idx="16">
                  <c:v>96221</c:v>
                </c:pt>
                <c:pt idx="17">
                  <c:v>94786</c:v>
                </c:pt>
                <c:pt idx="18">
                  <c:v>90290</c:v>
                </c:pt>
                <c:pt idx="19">
                  <c:v>87335</c:v>
                </c:pt>
                <c:pt idx="20">
                  <c:v>86728</c:v>
                </c:pt>
                <c:pt idx="21">
                  <c:v>78550</c:v>
                </c:pt>
                <c:pt idx="22">
                  <c:v>74392</c:v>
                </c:pt>
                <c:pt idx="23">
                  <c:v>70093</c:v>
                </c:pt>
                <c:pt idx="24">
                  <c:v>67943</c:v>
                </c:pt>
                <c:pt idx="25">
                  <c:v>64895</c:v>
                </c:pt>
                <c:pt idx="26">
                  <c:v>62342</c:v>
                </c:pt>
                <c:pt idx="27">
                  <c:v>64295</c:v>
                </c:pt>
                <c:pt idx="28">
                  <c:v>68366</c:v>
                </c:pt>
                <c:pt idx="29">
                  <c:v>68892</c:v>
                </c:pt>
                <c:pt idx="30">
                  <c:v>69054</c:v>
                </c:pt>
                <c:pt idx="31">
                  <c:v>66196</c:v>
                </c:pt>
                <c:pt idx="32">
                  <c:v>65078</c:v>
                </c:pt>
                <c:pt idx="33">
                  <c:v>65106</c:v>
                </c:pt>
                <c:pt idx="34">
                  <c:v>66676</c:v>
                </c:pt>
                <c:pt idx="35">
                  <c:v>65812</c:v>
                </c:pt>
                <c:pt idx="36">
                  <c:v>66241</c:v>
                </c:pt>
                <c:pt idx="37">
                  <c:v>66212</c:v>
                </c:pt>
                <c:pt idx="38">
                  <c:v>63480</c:v>
                </c:pt>
                <c:pt idx="39">
                  <c:v>65973</c:v>
                </c:pt>
                <c:pt idx="40">
                  <c:v>67024</c:v>
                </c:pt>
                <c:pt idx="41">
                  <c:v>65789</c:v>
                </c:pt>
                <c:pt idx="42">
                  <c:v>63337</c:v>
                </c:pt>
                <c:pt idx="43">
                  <c:v>61656</c:v>
                </c:pt>
                <c:pt idx="44">
                  <c:v>60051</c:v>
                </c:pt>
                <c:pt idx="45">
                  <c:v>59296</c:v>
                </c:pt>
                <c:pt idx="46">
                  <c:v>59440</c:v>
                </c:pt>
                <c:pt idx="47">
                  <c:v>57319</c:v>
                </c:pt>
                <c:pt idx="48">
                  <c:v>55147</c:v>
                </c:pt>
                <c:pt idx="49">
                  <c:v>53076</c:v>
                </c:pt>
                <c:pt idx="50">
                  <c:v>52527</c:v>
                </c:pt>
                <c:pt idx="51">
                  <c:v>51270</c:v>
                </c:pt>
                <c:pt idx="52">
                  <c:v>52432</c:v>
                </c:pt>
                <c:pt idx="53">
                  <c:v>53957</c:v>
                </c:pt>
                <c:pt idx="54">
                  <c:v>54386</c:v>
                </c:pt>
                <c:pt idx="55">
                  <c:v>55690</c:v>
                </c:pt>
                <c:pt idx="56">
                  <c:v>57781</c:v>
                </c:pt>
                <c:pt idx="57">
                  <c:v>60041</c:v>
                </c:pt>
                <c:pt idx="58">
                  <c:v>59046</c:v>
                </c:pt>
                <c:pt idx="59">
                  <c:v>58791</c:v>
                </c:pt>
                <c:pt idx="60">
                  <c:v>58590</c:v>
                </c:pt>
                <c:pt idx="61">
                  <c:v>58027</c:v>
                </c:pt>
                <c:pt idx="62">
                  <c:v>56014</c:v>
                </c:pt>
                <c:pt idx="63">
                  <c:v>56725</c:v>
                </c:pt>
                <c:pt idx="64">
                  <c:v>55098</c:v>
                </c:pt>
                <c:pt idx="65">
                  <c:v>54488</c:v>
                </c:pt>
                <c:pt idx="66">
                  <c:v>52861</c:v>
                </c:pt>
                <c:pt idx="67">
                  <c:v>51308</c:v>
                </c:pt>
              </c:numCache>
            </c:numRef>
          </c:val>
          <c:extLst>
            <c:ext xmlns:c16="http://schemas.microsoft.com/office/drawing/2014/chart" uri="{C3380CC4-5D6E-409C-BE32-E72D297353CC}">
              <c16:uniqueId val="{00000000-DBE7-4CEC-84E4-B28D5A2EE406}"/>
            </c:ext>
          </c:extLst>
        </c:ser>
        <c:ser>
          <c:idx val="3"/>
          <c:order val="3"/>
          <c:tx>
            <c:v>Deaths</c:v>
          </c:tx>
          <c:spPr>
            <a:solidFill>
              <a:srgbClr val="2E8ACA"/>
            </a:solidFill>
            <a:ln>
              <a:noFill/>
            </a:ln>
          </c:spPr>
          <c:val>
            <c:numRef>
              <c:f>'Data 2.1'!$C$7:$C$74</c:f>
              <c:numCache>
                <c:formatCode>#,##0</c:formatCode>
                <c:ptCount val="68"/>
                <c:pt idx="0">
                  <c:v>65778</c:v>
                </c:pt>
                <c:pt idx="1">
                  <c:v>61510</c:v>
                </c:pt>
                <c:pt idx="2">
                  <c:v>58878</c:v>
                </c:pt>
                <c:pt idx="3">
                  <c:v>61380</c:v>
                </c:pt>
                <c:pt idx="4">
                  <c:v>61645</c:v>
                </c:pt>
                <c:pt idx="5">
                  <c:v>61792</c:v>
                </c:pt>
                <c:pt idx="6">
                  <c:v>61143</c:v>
                </c:pt>
                <c:pt idx="7">
                  <c:v>62065</c:v>
                </c:pt>
                <c:pt idx="8">
                  <c:v>63061</c:v>
                </c:pt>
                <c:pt idx="9">
                  <c:v>61764</c:v>
                </c:pt>
                <c:pt idx="10">
                  <c:v>63928</c:v>
                </c:pt>
                <c:pt idx="11">
                  <c:v>63189</c:v>
                </c:pt>
                <c:pt idx="12">
                  <c:v>65521</c:v>
                </c:pt>
                <c:pt idx="13">
                  <c:v>61039</c:v>
                </c:pt>
                <c:pt idx="14">
                  <c:v>62868</c:v>
                </c:pt>
                <c:pt idx="15">
                  <c:v>63689</c:v>
                </c:pt>
                <c:pt idx="16">
                  <c:v>59523</c:v>
                </c:pt>
                <c:pt idx="17">
                  <c:v>63311</c:v>
                </c:pt>
                <c:pt idx="18">
                  <c:v>63821</c:v>
                </c:pt>
                <c:pt idx="19">
                  <c:v>63640</c:v>
                </c:pt>
                <c:pt idx="20">
                  <c:v>61614</c:v>
                </c:pt>
                <c:pt idx="21">
                  <c:v>65017</c:v>
                </c:pt>
                <c:pt idx="22">
                  <c:v>64545</c:v>
                </c:pt>
                <c:pt idx="23">
                  <c:v>64740</c:v>
                </c:pt>
                <c:pt idx="24">
                  <c:v>63125</c:v>
                </c:pt>
                <c:pt idx="25">
                  <c:v>65253</c:v>
                </c:pt>
                <c:pt idx="26">
                  <c:v>62294</c:v>
                </c:pt>
                <c:pt idx="27">
                  <c:v>65123</c:v>
                </c:pt>
                <c:pt idx="28">
                  <c:v>65747</c:v>
                </c:pt>
                <c:pt idx="29">
                  <c:v>63299</c:v>
                </c:pt>
                <c:pt idx="30">
                  <c:v>63828</c:v>
                </c:pt>
                <c:pt idx="31">
                  <c:v>65022</c:v>
                </c:pt>
                <c:pt idx="32">
                  <c:v>63454</c:v>
                </c:pt>
                <c:pt idx="33">
                  <c:v>62345</c:v>
                </c:pt>
                <c:pt idx="34">
                  <c:v>63967</c:v>
                </c:pt>
                <c:pt idx="35">
                  <c:v>63467</c:v>
                </c:pt>
                <c:pt idx="36">
                  <c:v>62014</c:v>
                </c:pt>
                <c:pt idx="37">
                  <c:v>61957</c:v>
                </c:pt>
                <c:pt idx="38">
                  <c:v>65017</c:v>
                </c:pt>
                <c:pt idx="39">
                  <c:v>61527</c:v>
                </c:pt>
                <c:pt idx="40">
                  <c:v>61041</c:v>
                </c:pt>
                <c:pt idx="41">
                  <c:v>60937</c:v>
                </c:pt>
                <c:pt idx="42">
                  <c:v>64049</c:v>
                </c:pt>
                <c:pt idx="43">
                  <c:v>59328</c:v>
                </c:pt>
                <c:pt idx="44">
                  <c:v>60500</c:v>
                </c:pt>
                <c:pt idx="45">
                  <c:v>60654</c:v>
                </c:pt>
                <c:pt idx="46">
                  <c:v>59494</c:v>
                </c:pt>
                <c:pt idx="47">
                  <c:v>59164</c:v>
                </c:pt>
                <c:pt idx="48">
                  <c:v>60281</c:v>
                </c:pt>
                <c:pt idx="49">
                  <c:v>57799</c:v>
                </c:pt>
                <c:pt idx="50">
                  <c:v>57382</c:v>
                </c:pt>
                <c:pt idx="51">
                  <c:v>58103</c:v>
                </c:pt>
                <c:pt idx="52">
                  <c:v>58472</c:v>
                </c:pt>
                <c:pt idx="53">
                  <c:v>56187</c:v>
                </c:pt>
                <c:pt idx="54">
                  <c:v>55747</c:v>
                </c:pt>
                <c:pt idx="55">
                  <c:v>55093</c:v>
                </c:pt>
                <c:pt idx="56">
                  <c:v>55986</c:v>
                </c:pt>
                <c:pt idx="57">
                  <c:v>55700</c:v>
                </c:pt>
                <c:pt idx="58">
                  <c:v>53856</c:v>
                </c:pt>
                <c:pt idx="59">
                  <c:v>53967</c:v>
                </c:pt>
                <c:pt idx="60">
                  <c:v>53661</c:v>
                </c:pt>
                <c:pt idx="61">
                  <c:v>54937</c:v>
                </c:pt>
                <c:pt idx="62">
                  <c:v>54700</c:v>
                </c:pt>
                <c:pt idx="63">
                  <c:v>54239</c:v>
                </c:pt>
                <c:pt idx="64">
                  <c:v>57579</c:v>
                </c:pt>
                <c:pt idx="65">
                  <c:v>56728</c:v>
                </c:pt>
                <c:pt idx="66">
                  <c:v>57883</c:v>
                </c:pt>
                <c:pt idx="67">
                  <c:v>58503</c:v>
                </c:pt>
              </c:numCache>
            </c:numRef>
          </c:val>
          <c:extLst>
            <c:ext xmlns:c16="http://schemas.microsoft.com/office/drawing/2014/chart" uri="{C3380CC4-5D6E-409C-BE32-E72D297353CC}">
              <c16:uniqueId val="{00000001-DBE7-4CEC-84E4-B28D5A2EE406}"/>
            </c:ext>
          </c:extLst>
        </c:ser>
        <c:ser>
          <c:idx val="4"/>
          <c:order val="4"/>
          <c:tx>
            <c:v>lowest value</c:v>
          </c:tx>
          <c:spPr>
            <a:solidFill>
              <a:schemeClr val="bg1"/>
            </a:solidFill>
            <a:ln w="25400">
              <a:solidFill>
                <a:schemeClr val="bg1"/>
              </a:solidFill>
            </a:ln>
          </c:spPr>
          <c:val>
            <c:numRef>
              <c:f>'Data 2.1'!$G$7:$G$74</c:f>
              <c:numCache>
                <c:formatCode>#,##0</c:formatCode>
                <c:ptCount val="68"/>
                <c:pt idx="0">
                  <c:v>65778</c:v>
                </c:pt>
                <c:pt idx="1">
                  <c:v>61510</c:v>
                </c:pt>
                <c:pt idx="2">
                  <c:v>58878</c:v>
                </c:pt>
                <c:pt idx="3">
                  <c:v>61380</c:v>
                </c:pt>
                <c:pt idx="4">
                  <c:v>61645</c:v>
                </c:pt>
                <c:pt idx="5">
                  <c:v>61792</c:v>
                </c:pt>
                <c:pt idx="6">
                  <c:v>61143</c:v>
                </c:pt>
                <c:pt idx="7">
                  <c:v>62065</c:v>
                </c:pt>
                <c:pt idx="8">
                  <c:v>63061</c:v>
                </c:pt>
                <c:pt idx="9">
                  <c:v>61764</c:v>
                </c:pt>
                <c:pt idx="10">
                  <c:v>63928</c:v>
                </c:pt>
                <c:pt idx="11">
                  <c:v>63189</c:v>
                </c:pt>
                <c:pt idx="12">
                  <c:v>65521</c:v>
                </c:pt>
                <c:pt idx="13">
                  <c:v>61039</c:v>
                </c:pt>
                <c:pt idx="14">
                  <c:v>62868</c:v>
                </c:pt>
                <c:pt idx="15">
                  <c:v>63689</c:v>
                </c:pt>
                <c:pt idx="16">
                  <c:v>59523</c:v>
                </c:pt>
                <c:pt idx="17">
                  <c:v>63311</c:v>
                </c:pt>
                <c:pt idx="18">
                  <c:v>63821</c:v>
                </c:pt>
                <c:pt idx="19">
                  <c:v>63640</c:v>
                </c:pt>
                <c:pt idx="20">
                  <c:v>61614</c:v>
                </c:pt>
                <c:pt idx="21">
                  <c:v>65017</c:v>
                </c:pt>
                <c:pt idx="22">
                  <c:v>64545</c:v>
                </c:pt>
                <c:pt idx="23">
                  <c:v>64740</c:v>
                </c:pt>
                <c:pt idx="24">
                  <c:v>63125</c:v>
                </c:pt>
                <c:pt idx="25">
                  <c:v>64895</c:v>
                </c:pt>
                <c:pt idx="26">
                  <c:v>62294</c:v>
                </c:pt>
                <c:pt idx="27">
                  <c:v>64295</c:v>
                </c:pt>
                <c:pt idx="28">
                  <c:v>65747</c:v>
                </c:pt>
                <c:pt idx="29">
                  <c:v>63299</c:v>
                </c:pt>
                <c:pt idx="30">
                  <c:v>63828</c:v>
                </c:pt>
                <c:pt idx="31">
                  <c:v>65022</c:v>
                </c:pt>
                <c:pt idx="32">
                  <c:v>63454</c:v>
                </c:pt>
                <c:pt idx="33">
                  <c:v>62345</c:v>
                </c:pt>
                <c:pt idx="34">
                  <c:v>63967</c:v>
                </c:pt>
                <c:pt idx="35">
                  <c:v>63467</c:v>
                </c:pt>
                <c:pt idx="36">
                  <c:v>62014</c:v>
                </c:pt>
                <c:pt idx="37">
                  <c:v>61957</c:v>
                </c:pt>
                <c:pt idx="38">
                  <c:v>63480</c:v>
                </c:pt>
                <c:pt idx="39">
                  <c:v>61527</c:v>
                </c:pt>
                <c:pt idx="40">
                  <c:v>61041</c:v>
                </c:pt>
                <c:pt idx="41">
                  <c:v>60937</c:v>
                </c:pt>
                <c:pt idx="42">
                  <c:v>63337</c:v>
                </c:pt>
                <c:pt idx="43">
                  <c:v>59328</c:v>
                </c:pt>
                <c:pt idx="44">
                  <c:v>60051</c:v>
                </c:pt>
                <c:pt idx="45">
                  <c:v>59296</c:v>
                </c:pt>
                <c:pt idx="46">
                  <c:v>59440</c:v>
                </c:pt>
                <c:pt idx="47">
                  <c:v>57319</c:v>
                </c:pt>
                <c:pt idx="48">
                  <c:v>55147</c:v>
                </c:pt>
                <c:pt idx="49">
                  <c:v>53076</c:v>
                </c:pt>
                <c:pt idx="50">
                  <c:v>52527</c:v>
                </c:pt>
                <c:pt idx="51">
                  <c:v>51270</c:v>
                </c:pt>
                <c:pt idx="52">
                  <c:v>52432</c:v>
                </c:pt>
                <c:pt idx="53">
                  <c:v>53957</c:v>
                </c:pt>
                <c:pt idx="54">
                  <c:v>54386</c:v>
                </c:pt>
                <c:pt idx="55">
                  <c:v>55093</c:v>
                </c:pt>
                <c:pt idx="56">
                  <c:v>55986</c:v>
                </c:pt>
                <c:pt idx="57">
                  <c:v>55700</c:v>
                </c:pt>
                <c:pt idx="58">
                  <c:v>53856</c:v>
                </c:pt>
                <c:pt idx="59">
                  <c:v>53967</c:v>
                </c:pt>
                <c:pt idx="60">
                  <c:v>53661</c:v>
                </c:pt>
                <c:pt idx="61">
                  <c:v>54937</c:v>
                </c:pt>
                <c:pt idx="62">
                  <c:v>54700</c:v>
                </c:pt>
                <c:pt idx="63">
                  <c:v>54239</c:v>
                </c:pt>
                <c:pt idx="64">
                  <c:v>55098</c:v>
                </c:pt>
                <c:pt idx="65">
                  <c:v>54488</c:v>
                </c:pt>
                <c:pt idx="66">
                  <c:v>52861</c:v>
                </c:pt>
                <c:pt idx="67" formatCode="General">
                  <c:v>51308</c:v>
                </c:pt>
              </c:numCache>
            </c:numRef>
          </c:val>
          <c:extLst>
            <c:ext xmlns:c16="http://schemas.microsoft.com/office/drawing/2014/chart" uri="{C3380CC4-5D6E-409C-BE32-E72D297353CC}">
              <c16:uniqueId val="{00000002-DBE7-4CEC-84E4-B28D5A2EE406}"/>
            </c:ext>
          </c:extLst>
        </c:ser>
        <c:dLbls>
          <c:showLegendKey val="0"/>
          <c:showVal val="0"/>
          <c:showCatName val="0"/>
          <c:showSerName val="0"/>
          <c:showPercent val="0"/>
          <c:showBubbleSize val="0"/>
        </c:dLbls>
        <c:axId val="216939136"/>
        <c:axId val="216941312"/>
      </c:areaChart>
      <c:lineChart>
        <c:grouping val="standard"/>
        <c:varyColors val="0"/>
        <c:ser>
          <c:idx val="1"/>
          <c:order val="0"/>
          <c:tx>
            <c:v> Births</c:v>
          </c:tx>
          <c:spPr>
            <a:ln w="50800" cap="sq">
              <a:solidFill>
                <a:srgbClr val="2E8ACA"/>
              </a:solidFill>
              <a:prstDash val="sysDash"/>
            </a:ln>
          </c:spPr>
          <c:marker>
            <c:symbol val="none"/>
          </c:marker>
          <c:cat>
            <c:numRef>
              <c:f>'Data 2.1'!$F$7:$F$74</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numCache>
            </c:numRef>
          </c:cat>
          <c:val>
            <c:numRef>
              <c:f>'Data 2.1'!$B$7:$B$74</c:f>
              <c:numCache>
                <c:formatCode>#,##0</c:formatCode>
                <c:ptCount val="68"/>
                <c:pt idx="0">
                  <c:v>90639</c:v>
                </c:pt>
                <c:pt idx="1">
                  <c:v>90422</c:v>
                </c:pt>
                <c:pt idx="2">
                  <c:v>90913</c:v>
                </c:pt>
                <c:pt idx="3">
                  <c:v>92315</c:v>
                </c:pt>
                <c:pt idx="4">
                  <c:v>92539</c:v>
                </c:pt>
                <c:pt idx="5">
                  <c:v>95313</c:v>
                </c:pt>
                <c:pt idx="6">
                  <c:v>97977</c:v>
                </c:pt>
                <c:pt idx="7">
                  <c:v>99481</c:v>
                </c:pt>
                <c:pt idx="8">
                  <c:v>99251</c:v>
                </c:pt>
                <c:pt idx="9">
                  <c:v>101292</c:v>
                </c:pt>
                <c:pt idx="10">
                  <c:v>101169</c:v>
                </c:pt>
                <c:pt idx="11">
                  <c:v>104334</c:v>
                </c:pt>
                <c:pt idx="12">
                  <c:v>102691</c:v>
                </c:pt>
                <c:pt idx="13">
                  <c:v>104355</c:v>
                </c:pt>
                <c:pt idx="14">
                  <c:v>100660</c:v>
                </c:pt>
                <c:pt idx="15">
                  <c:v>96536</c:v>
                </c:pt>
                <c:pt idx="16">
                  <c:v>96221</c:v>
                </c:pt>
                <c:pt idx="17">
                  <c:v>94786</c:v>
                </c:pt>
                <c:pt idx="18">
                  <c:v>90290</c:v>
                </c:pt>
                <c:pt idx="19">
                  <c:v>87335</c:v>
                </c:pt>
                <c:pt idx="20">
                  <c:v>86728</c:v>
                </c:pt>
                <c:pt idx="21">
                  <c:v>78550</c:v>
                </c:pt>
                <c:pt idx="22">
                  <c:v>74392</c:v>
                </c:pt>
                <c:pt idx="23">
                  <c:v>70093</c:v>
                </c:pt>
                <c:pt idx="24">
                  <c:v>67943</c:v>
                </c:pt>
                <c:pt idx="25">
                  <c:v>64895</c:v>
                </c:pt>
                <c:pt idx="26">
                  <c:v>62342</c:v>
                </c:pt>
                <c:pt idx="27">
                  <c:v>64295</c:v>
                </c:pt>
                <c:pt idx="28">
                  <c:v>68366</c:v>
                </c:pt>
                <c:pt idx="29">
                  <c:v>68892</c:v>
                </c:pt>
                <c:pt idx="30">
                  <c:v>69054</c:v>
                </c:pt>
                <c:pt idx="31">
                  <c:v>66196</c:v>
                </c:pt>
                <c:pt idx="32">
                  <c:v>65078</c:v>
                </c:pt>
                <c:pt idx="33">
                  <c:v>65106</c:v>
                </c:pt>
                <c:pt idx="34">
                  <c:v>66676</c:v>
                </c:pt>
                <c:pt idx="35">
                  <c:v>65812</c:v>
                </c:pt>
                <c:pt idx="36">
                  <c:v>66241</c:v>
                </c:pt>
                <c:pt idx="37">
                  <c:v>66212</c:v>
                </c:pt>
                <c:pt idx="38">
                  <c:v>63480</c:v>
                </c:pt>
                <c:pt idx="39">
                  <c:v>65973</c:v>
                </c:pt>
                <c:pt idx="40">
                  <c:v>67024</c:v>
                </c:pt>
                <c:pt idx="41">
                  <c:v>65789</c:v>
                </c:pt>
                <c:pt idx="42">
                  <c:v>63337</c:v>
                </c:pt>
                <c:pt idx="43">
                  <c:v>61656</c:v>
                </c:pt>
                <c:pt idx="44">
                  <c:v>60051</c:v>
                </c:pt>
                <c:pt idx="45">
                  <c:v>59296</c:v>
                </c:pt>
                <c:pt idx="46">
                  <c:v>59440</c:v>
                </c:pt>
                <c:pt idx="47">
                  <c:v>57319</c:v>
                </c:pt>
                <c:pt idx="48">
                  <c:v>55147</c:v>
                </c:pt>
                <c:pt idx="49">
                  <c:v>53076</c:v>
                </c:pt>
                <c:pt idx="50">
                  <c:v>52527</c:v>
                </c:pt>
                <c:pt idx="51">
                  <c:v>51270</c:v>
                </c:pt>
                <c:pt idx="52">
                  <c:v>52432</c:v>
                </c:pt>
                <c:pt idx="53">
                  <c:v>53957</c:v>
                </c:pt>
                <c:pt idx="54">
                  <c:v>54386</c:v>
                </c:pt>
                <c:pt idx="55">
                  <c:v>55690</c:v>
                </c:pt>
                <c:pt idx="56">
                  <c:v>57781</c:v>
                </c:pt>
                <c:pt idx="57">
                  <c:v>60041</c:v>
                </c:pt>
                <c:pt idx="58">
                  <c:v>59046</c:v>
                </c:pt>
                <c:pt idx="59">
                  <c:v>58791</c:v>
                </c:pt>
                <c:pt idx="60">
                  <c:v>58590</c:v>
                </c:pt>
                <c:pt idx="61">
                  <c:v>58027</c:v>
                </c:pt>
                <c:pt idx="62">
                  <c:v>56014</c:v>
                </c:pt>
                <c:pt idx="63">
                  <c:v>56725</c:v>
                </c:pt>
                <c:pt idx="64">
                  <c:v>55098</c:v>
                </c:pt>
                <c:pt idx="65">
                  <c:v>54488</c:v>
                </c:pt>
                <c:pt idx="66">
                  <c:v>52861</c:v>
                </c:pt>
                <c:pt idx="67">
                  <c:v>51308</c:v>
                </c:pt>
              </c:numCache>
            </c:numRef>
          </c:val>
          <c:smooth val="0"/>
          <c:extLst>
            <c:ext xmlns:c16="http://schemas.microsoft.com/office/drawing/2014/chart" uri="{C3380CC4-5D6E-409C-BE32-E72D297353CC}">
              <c16:uniqueId val="{00000003-DBE7-4CEC-84E4-B28D5A2EE406}"/>
            </c:ext>
          </c:extLst>
        </c:ser>
        <c:dLbls>
          <c:showLegendKey val="0"/>
          <c:showVal val="0"/>
          <c:showCatName val="0"/>
          <c:showSerName val="0"/>
          <c:showPercent val="0"/>
          <c:showBubbleSize val="0"/>
        </c:dLbls>
        <c:marker val="1"/>
        <c:smooth val="0"/>
        <c:axId val="216939136"/>
        <c:axId val="216941312"/>
      </c:lineChart>
      <c:lineChart>
        <c:grouping val="standard"/>
        <c:varyColors val="0"/>
        <c:ser>
          <c:idx val="2"/>
          <c:order val="1"/>
          <c:tx>
            <c:v> Deaths</c:v>
          </c:tx>
          <c:spPr>
            <a:ln w="25400">
              <a:solidFill>
                <a:srgbClr val="2E8ACA"/>
              </a:solidFill>
              <a:prstDash val="solid"/>
            </a:ln>
          </c:spPr>
          <c:marker>
            <c:symbol val="none"/>
          </c:marker>
          <c:cat>
            <c:numRef>
              <c:f>'Data 2.1'!$F$7:$F$74</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numCache>
            </c:numRef>
          </c:cat>
          <c:val>
            <c:numRef>
              <c:f>'Data 2.1'!$C$7:$C$74</c:f>
              <c:numCache>
                <c:formatCode>#,##0</c:formatCode>
                <c:ptCount val="68"/>
                <c:pt idx="0">
                  <c:v>65778</c:v>
                </c:pt>
                <c:pt idx="1">
                  <c:v>61510</c:v>
                </c:pt>
                <c:pt idx="2">
                  <c:v>58878</c:v>
                </c:pt>
                <c:pt idx="3">
                  <c:v>61380</c:v>
                </c:pt>
                <c:pt idx="4">
                  <c:v>61645</c:v>
                </c:pt>
                <c:pt idx="5">
                  <c:v>61792</c:v>
                </c:pt>
                <c:pt idx="6">
                  <c:v>61143</c:v>
                </c:pt>
                <c:pt idx="7">
                  <c:v>62065</c:v>
                </c:pt>
                <c:pt idx="8">
                  <c:v>63061</c:v>
                </c:pt>
                <c:pt idx="9">
                  <c:v>61764</c:v>
                </c:pt>
                <c:pt idx="10">
                  <c:v>63928</c:v>
                </c:pt>
                <c:pt idx="11">
                  <c:v>63189</c:v>
                </c:pt>
                <c:pt idx="12">
                  <c:v>65521</c:v>
                </c:pt>
                <c:pt idx="13">
                  <c:v>61039</c:v>
                </c:pt>
                <c:pt idx="14">
                  <c:v>62868</c:v>
                </c:pt>
                <c:pt idx="15">
                  <c:v>63689</c:v>
                </c:pt>
                <c:pt idx="16">
                  <c:v>59523</c:v>
                </c:pt>
                <c:pt idx="17">
                  <c:v>63311</c:v>
                </c:pt>
                <c:pt idx="18">
                  <c:v>63821</c:v>
                </c:pt>
                <c:pt idx="19">
                  <c:v>63640</c:v>
                </c:pt>
                <c:pt idx="20">
                  <c:v>61614</c:v>
                </c:pt>
                <c:pt idx="21">
                  <c:v>65017</c:v>
                </c:pt>
                <c:pt idx="22">
                  <c:v>64545</c:v>
                </c:pt>
                <c:pt idx="23">
                  <c:v>64740</c:v>
                </c:pt>
                <c:pt idx="24">
                  <c:v>63125</c:v>
                </c:pt>
                <c:pt idx="25">
                  <c:v>65253</c:v>
                </c:pt>
                <c:pt idx="26">
                  <c:v>62294</c:v>
                </c:pt>
                <c:pt idx="27">
                  <c:v>65123</c:v>
                </c:pt>
                <c:pt idx="28">
                  <c:v>65747</c:v>
                </c:pt>
                <c:pt idx="29">
                  <c:v>63299</c:v>
                </c:pt>
                <c:pt idx="30">
                  <c:v>63828</c:v>
                </c:pt>
                <c:pt idx="31">
                  <c:v>65022</c:v>
                </c:pt>
                <c:pt idx="32">
                  <c:v>63454</c:v>
                </c:pt>
                <c:pt idx="33">
                  <c:v>62345</c:v>
                </c:pt>
                <c:pt idx="34">
                  <c:v>63967</c:v>
                </c:pt>
                <c:pt idx="35">
                  <c:v>63467</c:v>
                </c:pt>
                <c:pt idx="36">
                  <c:v>62014</c:v>
                </c:pt>
                <c:pt idx="37">
                  <c:v>61957</c:v>
                </c:pt>
                <c:pt idx="38">
                  <c:v>65017</c:v>
                </c:pt>
                <c:pt idx="39">
                  <c:v>61527</c:v>
                </c:pt>
                <c:pt idx="40">
                  <c:v>61041</c:v>
                </c:pt>
                <c:pt idx="41">
                  <c:v>60937</c:v>
                </c:pt>
                <c:pt idx="42">
                  <c:v>64049</c:v>
                </c:pt>
                <c:pt idx="43">
                  <c:v>59328</c:v>
                </c:pt>
                <c:pt idx="44">
                  <c:v>60500</c:v>
                </c:pt>
                <c:pt idx="45">
                  <c:v>60654</c:v>
                </c:pt>
                <c:pt idx="46">
                  <c:v>59494</c:v>
                </c:pt>
                <c:pt idx="47">
                  <c:v>59164</c:v>
                </c:pt>
                <c:pt idx="48">
                  <c:v>60281</c:v>
                </c:pt>
                <c:pt idx="49">
                  <c:v>57799</c:v>
                </c:pt>
                <c:pt idx="50">
                  <c:v>57382</c:v>
                </c:pt>
                <c:pt idx="51">
                  <c:v>58103</c:v>
                </c:pt>
                <c:pt idx="52">
                  <c:v>58472</c:v>
                </c:pt>
                <c:pt idx="53">
                  <c:v>56187</c:v>
                </c:pt>
                <c:pt idx="54">
                  <c:v>55747</c:v>
                </c:pt>
                <c:pt idx="55">
                  <c:v>55093</c:v>
                </c:pt>
                <c:pt idx="56">
                  <c:v>55986</c:v>
                </c:pt>
                <c:pt idx="57">
                  <c:v>55700</c:v>
                </c:pt>
                <c:pt idx="58">
                  <c:v>53856</c:v>
                </c:pt>
                <c:pt idx="59">
                  <c:v>53967</c:v>
                </c:pt>
                <c:pt idx="60">
                  <c:v>53661</c:v>
                </c:pt>
                <c:pt idx="61">
                  <c:v>54937</c:v>
                </c:pt>
                <c:pt idx="62">
                  <c:v>54700</c:v>
                </c:pt>
                <c:pt idx="63">
                  <c:v>54239</c:v>
                </c:pt>
                <c:pt idx="64">
                  <c:v>57579</c:v>
                </c:pt>
                <c:pt idx="65">
                  <c:v>56728</c:v>
                </c:pt>
                <c:pt idx="66">
                  <c:v>57883</c:v>
                </c:pt>
                <c:pt idx="67">
                  <c:v>58503</c:v>
                </c:pt>
              </c:numCache>
            </c:numRef>
          </c:val>
          <c:smooth val="0"/>
          <c:extLst>
            <c:ext xmlns:c16="http://schemas.microsoft.com/office/drawing/2014/chart" uri="{C3380CC4-5D6E-409C-BE32-E72D297353CC}">
              <c16:uniqueId val="{00000004-DBE7-4CEC-84E4-B28D5A2EE406}"/>
            </c:ext>
          </c:extLst>
        </c:ser>
        <c:dLbls>
          <c:showLegendKey val="0"/>
          <c:showVal val="0"/>
          <c:showCatName val="0"/>
          <c:showSerName val="0"/>
          <c:showPercent val="0"/>
          <c:showBubbleSize val="0"/>
        </c:dLbls>
        <c:marker val="1"/>
        <c:smooth val="0"/>
        <c:axId val="216945792"/>
        <c:axId val="216943616"/>
      </c:lineChart>
      <c:catAx>
        <c:axId val="216939136"/>
        <c:scaling>
          <c:orientation val="minMax"/>
        </c:scaling>
        <c:delete val="0"/>
        <c:axPos val="b"/>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a:solidFill>
                      <a:sysClr val="windowText" lastClr="000000"/>
                    </a:solidFill>
                    <a:latin typeface="Arial" panose="020B0604020202020204" pitchFamily="34" charset="0"/>
                    <a:cs typeface="Arial" panose="020B0604020202020204" pitchFamily="34" charset="0"/>
                  </a:rPr>
                  <a:t>Year</a:t>
                </a:r>
              </a:p>
            </c:rich>
          </c:tx>
          <c:layout>
            <c:manualLayout>
              <c:xMode val="edge"/>
              <c:yMode val="edge"/>
              <c:x val="0.50155120696119881"/>
              <c:y val="0.93813339122083428"/>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16941312"/>
        <c:crosses val="autoZero"/>
        <c:auto val="1"/>
        <c:lblAlgn val="ctr"/>
        <c:lblOffset val="100"/>
        <c:tickLblSkip val="4"/>
        <c:tickMarkSkip val="2"/>
        <c:noMultiLvlLbl val="0"/>
      </c:catAx>
      <c:valAx>
        <c:axId val="216941312"/>
        <c:scaling>
          <c:orientation val="minMax"/>
        </c:scaling>
        <c:delete val="0"/>
        <c:axPos val="l"/>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Persons (thousands)</a:t>
                </a:r>
              </a:p>
            </c:rich>
          </c:tx>
          <c:layout>
            <c:manualLayout>
              <c:xMode val="edge"/>
              <c:yMode val="edge"/>
              <c:x val="7.3340667400073343E-3"/>
              <c:y val="0.34981310115691733"/>
            </c:manualLayout>
          </c:layout>
          <c:overlay val="0"/>
          <c:spPr>
            <a:noFill/>
            <a:ln w="25400">
              <a:noFill/>
            </a:ln>
          </c:spPr>
        </c:title>
        <c:numFmt formatCode="#,##0" sourceLinked="1"/>
        <c:majorTickMark val="out"/>
        <c:minorTickMark val="none"/>
        <c:tickLblPos val="nextTo"/>
        <c:spPr>
          <a:ln w="3175">
            <a:noFill/>
            <a:prstDash val="solid"/>
          </a:ln>
        </c:spPr>
        <c:txPr>
          <a:bodyPr rot="0" vert="horz"/>
          <a:lstStyle/>
          <a:p>
            <a:pPr>
              <a:defRPr sz="300" b="0" i="0" u="none" strike="noStrike" baseline="0">
                <a:solidFill>
                  <a:schemeClr val="bg1"/>
                </a:solidFill>
                <a:latin typeface="Arial"/>
                <a:ea typeface="Arial"/>
                <a:cs typeface="Arial"/>
              </a:defRPr>
            </a:pPr>
            <a:endParaRPr lang="en-US"/>
          </a:p>
        </c:txPr>
        <c:crossAx val="216939136"/>
        <c:crosses val="autoZero"/>
        <c:crossBetween val="midCat"/>
        <c:dispUnits>
          <c:builtInUnit val="thousands"/>
        </c:dispUnits>
      </c:valAx>
      <c:valAx>
        <c:axId val="216943616"/>
        <c:scaling>
          <c:orientation val="minMax"/>
          <c:max val="120000"/>
          <c:min val="0"/>
        </c:scaling>
        <c:delete val="0"/>
        <c:axPos val="l"/>
        <c:numFmt formatCode="#,##0" sourceLinked="1"/>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216945792"/>
        <c:crossesAt val="1"/>
        <c:crossBetween val="midCat"/>
        <c:dispUnits>
          <c:builtInUnit val="thousands"/>
        </c:dispUnits>
      </c:valAx>
      <c:catAx>
        <c:axId val="216945792"/>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216943616"/>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650" b="0" i="0" u="none" strike="noStrike" baseline="0">
          <a:solidFill>
            <a:srgbClr val="000000"/>
          </a:solidFill>
          <a:latin typeface="Arial"/>
          <a:ea typeface="Arial"/>
          <a:cs typeface="Arial"/>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Figure 2.2: Estimated female population aged 15 to 44 and general fertility rate (GFR), Scotland, 1951-2018</a:t>
            </a:r>
          </a:p>
        </c:rich>
      </c:tx>
      <c:layout>
        <c:manualLayout>
          <c:xMode val="edge"/>
          <c:yMode val="edge"/>
          <c:x val="0.12590386597714889"/>
          <c:y val="3.6253776435045321E-2"/>
        </c:manualLayout>
      </c:layout>
      <c:overlay val="0"/>
    </c:title>
    <c:autoTitleDeleted val="0"/>
    <c:plotArea>
      <c:layout>
        <c:manualLayout>
          <c:layoutTarget val="inner"/>
          <c:xMode val="edge"/>
          <c:yMode val="edge"/>
          <c:x val="0.10194583762838226"/>
          <c:y val="0.17967219354378286"/>
          <c:w val="0.81669637829924735"/>
          <c:h val="0.66018839806041196"/>
        </c:manualLayout>
      </c:layout>
      <c:barChart>
        <c:barDir val="col"/>
        <c:grouping val="clustered"/>
        <c:varyColors val="0"/>
        <c:ser>
          <c:idx val="0"/>
          <c:order val="1"/>
          <c:tx>
            <c:strRef>
              <c:f>'Data 2.2'!$B$6</c:f>
              <c:strCache>
                <c:ptCount val="1"/>
                <c:pt idx="0">
                  <c:v> Females aged 15 to 44</c:v>
                </c:pt>
              </c:strCache>
            </c:strRef>
          </c:tx>
          <c:spPr>
            <a:solidFill>
              <a:srgbClr val="BFBFBF"/>
            </a:solidFill>
            <a:ln w="12700">
              <a:noFill/>
              <a:prstDash val="solid"/>
            </a:ln>
          </c:spPr>
          <c:invertIfNegative val="0"/>
          <c:cat>
            <c:numRef>
              <c:f>'Data 2.2'!$G$9:$G$76</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numCache>
            </c:numRef>
          </c:cat>
          <c:val>
            <c:numRef>
              <c:f>'Data 2.2'!$B$9:$B$76</c:f>
              <c:numCache>
                <c:formatCode>#,##0</c:formatCode>
                <c:ptCount val="68"/>
                <c:pt idx="0">
                  <c:v>1132622</c:v>
                </c:pt>
                <c:pt idx="1">
                  <c:v>1123660</c:v>
                </c:pt>
                <c:pt idx="2">
                  <c:v>1111911</c:v>
                </c:pt>
                <c:pt idx="3">
                  <c:v>1101299</c:v>
                </c:pt>
                <c:pt idx="4">
                  <c:v>1092634</c:v>
                </c:pt>
                <c:pt idx="5">
                  <c:v>1080681</c:v>
                </c:pt>
                <c:pt idx="6">
                  <c:v>1069241</c:v>
                </c:pt>
                <c:pt idx="7">
                  <c:v>1061942</c:v>
                </c:pt>
                <c:pt idx="8">
                  <c:v>1056825</c:v>
                </c:pt>
                <c:pt idx="9">
                  <c:v>1047392</c:v>
                </c:pt>
                <c:pt idx="10">
                  <c:v>1040407</c:v>
                </c:pt>
                <c:pt idx="11">
                  <c:v>1048751</c:v>
                </c:pt>
                <c:pt idx="12">
                  <c:v>1052849</c:v>
                </c:pt>
                <c:pt idx="13">
                  <c:v>1052061</c:v>
                </c:pt>
                <c:pt idx="14">
                  <c:v>1039214</c:v>
                </c:pt>
                <c:pt idx="15">
                  <c:v>1026191</c:v>
                </c:pt>
                <c:pt idx="16">
                  <c:v>1013879</c:v>
                </c:pt>
                <c:pt idx="17">
                  <c:v>1008860</c:v>
                </c:pt>
                <c:pt idx="18">
                  <c:v>1006765</c:v>
                </c:pt>
                <c:pt idx="19">
                  <c:v>1006297</c:v>
                </c:pt>
                <c:pt idx="20">
                  <c:v>1010799</c:v>
                </c:pt>
                <c:pt idx="21">
                  <c:v>1011172</c:v>
                </c:pt>
                <c:pt idx="22">
                  <c:v>1017383</c:v>
                </c:pt>
                <c:pt idx="23">
                  <c:v>1027886</c:v>
                </c:pt>
                <c:pt idx="24">
                  <c:v>1032642</c:v>
                </c:pt>
                <c:pt idx="25">
                  <c:v>1044148</c:v>
                </c:pt>
                <c:pt idx="26">
                  <c:v>1055255</c:v>
                </c:pt>
                <c:pt idx="27">
                  <c:v>1065626</c:v>
                </c:pt>
                <c:pt idx="28">
                  <c:v>1077584</c:v>
                </c:pt>
                <c:pt idx="29">
                  <c:v>1087799</c:v>
                </c:pt>
                <c:pt idx="30">
                  <c:v>1094086</c:v>
                </c:pt>
                <c:pt idx="31">
                  <c:v>1101328</c:v>
                </c:pt>
                <c:pt idx="32">
                  <c:v>1107990</c:v>
                </c:pt>
                <c:pt idx="33">
                  <c:v>1115834</c:v>
                </c:pt>
                <c:pt idx="34">
                  <c:v>1121019</c:v>
                </c:pt>
                <c:pt idx="35">
                  <c:v>1125817</c:v>
                </c:pt>
                <c:pt idx="36">
                  <c:v>1127412</c:v>
                </c:pt>
                <c:pt idx="37">
                  <c:v>1120948</c:v>
                </c:pt>
                <c:pt idx="38">
                  <c:v>1119277</c:v>
                </c:pt>
                <c:pt idx="39">
                  <c:v>1122408</c:v>
                </c:pt>
                <c:pt idx="40">
                  <c:v>1121555</c:v>
                </c:pt>
                <c:pt idx="41">
                  <c:v>1108632</c:v>
                </c:pt>
                <c:pt idx="42">
                  <c:v>1102509</c:v>
                </c:pt>
                <c:pt idx="43">
                  <c:v>1101332</c:v>
                </c:pt>
                <c:pt idx="44">
                  <c:v>1100694</c:v>
                </c:pt>
                <c:pt idx="45">
                  <c:v>1097034</c:v>
                </c:pt>
                <c:pt idx="46">
                  <c:v>1092868</c:v>
                </c:pt>
                <c:pt idx="47">
                  <c:v>1087480</c:v>
                </c:pt>
                <c:pt idx="48">
                  <c:v>1082840</c:v>
                </c:pt>
                <c:pt idx="49">
                  <c:v>1079356</c:v>
                </c:pt>
                <c:pt idx="50">
                  <c:v>1075849</c:v>
                </c:pt>
                <c:pt idx="51">
                  <c:v>1071336</c:v>
                </c:pt>
                <c:pt idx="52">
                  <c:v>1066269</c:v>
                </c:pt>
                <c:pt idx="53">
                  <c:v>1063675</c:v>
                </c:pt>
                <c:pt idx="54">
                  <c:v>1065071</c:v>
                </c:pt>
                <c:pt idx="55">
                  <c:v>1063816</c:v>
                </c:pt>
                <c:pt idx="56">
                  <c:v>1066323</c:v>
                </c:pt>
                <c:pt idx="57">
                  <c:v>1064533</c:v>
                </c:pt>
                <c:pt idx="58">
                  <c:v>1061073</c:v>
                </c:pt>
                <c:pt idx="59">
                  <c:v>1058338</c:v>
                </c:pt>
                <c:pt idx="60">
                  <c:v>1058467</c:v>
                </c:pt>
                <c:pt idx="61">
                  <c:v>1051693</c:v>
                </c:pt>
                <c:pt idx="62">
                  <c:v>1043307</c:v>
                </c:pt>
                <c:pt idx="63">
                  <c:v>1037572</c:v>
                </c:pt>
                <c:pt idx="64">
                  <c:v>1036055</c:v>
                </c:pt>
                <c:pt idx="65">
                  <c:v>1035102</c:v>
                </c:pt>
                <c:pt idx="66">
                  <c:v>1030087</c:v>
                </c:pt>
                <c:pt idx="67">
                  <c:v>1026816</c:v>
                </c:pt>
              </c:numCache>
            </c:numRef>
          </c:val>
          <c:extLst>
            <c:ext xmlns:c16="http://schemas.microsoft.com/office/drawing/2014/chart" uri="{C3380CC4-5D6E-409C-BE32-E72D297353CC}">
              <c16:uniqueId val="{00000000-BDFC-4585-8AF3-0A4991DEE27C}"/>
            </c:ext>
          </c:extLst>
        </c:ser>
        <c:dLbls>
          <c:showLegendKey val="0"/>
          <c:showVal val="0"/>
          <c:showCatName val="0"/>
          <c:showSerName val="0"/>
          <c:showPercent val="0"/>
          <c:showBubbleSize val="0"/>
        </c:dLbls>
        <c:gapWidth val="50"/>
        <c:axId val="217029632"/>
        <c:axId val="217031808"/>
      </c:barChart>
      <c:lineChart>
        <c:grouping val="standard"/>
        <c:varyColors val="0"/>
        <c:ser>
          <c:idx val="2"/>
          <c:order val="0"/>
          <c:tx>
            <c:strRef>
              <c:f>'Data 2.2'!$C$6</c:f>
              <c:strCache>
                <c:ptCount val="1"/>
                <c:pt idx="0">
                  <c:v> GFR (live births per 1,000 women aged 15 to 44)</c:v>
                </c:pt>
              </c:strCache>
            </c:strRef>
          </c:tx>
          <c:spPr>
            <a:ln w="38100">
              <a:solidFill>
                <a:srgbClr val="2E8ACA"/>
              </a:solidFill>
              <a:prstDash val="solid"/>
            </a:ln>
          </c:spPr>
          <c:marker>
            <c:symbol val="none"/>
          </c:marker>
          <c:cat>
            <c:numRef>
              <c:f>'Data 2.2'!$G$9:$G$76</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numCache>
            </c:numRef>
          </c:cat>
          <c:val>
            <c:numRef>
              <c:f>'Data 2.2'!$C$9:$C$76</c:f>
              <c:numCache>
                <c:formatCode>0.0</c:formatCode>
                <c:ptCount val="68"/>
                <c:pt idx="0">
                  <c:v>80</c:v>
                </c:pt>
                <c:pt idx="1">
                  <c:v>80.5</c:v>
                </c:pt>
                <c:pt idx="2">
                  <c:v>81.8</c:v>
                </c:pt>
                <c:pt idx="3">
                  <c:v>83.8</c:v>
                </c:pt>
                <c:pt idx="4">
                  <c:v>84.7</c:v>
                </c:pt>
                <c:pt idx="5">
                  <c:v>88.2</c:v>
                </c:pt>
                <c:pt idx="6">
                  <c:v>91.6</c:v>
                </c:pt>
                <c:pt idx="7">
                  <c:v>93.7</c:v>
                </c:pt>
                <c:pt idx="8">
                  <c:v>93.9</c:v>
                </c:pt>
                <c:pt idx="9">
                  <c:v>96.7</c:v>
                </c:pt>
                <c:pt idx="10">
                  <c:v>97.2</c:v>
                </c:pt>
                <c:pt idx="11">
                  <c:v>99.5</c:v>
                </c:pt>
                <c:pt idx="12">
                  <c:v>97.5</c:v>
                </c:pt>
                <c:pt idx="13">
                  <c:v>99.2</c:v>
                </c:pt>
                <c:pt idx="14">
                  <c:v>96.9</c:v>
                </c:pt>
                <c:pt idx="15">
                  <c:v>94.1</c:v>
                </c:pt>
                <c:pt idx="16">
                  <c:v>94.9</c:v>
                </c:pt>
                <c:pt idx="17">
                  <c:v>94</c:v>
                </c:pt>
                <c:pt idx="18">
                  <c:v>89.7</c:v>
                </c:pt>
                <c:pt idx="19">
                  <c:v>86.8</c:v>
                </c:pt>
                <c:pt idx="20">
                  <c:v>85.8</c:v>
                </c:pt>
                <c:pt idx="21">
                  <c:v>77.7</c:v>
                </c:pt>
                <c:pt idx="22">
                  <c:v>73.099999999999994</c:v>
                </c:pt>
                <c:pt idx="23">
                  <c:v>68.2</c:v>
                </c:pt>
                <c:pt idx="24">
                  <c:v>65.8</c:v>
                </c:pt>
                <c:pt idx="25">
                  <c:v>62.2</c:v>
                </c:pt>
                <c:pt idx="26">
                  <c:v>59.1</c:v>
                </c:pt>
                <c:pt idx="27">
                  <c:v>60.3</c:v>
                </c:pt>
                <c:pt idx="28">
                  <c:v>63.4</c:v>
                </c:pt>
                <c:pt idx="29">
                  <c:v>63.3</c:v>
                </c:pt>
                <c:pt idx="30">
                  <c:v>63.1</c:v>
                </c:pt>
                <c:pt idx="31">
                  <c:v>60.1</c:v>
                </c:pt>
                <c:pt idx="32">
                  <c:v>58.7</c:v>
                </c:pt>
                <c:pt idx="33">
                  <c:v>58.3</c:v>
                </c:pt>
                <c:pt idx="34">
                  <c:v>59.5</c:v>
                </c:pt>
                <c:pt idx="35">
                  <c:v>58.5</c:v>
                </c:pt>
                <c:pt idx="36">
                  <c:v>58.8</c:v>
                </c:pt>
                <c:pt idx="37">
                  <c:v>59.1</c:v>
                </c:pt>
                <c:pt idx="38">
                  <c:v>56.7</c:v>
                </c:pt>
                <c:pt idx="39">
                  <c:v>58.8</c:v>
                </c:pt>
                <c:pt idx="40">
                  <c:v>59.8</c:v>
                </c:pt>
                <c:pt idx="41">
                  <c:v>59.3</c:v>
                </c:pt>
                <c:pt idx="42">
                  <c:v>57.4</c:v>
                </c:pt>
                <c:pt idx="43">
                  <c:v>56</c:v>
                </c:pt>
                <c:pt idx="44">
                  <c:v>54.6</c:v>
                </c:pt>
                <c:pt idx="45">
                  <c:v>54.1</c:v>
                </c:pt>
                <c:pt idx="46">
                  <c:v>54.4</c:v>
                </c:pt>
                <c:pt idx="47">
                  <c:v>52.7</c:v>
                </c:pt>
                <c:pt idx="48">
                  <c:v>50.9</c:v>
                </c:pt>
                <c:pt idx="49">
                  <c:v>49.2</c:v>
                </c:pt>
                <c:pt idx="50">
                  <c:v>48.8</c:v>
                </c:pt>
                <c:pt idx="51">
                  <c:v>47.9</c:v>
                </c:pt>
                <c:pt idx="52">
                  <c:v>49.2</c:v>
                </c:pt>
                <c:pt idx="53">
                  <c:v>50.7</c:v>
                </c:pt>
                <c:pt idx="54">
                  <c:v>51.1</c:v>
                </c:pt>
                <c:pt idx="55">
                  <c:v>52.3</c:v>
                </c:pt>
                <c:pt idx="56">
                  <c:v>54.2</c:v>
                </c:pt>
                <c:pt idx="57">
                  <c:v>56.4</c:v>
                </c:pt>
                <c:pt idx="58">
                  <c:v>55.6</c:v>
                </c:pt>
                <c:pt idx="59">
                  <c:v>55.6</c:v>
                </c:pt>
                <c:pt idx="60">
                  <c:v>55.4</c:v>
                </c:pt>
                <c:pt idx="61">
                  <c:v>55.2</c:v>
                </c:pt>
                <c:pt idx="62" formatCode="General">
                  <c:v>53.7</c:v>
                </c:pt>
                <c:pt idx="63">
                  <c:v>54.670904766127073</c:v>
                </c:pt>
                <c:pt idx="64">
                  <c:v>53.2</c:v>
                </c:pt>
                <c:pt idx="65">
                  <c:v>52.6</c:v>
                </c:pt>
                <c:pt idx="66">
                  <c:v>51.3</c:v>
                </c:pt>
                <c:pt idx="67">
                  <c:v>50</c:v>
                </c:pt>
              </c:numCache>
            </c:numRef>
          </c:val>
          <c:smooth val="0"/>
          <c:extLst>
            <c:ext xmlns:c16="http://schemas.microsoft.com/office/drawing/2014/chart" uri="{C3380CC4-5D6E-409C-BE32-E72D297353CC}">
              <c16:uniqueId val="{00000001-BDFC-4585-8AF3-0A4991DEE27C}"/>
            </c:ext>
          </c:extLst>
        </c:ser>
        <c:dLbls>
          <c:showLegendKey val="0"/>
          <c:showVal val="0"/>
          <c:showCatName val="0"/>
          <c:showSerName val="0"/>
          <c:showPercent val="0"/>
          <c:showBubbleSize val="0"/>
        </c:dLbls>
        <c:marker val="1"/>
        <c:smooth val="0"/>
        <c:axId val="217034112"/>
        <c:axId val="217060480"/>
      </c:lineChart>
      <c:catAx>
        <c:axId val="217029632"/>
        <c:scaling>
          <c:orientation val="minMax"/>
        </c:scaling>
        <c:delete val="0"/>
        <c:axPos val="b"/>
        <c:title>
          <c:tx>
            <c:rich>
              <a:bodyPr/>
              <a:lstStyle/>
              <a:p>
                <a:pPr>
                  <a:defRPr sz="1400" b="1" i="0" u="none" strike="noStrike" baseline="0">
                    <a:solidFill>
                      <a:schemeClr val="tx1"/>
                    </a:solidFill>
                    <a:latin typeface="Arial" panose="020B0604020202020204" pitchFamily="34" charset="0"/>
                    <a:ea typeface="Arial"/>
                    <a:cs typeface="Arial" panose="020B0604020202020204" pitchFamily="34" charset="0"/>
                  </a:defRPr>
                </a:pPr>
                <a:r>
                  <a:rPr lang="en-GB">
                    <a:solidFill>
                      <a:schemeClr val="tx1"/>
                    </a:solidFill>
                    <a:latin typeface="Arial" panose="020B0604020202020204" pitchFamily="34" charset="0"/>
                    <a:cs typeface="Arial" panose="020B0604020202020204" pitchFamily="34" charset="0"/>
                  </a:rPr>
                  <a:t>Year</a:t>
                </a:r>
              </a:p>
            </c:rich>
          </c:tx>
          <c:layout>
            <c:manualLayout>
              <c:xMode val="edge"/>
              <c:yMode val="edge"/>
              <c:x val="0.48594417446994043"/>
              <c:y val="0.8966110807146086"/>
            </c:manualLayout>
          </c:layout>
          <c:overlay val="0"/>
          <c:spPr>
            <a:noFill/>
            <a:ln w="25400">
              <a:noFill/>
            </a:ln>
          </c:spPr>
        </c:title>
        <c:numFmt formatCode="General" sourceLinked="0"/>
        <c:majorTickMark val="out"/>
        <c:minorTickMark val="none"/>
        <c:tickLblPos val="nextTo"/>
        <c:spPr>
          <a:ln w="3175">
            <a:solidFill>
              <a:schemeClr val="tx1"/>
            </a:solidFill>
            <a:prstDash val="solid"/>
          </a:ln>
        </c:spPr>
        <c:txPr>
          <a:bodyPr rot="0" vert="horz"/>
          <a:lstStyle/>
          <a:p>
            <a:pPr>
              <a:defRPr sz="1200" b="0" i="0" u="none" strike="noStrike" baseline="0">
                <a:solidFill>
                  <a:schemeClr val="tx1"/>
                </a:solidFill>
                <a:latin typeface="Arial" panose="020B0604020202020204" pitchFamily="34" charset="0"/>
                <a:ea typeface="Arial"/>
                <a:cs typeface="Arial" panose="020B0604020202020204" pitchFamily="34" charset="0"/>
              </a:defRPr>
            </a:pPr>
            <a:endParaRPr lang="en-US"/>
          </a:p>
        </c:txPr>
        <c:crossAx val="217031808"/>
        <c:crosses val="autoZero"/>
        <c:auto val="0"/>
        <c:lblAlgn val="ctr"/>
        <c:lblOffset val="100"/>
        <c:tickLblSkip val="1"/>
        <c:tickMarkSkip val="1"/>
        <c:noMultiLvlLbl val="0"/>
      </c:catAx>
      <c:valAx>
        <c:axId val="217031808"/>
        <c:scaling>
          <c:orientation val="minMax"/>
          <c:max val="1400000"/>
        </c:scaling>
        <c:delete val="0"/>
        <c:axPos val="l"/>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Females aged 15 to 44 (thousands)</a:t>
                </a:r>
              </a:p>
            </c:rich>
          </c:tx>
          <c:layout>
            <c:manualLayout>
              <c:xMode val="edge"/>
              <c:yMode val="edge"/>
              <c:x val="2.5825154693947085E-3"/>
              <c:y val="0.28395540436599503"/>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200" b="0" i="0" u="none" strike="noStrike" baseline="0">
                <a:solidFill>
                  <a:schemeClr val="tx1"/>
                </a:solidFill>
                <a:latin typeface="Arial" panose="020B0604020202020204" pitchFamily="34" charset="0"/>
                <a:ea typeface="Arial"/>
                <a:cs typeface="Arial" panose="020B0604020202020204" pitchFamily="34" charset="0"/>
              </a:defRPr>
            </a:pPr>
            <a:endParaRPr lang="en-US"/>
          </a:p>
        </c:txPr>
        <c:crossAx val="217029632"/>
        <c:crosses val="autoZero"/>
        <c:crossBetween val="midCat"/>
        <c:dispUnits>
          <c:builtInUnit val="thousands"/>
        </c:dispUnits>
      </c:valAx>
      <c:catAx>
        <c:axId val="217034112"/>
        <c:scaling>
          <c:orientation val="minMax"/>
        </c:scaling>
        <c:delete val="1"/>
        <c:axPos val="b"/>
        <c:numFmt formatCode="General" sourceLinked="1"/>
        <c:majorTickMark val="out"/>
        <c:minorTickMark val="none"/>
        <c:tickLblPos val="nextTo"/>
        <c:crossAx val="217060480"/>
        <c:crosses val="autoZero"/>
        <c:auto val="0"/>
        <c:lblAlgn val="ctr"/>
        <c:lblOffset val="100"/>
        <c:noMultiLvlLbl val="0"/>
      </c:catAx>
      <c:valAx>
        <c:axId val="217060480"/>
        <c:scaling>
          <c:orientation val="minMax"/>
        </c:scaling>
        <c:delete val="0"/>
        <c:axPos val="r"/>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General</a:t>
                </a:r>
                <a:r>
                  <a:rPr lang="en-GB" sz="1400" baseline="0">
                    <a:solidFill>
                      <a:sysClr val="windowText" lastClr="000000"/>
                    </a:solidFill>
                    <a:latin typeface="Arial" panose="020B0604020202020204" pitchFamily="34" charset="0"/>
                    <a:cs typeface="Arial" panose="020B0604020202020204" pitchFamily="34" charset="0"/>
                  </a:rPr>
                  <a:t> Fertility Rate</a:t>
                </a:r>
                <a:endParaRPr lang="en-GB" sz="14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9614733966835004"/>
              <c:y val="0.42802626257820492"/>
            </c:manualLayout>
          </c:layout>
          <c:overlay val="0"/>
          <c:spPr>
            <a:noFill/>
            <a:ln w="25400">
              <a:noFill/>
            </a:ln>
          </c:spPr>
        </c:title>
        <c:numFmt formatCode="0" sourceLinked="0"/>
        <c:majorTickMark val="out"/>
        <c:minorTickMark val="none"/>
        <c:tickLblPos val="nextTo"/>
        <c:spPr>
          <a:ln w="3175">
            <a:solidFill>
              <a:schemeClr val="tx1"/>
            </a:solidFill>
            <a:prstDash val="solid"/>
          </a:ln>
        </c:spPr>
        <c:txPr>
          <a:bodyPr rot="0" vert="horz"/>
          <a:lstStyle/>
          <a:p>
            <a:pPr>
              <a:defRPr sz="1200" b="0" i="0" u="none" strike="noStrike" baseline="0">
                <a:solidFill>
                  <a:schemeClr val="tx1"/>
                </a:solidFill>
                <a:latin typeface="Arial" panose="020B0604020202020204" pitchFamily="34" charset="0"/>
                <a:ea typeface="Arial"/>
                <a:cs typeface="Arial" panose="020B0604020202020204" pitchFamily="34" charset="0"/>
              </a:defRPr>
            </a:pPr>
            <a:endParaRPr lang="en-US"/>
          </a:p>
        </c:txPr>
        <c:crossAx val="217034112"/>
        <c:crosses val="max"/>
        <c:crossBetween val="between"/>
      </c:valAx>
      <c:spPr>
        <a:noFill/>
        <a:ln w="25400">
          <a:noFill/>
        </a:ln>
      </c:spPr>
    </c:plotArea>
    <c:legend>
      <c:legendPos val="r"/>
      <c:layout>
        <c:manualLayout>
          <c:xMode val="edge"/>
          <c:yMode val="edge"/>
          <c:x val="0.48077105873316994"/>
          <c:y val="0.21449310528026896"/>
          <c:w val="0.43738140798584257"/>
          <c:h val="8.0756007194016002E-2"/>
        </c:manualLayout>
      </c:layout>
      <c:overlay val="0"/>
      <c:spPr>
        <a:noFill/>
        <a:ln w="25400">
          <a:noFill/>
        </a:ln>
      </c:spPr>
      <c:txPr>
        <a:bodyPr/>
        <a:lstStyle/>
        <a:p>
          <a:pPr>
            <a:defRPr sz="120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Figure 2.3: Live births per 1,000 women, by age of mother, Scotland, 1951-2018</a:t>
            </a:r>
          </a:p>
        </c:rich>
      </c:tx>
      <c:overlay val="0"/>
    </c:title>
    <c:autoTitleDeleted val="0"/>
    <c:plotArea>
      <c:layout>
        <c:manualLayout>
          <c:layoutTarget val="inner"/>
          <c:xMode val="edge"/>
          <c:yMode val="edge"/>
          <c:x val="0.10270869606645702"/>
          <c:y val="0.10338690213040518"/>
          <c:w val="0.79996812279653162"/>
          <c:h val="0.77949885418401255"/>
        </c:manualLayout>
      </c:layout>
      <c:lineChart>
        <c:grouping val="standard"/>
        <c:varyColors val="0"/>
        <c:ser>
          <c:idx val="0"/>
          <c:order val="0"/>
          <c:tx>
            <c:strRef>
              <c:f>'Data 2.3'!$B$7</c:f>
              <c:strCache>
                <c:ptCount val="1"/>
                <c:pt idx="0">
                  <c:v>15-19</c:v>
                </c:pt>
              </c:strCache>
            </c:strRef>
          </c:tx>
          <c:spPr>
            <a:ln w="19050" cap="sq">
              <a:solidFill>
                <a:srgbClr val="2E8ACA"/>
              </a:solidFill>
              <a:prstDash val="sysDash"/>
            </a:ln>
          </c:spPr>
          <c:marker>
            <c:symbol val="none"/>
          </c:marker>
          <c:cat>
            <c:numRef>
              <c:f>'Data 2.3'!$J$9:$J$76</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formatCode="0">
                  <c:v>2018</c:v>
                </c:pt>
              </c:numCache>
            </c:numRef>
          </c:cat>
          <c:val>
            <c:numRef>
              <c:f>'Data 2.3'!$B$9:$B$76</c:f>
              <c:numCache>
                <c:formatCode>0.0</c:formatCode>
                <c:ptCount val="68"/>
                <c:pt idx="0">
                  <c:v>19.600000000000001</c:v>
                </c:pt>
                <c:pt idx="1">
                  <c:v>19.8</c:v>
                </c:pt>
                <c:pt idx="2">
                  <c:v>20.6</c:v>
                </c:pt>
                <c:pt idx="3">
                  <c:v>21.9</c:v>
                </c:pt>
                <c:pt idx="4">
                  <c:v>23.1</c:v>
                </c:pt>
                <c:pt idx="5">
                  <c:v>26.6</c:v>
                </c:pt>
                <c:pt idx="6">
                  <c:v>28.1</c:v>
                </c:pt>
                <c:pt idx="7">
                  <c:v>29.4</c:v>
                </c:pt>
                <c:pt idx="8">
                  <c:v>30.5</c:v>
                </c:pt>
                <c:pt idx="9">
                  <c:v>32.1</c:v>
                </c:pt>
                <c:pt idx="10">
                  <c:v>33.700000000000003</c:v>
                </c:pt>
                <c:pt idx="11">
                  <c:v>35.6</c:v>
                </c:pt>
                <c:pt idx="12">
                  <c:v>36.700000000000003</c:v>
                </c:pt>
                <c:pt idx="13">
                  <c:v>40.1</c:v>
                </c:pt>
                <c:pt idx="14">
                  <c:v>42.5</c:v>
                </c:pt>
                <c:pt idx="15">
                  <c:v>46.1</c:v>
                </c:pt>
                <c:pt idx="16">
                  <c:v>49</c:v>
                </c:pt>
                <c:pt idx="17">
                  <c:v>48</c:v>
                </c:pt>
                <c:pt idx="18">
                  <c:v>47.3</c:v>
                </c:pt>
                <c:pt idx="19">
                  <c:v>47.6</c:v>
                </c:pt>
                <c:pt idx="20">
                  <c:v>47.7</c:v>
                </c:pt>
                <c:pt idx="21">
                  <c:v>47.1</c:v>
                </c:pt>
                <c:pt idx="22">
                  <c:v>44.6</c:v>
                </c:pt>
                <c:pt idx="23">
                  <c:v>42.7</c:v>
                </c:pt>
                <c:pt idx="24">
                  <c:v>39.6</c:v>
                </c:pt>
                <c:pt idx="25">
                  <c:v>35.299999999999997</c:v>
                </c:pt>
                <c:pt idx="26">
                  <c:v>32.1</c:v>
                </c:pt>
                <c:pt idx="27">
                  <c:v>32.200000000000003</c:v>
                </c:pt>
                <c:pt idx="28">
                  <c:v>32</c:v>
                </c:pt>
                <c:pt idx="29">
                  <c:v>32</c:v>
                </c:pt>
                <c:pt idx="30">
                  <c:v>30.5</c:v>
                </c:pt>
                <c:pt idx="31">
                  <c:v>30.7</c:v>
                </c:pt>
                <c:pt idx="32">
                  <c:v>28.6</c:v>
                </c:pt>
                <c:pt idx="33">
                  <c:v>28.7</c:v>
                </c:pt>
                <c:pt idx="34">
                  <c:v>30.8</c:v>
                </c:pt>
                <c:pt idx="35">
                  <c:v>30.7</c:v>
                </c:pt>
                <c:pt idx="36">
                  <c:v>31.6</c:v>
                </c:pt>
                <c:pt idx="37">
                  <c:v>31.9</c:v>
                </c:pt>
                <c:pt idx="38">
                  <c:v>31.1</c:v>
                </c:pt>
                <c:pt idx="39">
                  <c:v>31.9</c:v>
                </c:pt>
                <c:pt idx="40">
                  <c:v>33.299999999999997</c:v>
                </c:pt>
                <c:pt idx="41">
                  <c:v>33.1</c:v>
                </c:pt>
                <c:pt idx="42">
                  <c:v>31.2</c:v>
                </c:pt>
                <c:pt idx="43">
                  <c:v>28.5</c:v>
                </c:pt>
                <c:pt idx="44">
                  <c:v>28.2</c:v>
                </c:pt>
                <c:pt idx="45">
                  <c:v>29.7</c:v>
                </c:pt>
                <c:pt idx="46">
                  <c:v>31</c:v>
                </c:pt>
                <c:pt idx="47">
                  <c:v>30.6</c:v>
                </c:pt>
                <c:pt idx="48">
                  <c:v>30.3</c:v>
                </c:pt>
                <c:pt idx="49">
                  <c:v>29.3</c:v>
                </c:pt>
                <c:pt idx="50">
                  <c:v>28.4</c:v>
                </c:pt>
                <c:pt idx="51">
                  <c:v>26.7</c:v>
                </c:pt>
                <c:pt idx="52">
                  <c:v>26.3</c:v>
                </c:pt>
                <c:pt idx="53">
                  <c:v>26.3</c:v>
                </c:pt>
                <c:pt idx="54">
                  <c:v>26.2</c:v>
                </c:pt>
                <c:pt idx="55">
                  <c:v>25.8</c:v>
                </c:pt>
                <c:pt idx="56">
                  <c:v>26.5</c:v>
                </c:pt>
                <c:pt idx="57">
                  <c:v>26.3</c:v>
                </c:pt>
                <c:pt idx="58">
                  <c:v>24.3</c:v>
                </c:pt>
                <c:pt idx="59">
                  <c:v>22.9</c:v>
                </c:pt>
                <c:pt idx="60">
                  <c:v>21.1</c:v>
                </c:pt>
                <c:pt idx="61">
                  <c:v>19.7</c:v>
                </c:pt>
                <c:pt idx="62" formatCode="General">
                  <c:v>17.899999999999999</c:v>
                </c:pt>
                <c:pt idx="63" formatCode="General">
                  <c:v>16.100000000000001</c:v>
                </c:pt>
                <c:pt idx="64" formatCode="General">
                  <c:v>14.3</c:v>
                </c:pt>
                <c:pt idx="65" formatCode="General">
                  <c:v>13.5</c:v>
                </c:pt>
                <c:pt idx="66">
                  <c:v>13</c:v>
                </c:pt>
                <c:pt idx="67">
                  <c:v>11.6</c:v>
                </c:pt>
              </c:numCache>
            </c:numRef>
          </c:val>
          <c:smooth val="0"/>
          <c:extLst>
            <c:ext xmlns:c16="http://schemas.microsoft.com/office/drawing/2014/chart" uri="{C3380CC4-5D6E-409C-BE32-E72D297353CC}">
              <c16:uniqueId val="{00000000-5CD7-4BA8-B7F0-9DEAC42BEACA}"/>
            </c:ext>
          </c:extLst>
        </c:ser>
        <c:ser>
          <c:idx val="2"/>
          <c:order val="2"/>
          <c:tx>
            <c:strRef>
              <c:f>'Data 2.3'!$D$7</c:f>
              <c:strCache>
                <c:ptCount val="1"/>
                <c:pt idx="0">
                  <c:v>25-29</c:v>
                </c:pt>
              </c:strCache>
            </c:strRef>
          </c:tx>
          <c:spPr>
            <a:ln w="19050">
              <a:solidFill>
                <a:srgbClr val="2E8ACA"/>
              </a:solidFill>
              <a:prstDash val="sysDot"/>
            </a:ln>
          </c:spPr>
          <c:marker>
            <c:symbol val="none"/>
          </c:marker>
          <c:cat>
            <c:numRef>
              <c:f>'Data 2.3'!$J$9:$J$76</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formatCode="0">
                  <c:v>2018</c:v>
                </c:pt>
              </c:numCache>
            </c:numRef>
          </c:cat>
          <c:val>
            <c:numRef>
              <c:f>'Data 2.3'!$D$9:$D$76</c:f>
              <c:numCache>
                <c:formatCode>0.0</c:formatCode>
                <c:ptCount val="68"/>
                <c:pt idx="0">
                  <c:v>147.30000000000001</c:v>
                </c:pt>
                <c:pt idx="1">
                  <c:v>149.1</c:v>
                </c:pt>
                <c:pt idx="2">
                  <c:v>152.30000000000001</c:v>
                </c:pt>
                <c:pt idx="3">
                  <c:v>154</c:v>
                </c:pt>
                <c:pt idx="4">
                  <c:v>161</c:v>
                </c:pt>
                <c:pt idx="5">
                  <c:v>166.4</c:v>
                </c:pt>
                <c:pt idx="6">
                  <c:v>173.5</c:v>
                </c:pt>
                <c:pt idx="7">
                  <c:v>178.7</c:v>
                </c:pt>
                <c:pt idx="8">
                  <c:v>180.6</c:v>
                </c:pt>
                <c:pt idx="9">
                  <c:v>187</c:v>
                </c:pt>
                <c:pt idx="10">
                  <c:v>188.9</c:v>
                </c:pt>
                <c:pt idx="11">
                  <c:v>195.7</c:v>
                </c:pt>
                <c:pt idx="12">
                  <c:v>193.9</c:v>
                </c:pt>
                <c:pt idx="13">
                  <c:v>195.1</c:v>
                </c:pt>
                <c:pt idx="14">
                  <c:v>188.8</c:v>
                </c:pt>
                <c:pt idx="15">
                  <c:v>180.5</c:v>
                </c:pt>
                <c:pt idx="16">
                  <c:v>180.1</c:v>
                </c:pt>
                <c:pt idx="17">
                  <c:v>177.6</c:v>
                </c:pt>
                <c:pt idx="18">
                  <c:v>170.6</c:v>
                </c:pt>
                <c:pt idx="19">
                  <c:v>164.5</c:v>
                </c:pt>
                <c:pt idx="20">
                  <c:v>164.4</c:v>
                </c:pt>
                <c:pt idx="21">
                  <c:v>147.4</c:v>
                </c:pt>
                <c:pt idx="22">
                  <c:v>141.9</c:v>
                </c:pt>
                <c:pt idx="23">
                  <c:v>131.30000000000001</c:v>
                </c:pt>
                <c:pt idx="24">
                  <c:v>128.19999999999999</c:v>
                </c:pt>
                <c:pt idx="25">
                  <c:v>124.3</c:v>
                </c:pt>
                <c:pt idx="26">
                  <c:v>119.8</c:v>
                </c:pt>
                <c:pt idx="27">
                  <c:v>124.6</c:v>
                </c:pt>
                <c:pt idx="28">
                  <c:v>134.69999999999999</c:v>
                </c:pt>
                <c:pt idx="29">
                  <c:v>132.5</c:v>
                </c:pt>
                <c:pt idx="30">
                  <c:v>131.30000000000001</c:v>
                </c:pt>
                <c:pt idx="31">
                  <c:v>123.2</c:v>
                </c:pt>
                <c:pt idx="32">
                  <c:v>120.8</c:v>
                </c:pt>
                <c:pt idx="33">
                  <c:v>121.6</c:v>
                </c:pt>
                <c:pt idx="34">
                  <c:v>122.4</c:v>
                </c:pt>
                <c:pt idx="35">
                  <c:v>119</c:v>
                </c:pt>
                <c:pt idx="36">
                  <c:v>118.1</c:v>
                </c:pt>
                <c:pt idx="37">
                  <c:v>119.5</c:v>
                </c:pt>
                <c:pt idx="38">
                  <c:v>112.6</c:v>
                </c:pt>
                <c:pt idx="39">
                  <c:v>116.8</c:v>
                </c:pt>
                <c:pt idx="40">
                  <c:v>116.5</c:v>
                </c:pt>
                <c:pt idx="41">
                  <c:v>113.6</c:v>
                </c:pt>
                <c:pt idx="42">
                  <c:v>110</c:v>
                </c:pt>
                <c:pt idx="43">
                  <c:v>106.5</c:v>
                </c:pt>
                <c:pt idx="44">
                  <c:v>101.3</c:v>
                </c:pt>
                <c:pt idx="45">
                  <c:v>98.5</c:v>
                </c:pt>
                <c:pt idx="46">
                  <c:v>97.4</c:v>
                </c:pt>
                <c:pt idx="47">
                  <c:v>94.3</c:v>
                </c:pt>
                <c:pt idx="48">
                  <c:v>90.4</c:v>
                </c:pt>
                <c:pt idx="49">
                  <c:v>86.5</c:v>
                </c:pt>
                <c:pt idx="50">
                  <c:v>85.1</c:v>
                </c:pt>
                <c:pt idx="51">
                  <c:v>82.6</c:v>
                </c:pt>
                <c:pt idx="52">
                  <c:v>85.3</c:v>
                </c:pt>
                <c:pt idx="53">
                  <c:v>87.8</c:v>
                </c:pt>
                <c:pt idx="54">
                  <c:v>86.7</c:v>
                </c:pt>
                <c:pt idx="55">
                  <c:v>88.3</c:v>
                </c:pt>
                <c:pt idx="56">
                  <c:v>90.6</c:v>
                </c:pt>
                <c:pt idx="57">
                  <c:v>95.1</c:v>
                </c:pt>
                <c:pt idx="58">
                  <c:v>93.8</c:v>
                </c:pt>
                <c:pt idx="59">
                  <c:v>92.6</c:v>
                </c:pt>
                <c:pt idx="60">
                  <c:v>90.2</c:v>
                </c:pt>
                <c:pt idx="61">
                  <c:v>90.9</c:v>
                </c:pt>
                <c:pt idx="62" formatCode="General">
                  <c:v>85.7</c:v>
                </c:pt>
                <c:pt idx="63" formatCode="General">
                  <c:v>87.6</c:v>
                </c:pt>
                <c:pt idx="64" formatCode="General">
                  <c:v>83.6</c:v>
                </c:pt>
                <c:pt idx="65" formatCode="General">
                  <c:v>79.7</c:v>
                </c:pt>
                <c:pt idx="66">
                  <c:v>75.8</c:v>
                </c:pt>
                <c:pt idx="67">
                  <c:v>73.400000000000006</c:v>
                </c:pt>
              </c:numCache>
            </c:numRef>
          </c:val>
          <c:smooth val="1"/>
          <c:extLst>
            <c:ext xmlns:c16="http://schemas.microsoft.com/office/drawing/2014/chart" uri="{C3380CC4-5D6E-409C-BE32-E72D297353CC}">
              <c16:uniqueId val="{00000001-5CD7-4BA8-B7F0-9DEAC42BEACA}"/>
            </c:ext>
          </c:extLst>
        </c:ser>
        <c:ser>
          <c:idx val="3"/>
          <c:order val="3"/>
          <c:tx>
            <c:strRef>
              <c:f>'Data 2.3'!$E$7</c:f>
              <c:strCache>
                <c:ptCount val="1"/>
                <c:pt idx="0">
                  <c:v>30-34</c:v>
                </c:pt>
              </c:strCache>
            </c:strRef>
          </c:tx>
          <c:spPr>
            <a:ln w="50800" cap="sq">
              <a:solidFill>
                <a:srgbClr val="2E8ACA"/>
              </a:solidFill>
              <a:prstDash val="sysDash"/>
            </a:ln>
          </c:spPr>
          <c:marker>
            <c:symbol val="none"/>
          </c:marker>
          <c:cat>
            <c:numRef>
              <c:f>'Data 2.3'!$J$9:$J$76</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formatCode="0">
                  <c:v>2018</c:v>
                </c:pt>
              </c:numCache>
            </c:numRef>
          </c:cat>
          <c:val>
            <c:numRef>
              <c:f>'Data 2.3'!$E$9:$E$76</c:f>
              <c:numCache>
                <c:formatCode>0.0</c:formatCode>
                <c:ptCount val="68"/>
                <c:pt idx="0">
                  <c:v>105.9</c:v>
                </c:pt>
                <c:pt idx="1">
                  <c:v>105.2</c:v>
                </c:pt>
                <c:pt idx="2">
                  <c:v>104.8</c:v>
                </c:pt>
                <c:pt idx="3">
                  <c:v>103.8</c:v>
                </c:pt>
                <c:pt idx="4">
                  <c:v>103</c:v>
                </c:pt>
                <c:pt idx="5">
                  <c:v>103.6</c:v>
                </c:pt>
                <c:pt idx="6">
                  <c:v>108.4</c:v>
                </c:pt>
                <c:pt idx="7">
                  <c:v>109.5</c:v>
                </c:pt>
                <c:pt idx="8">
                  <c:v>109.9</c:v>
                </c:pt>
                <c:pt idx="9">
                  <c:v>113.5</c:v>
                </c:pt>
                <c:pt idx="10">
                  <c:v>115.2</c:v>
                </c:pt>
                <c:pt idx="11">
                  <c:v>115.6</c:v>
                </c:pt>
                <c:pt idx="12">
                  <c:v>116.1</c:v>
                </c:pt>
                <c:pt idx="13">
                  <c:v>117.4</c:v>
                </c:pt>
                <c:pt idx="14">
                  <c:v>110.5</c:v>
                </c:pt>
                <c:pt idx="15">
                  <c:v>103.8</c:v>
                </c:pt>
                <c:pt idx="16">
                  <c:v>101.7</c:v>
                </c:pt>
                <c:pt idx="17">
                  <c:v>98.3</c:v>
                </c:pt>
                <c:pt idx="18">
                  <c:v>92.6</c:v>
                </c:pt>
                <c:pt idx="19">
                  <c:v>87</c:v>
                </c:pt>
                <c:pt idx="20">
                  <c:v>84.8</c:v>
                </c:pt>
                <c:pt idx="21">
                  <c:v>74.900000000000006</c:v>
                </c:pt>
                <c:pt idx="22">
                  <c:v>68.599999999999994</c:v>
                </c:pt>
                <c:pt idx="23">
                  <c:v>61.6</c:v>
                </c:pt>
                <c:pt idx="24">
                  <c:v>59.3</c:v>
                </c:pt>
                <c:pt idx="25">
                  <c:v>57.3</c:v>
                </c:pt>
                <c:pt idx="26">
                  <c:v>57.4</c:v>
                </c:pt>
                <c:pt idx="27">
                  <c:v>61.3</c:v>
                </c:pt>
                <c:pt idx="28">
                  <c:v>65.900000000000006</c:v>
                </c:pt>
                <c:pt idx="29">
                  <c:v>66.7</c:v>
                </c:pt>
                <c:pt idx="30">
                  <c:v>66.2</c:v>
                </c:pt>
                <c:pt idx="31">
                  <c:v>64.599999999999994</c:v>
                </c:pt>
                <c:pt idx="32">
                  <c:v>65.400000000000006</c:v>
                </c:pt>
                <c:pt idx="33">
                  <c:v>65.900000000000006</c:v>
                </c:pt>
                <c:pt idx="34">
                  <c:v>67.900000000000006</c:v>
                </c:pt>
                <c:pt idx="35">
                  <c:v>69.8</c:v>
                </c:pt>
                <c:pt idx="36">
                  <c:v>71.7</c:v>
                </c:pt>
                <c:pt idx="37">
                  <c:v>71.900000000000006</c:v>
                </c:pt>
                <c:pt idx="38">
                  <c:v>71.5</c:v>
                </c:pt>
                <c:pt idx="39">
                  <c:v>76.099999999999994</c:v>
                </c:pt>
                <c:pt idx="40">
                  <c:v>78.3</c:v>
                </c:pt>
                <c:pt idx="41">
                  <c:v>80.7</c:v>
                </c:pt>
                <c:pt idx="42">
                  <c:v>79.8</c:v>
                </c:pt>
                <c:pt idx="43">
                  <c:v>81.3</c:v>
                </c:pt>
                <c:pt idx="44">
                  <c:v>80.599999999999994</c:v>
                </c:pt>
                <c:pt idx="45">
                  <c:v>81.900000000000006</c:v>
                </c:pt>
                <c:pt idx="46">
                  <c:v>83.9</c:v>
                </c:pt>
                <c:pt idx="47">
                  <c:v>83.2</c:v>
                </c:pt>
                <c:pt idx="48">
                  <c:v>82</c:v>
                </c:pt>
                <c:pt idx="49">
                  <c:v>81.3</c:v>
                </c:pt>
                <c:pt idx="50">
                  <c:v>82.2</c:v>
                </c:pt>
                <c:pt idx="51">
                  <c:v>83.3</c:v>
                </c:pt>
                <c:pt idx="52">
                  <c:v>86.5</c:v>
                </c:pt>
                <c:pt idx="53">
                  <c:v>90</c:v>
                </c:pt>
                <c:pt idx="54">
                  <c:v>92.3</c:v>
                </c:pt>
                <c:pt idx="55">
                  <c:v>95.9</c:v>
                </c:pt>
                <c:pt idx="56">
                  <c:v>98.1</c:v>
                </c:pt>
                <c:pt idx="57">
                  <c:v>102.6</c:v>
                </c:pt>
                <c:pt idx="58">
                  <c:v>100.7</c:v>
                </c:pt>
                <c:pt idx="59">
                  <c:v>102.8</c:v>
                </c:pt>
                <c:pt idx="60">
                  <c:v>102.8</c:v>
                </c:pt>
                <c:pt idx="61">
                  <c:v>101.7</c:v>
                </c:pt>
                <c:pt idx="62" formatCode="General">
                  <c:v>98.1</c:v>
                </c:pt>
                <c:pt idx="63" formatCode="General">
                  <c:v>100.4</c:v>
                </c:pt>
                <c:pt idx="64" formatCode="General">
                  <c:v>98.1</c:v>
                </c:pt>
                <c:pt idx="65" formatCode="General">
                  <c:v>97.4</c:v>
                </c:pt>
                <c:pt idx="66">
                  <c:v>93.9</c:v>
                </c:pt>
                <c:pt idx="67">
                  <c:v>90.9</c:v>
                </c:pt>
              </c:numCache>
            </c:numRef>
          </c:val>
          <c:smooth val="0"/>
          <c:extLst>
            <c:ext xmlns:c16="http://schemas.microsoft.com/office/drawing/2014/chart" uri="{C3380CC4-5D6E-409C-BE32-E72D297353CC}">
              <c16:uniqueId val="{00000002-5CD7-4BA8-B7F0-9DEAC42BEACA}"/>
            </c:ext>
          </c:extLst>
        </c:ser>
        <c:ser>
          <c:idx val="4"/>
          <c:order val="4"/>
          <c:tx>
            <c:strRef>
              <c:f>'Data 2.3'!$F$7</c:f>
              <c:strCache>
                <c:ptCount val="1"/>
                <c:pt idx="0">
                  <c:v>35-39</c:v>
                </c:pt>
              </c:strCache>
            </c:strRef>
          </c:tx>
          <c:spPr>
            <a:ln w="50800">
              <a:solidFill>
                <a:srgbClr val="2E8ACA"/>
              </a:solidFill>
              <a:prstDash val="solid"/>
            </a:ln>
          </c:spPr>
          <c:marker>
            <c:symbol val="none"/>
          </c:marker>
          <c:cat>
            <c:numRef>
              <c:f>'Data 2.3'!$J$9:$J$76</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formatCode="0">
                  <c:v>2018</c:v>
                </c:pt>
              </c:numCache>
            </c:numRef>
          </c:cat>
          <c:val>
            <c:numRef>
              <c:f>'Data 2.3'!$F$9:$F$76</c:f>
              <c:numCache>
                <c:formatCode>0.0</c:formatCode>
                <c:ptCount val="68"/>
                <c:pt idx="0">
                  <c:v>59.4</c:v>
                </c:pt>
                <c:pt idx="1">
                  <c:v>58.6</c:v>
                </c:pt>
                <c:pt idx="2">
                  <c:v>57.2</c:v>
                </c:pt>
                <c:pt idx="3">
                  <c:v>57.8</c:v>
                </c:pt>
                <c:pt idx="4">
                  <c:v>56</c:v>
                </c:pt>
                <c:pt idx="5">
                  <c:v>57.6</c:v>
                </c:pt>
                <c:pt idx="6">
                  <c:v>58</c:v>
                </c:pt>
                <c:pt idx="7">
                  <c:v>56.3</c:v>
                </c:pt>
                <c:pt idx="8">
                  <c:v>54.4</c:v>
                </c:pt>
                <c:pt idx="9">
                  <c:v>55.5</c:v>
                </c:pt>
                <c:pt idx="10">
                  <c:v>56.7</c:v>
                </c:pt>
                <c:pt idx="11">
                  <c:v>57.2</c:v>
                </c:pt>
                <c:pt idx="12">
                  <c:v>54.8</c:v>
                </c:pt>
                <c:pt idx="13">
                  <c:v>57.1</c:v>
                </c:pt>
                <c:pt idx="14">
                  <c:v>55.2</c:v>
                </c:pt>
                <c:pt idx="15">
                  <c:v>50.8</c:v>
                </c:pt>
                <c:pt idx="16">
                  <c:v>49.5</c:v>
                </c:pt>
                <c:pt idx="17">
                  <c:v>46.8</c:v>
                </c:pt>
                <c:pt idx="18">
                  <c:v>42.8</c:v>
                </c:pt>
                <c:pt idx="19">
                  <c:v>37.9</c:v>
                </c:pt>
                <c:pt idx="20">
                  <c:v>36.5</c:v>
                </c:pt>
                <c:pt idx="21">
                  <c:v>30.9</c:v>
                </c:pt>
                <c:pt idx="22">
                  <c:v>27.2</c:v>
                </c:pt>
                <c:pt idx="23">
                  <c:v>22.5</c:v>
                </c:pt>
                <c:pt idx="24">
                  <c:v>21.3</c:v>
                </c:pt>
                <c:pt idx="25">
                  <c:v>19.2</c:v>
                </c:pt>
                <c:pt idx="26">
                  <c:v>18</c:v>
                </c:pt>
                <c:pt idx="27">
                  <c:v>18.2</c:v>
                </c:pt>
                <c:pt idx="28">
                  <c:v>20.5</c:v>
                </c:pt>
                <c:pt idx="29">
                  <c:v>20.3</c:v>
                </c:pt>
                <c:pt idx="30">
                  <c:v>20.8</c:v>
                </c:pt>
                <c:pt idx="31">
                  <c:v>20.5</c:v>
                </c:pt>
                <c:pt idx="32">
                  <c:v>20.6</c:v>
                </c:pt>
                <c:pt idx="33">
                  <c:v>20.100000000000001</c:v>
                </c:pt>
                <c:pt idx="34">
                  <c:v>20.7</c:v>
                </c:pt>
                <c:pt idx="35">
                  <c:v>20.2</c:v>
                </c:pt>
                <c:pt idx="36">
                  <c:v>21.1</c:v>
                </c:pt>
                <c:pt idx="37">
                  <c:v>22.9</c:v>
                </c:pt>
                <c:pt idx="38">
                  <c:v>22.9</c:v>
                </c:pt>
                <c:pt idx="39">
                  <c:v>24.5</c:v>
                </c:pt>
                <c:pt idx="40">
                  <c:v>26.8</c:v>
                </c:pt>
                <c:pt idx="41">
                  <c:v>27.8</c:v>
                </c:pt>
                <c:pt idx="42">
                  <c:v>28</c:v>
                </c:pt>
                <c:pt idx="43">
                  <c:v>28.8</c:v>
                </c:pt>
                <c:pt idx="44">
                  <c:v>30.4</c:v>
                </c:pt>
                <c:pt idx="45">
                  <c:v>31.4</c:v>
                </c:pt>
                <c:pt idx="46">
                  <c:v>34</c:v>
                </c:pt>
                <c:pt idx="47">
                  <c:v>34.1</c:v>
                </c:pt>
                <c:pt idx="48">
                  <c:v>34.299999999999997</c:v>
                </c:pt>
                <c:pt idx="49">
                  <c:v>35.6</c:v>
                </c:pt>
                <c:pt idx="50">
                  <c:v>36.9</c:v>
                </c:pt>
                <c:pt idx="51">
                  <c:v>37</c:v>
                </c:pt>
                <c:pt idx="52">
                  <c:v>40.1</c:v>
                </c:pt>
                <c:pt idx="53">
                  <c:v>43.4</c:v>
                </c:pt>
                <c:pt idx="54">
                  <c:v>45.4</c:v>
                </c:pt>
                <c:pt idx="55">
                  <c:v>47.6</c:v>
                </c:pt>
                <c:pt idx="56">
                  <c:v>50.9</c:v>
                </c:pt>
                <c:pt idx="57">
                  <c:v>52.4</c:v>
                </c:pt>
                <c:pt idx="58">
                  <c:v>52.6</c:v>
                </c:pt>
                <c:pt idx="59">
                  <c:v>53.8</c:v>
                </c:pt>
                <c:pt idx="60">
                  <c:v>55.4</c:v>
                </c:pt>
                <c:pt idx="61">
                  <c:v>55.8</c:v>
                </c:pt>
                <c:pt idx="62" formatCode="General">
                  <c:v>56.1</c:v>
                </c:pt>
                <c:pt idx="63" formatCode="General">
                  <c:v>58.3</c:v>
                </c:pt>
                <c:pt idx="64" formatCode="General">
                  <c:v>58.1</c:v>
                </c:pt>
                <c:pt idx="65" formatCode="General">
                  <c:v>57.4</c:v>
                </c:pt>
                <c:pt idx="66">
                  <c:v>56.4</c:v>
                </c:pt>
                <c:pt idx="67">
                  <c:v>54.2</c:v>
                </c:pt>
              </c:numCache>
            </c:numRef>
          </c:val>
          <c:smooth val="0"/>
          <c:extLst>
            <c:ext xmlns:c16="http://schemas.microsoft.com/office/drawing/2014/chart" uri="{C3380CC4-5D6E-409C-BE32-E72D297353CC}">
              <c16:uniqueId val="{00000003-5CD7-4BA8-B7F0-9DEAC42BEACA}"/>
            </c:ext>
          </c:extLst>
        </c:ser>
        <c:ser>
          <c:idx val="5"/>
          <c:order val="5"/>
          <c:tx>
            <c:strRef>
              <c:f>'Data 2.3'!$G$7</c:f>
              <c:strCache>
                <c:ptCount val="1"/>
                <c:pt idx="0">
                  <c:v>40-44</c:v>
                </c:pt>
              </c:strCache>
            </c:strRef>
          </c:tx>
          <c:spPr>
            <a:ln w="57150">
              <a:solidFill>
                <a:srgbClr val="2E8ACA"/>
              </a:solidFill>
              <a:prstDash val="sysDot"/>
            </a:ln>
          </c:spPr>
          <c:marker>
            <c:symbol val="none"/>
          </c:marker>
          <c:cat>
            <c:numRef>
              <c:f>'Data 2.3'!$J$9:$J$76</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formatCode="0">
                  <c:v>2018</c:v>
                </c:pt>
              </c:numCache>
            </c:numRef>
          </c:cat>
          <c:val>
            <c:numRef>
              <c:f>'Data 2.3'!$G$9:$G$76</c:f>
              <c:numCache>
                <c:formatCode>0.0</c:formatCode>
                <c:ptCount val="68"/>
                <c:pt idx="0">
                  <c:v>17</c:v>
                </c:pt>
                <c:pt idx="1">
                  <c:v>16.5</c:v>
                </c:pt>
                <c:pt idx="2">
                  <c:v>16</c:v>
                </c:pt>
                <c:pt idx="3">
                  <c:v>16.3</c:v>
                </c:pt>
                <c:pt idx="4">
                  <c:v>15.5</c:v>
                </c:pt>
                <c:pt idx="5">
                  <c:v>15.1</c:v>
                </c:pt>
                <c:pt idx="6">
                  <c:v>15.1</c:v>
                </c:pt>
                <c:pt idx="7">
                  <c:v>15</c:v>
                </c:pt>
                <c:pt idx="8">
                  <c:v>14.5</c:v>
                </c:pt>
                <c:pt idx="9">
                  <c:v>15.3</c:v>
                </c:pt>
                <c:pt idx="10">
                  <c:v>16.100000000000001</c:v>
                </c:pt>
                <c:pt idx="11">
                  <c:v>16.2</c:v>
                </c:pt>
                <c:pt idx="12">
                  <c:v>14.8</c:v>
                </c:pt>
                <c:pt idx="13">
                  <c:v>15</c:v>
                </c:pt>
                <c:pt idx="14">
                  <c:v>13.8</c:v>
                </c:pt>
                <c:pt idx="15">
                  <c:v>13.8</c:v>
                </c:pt>
                <c:pt idx="16">
                  <c:v>13.4</c:v>
                </c:pt>
                <c:pt idx="17">
                  <c:v>11.8</c:v>
                </c:pt>
                <c:pt idx="18">
                  <c:v>10.8</c:v>
                </c:pt>
                <c:pt idx="19">
                  <c:v>9.6</c:v>
                </c:pt>
                <c:pt idx="20">
                  <c:v>9.1999999999999993</c:v>
                </c:pt>
                <c:pt idx="21">
                  <c:v>7.8</c:v>
                </c:pt>
                <c:pt idx="22">
                  <c:v>6.2</c:v>
                </c:pt>
                <c:pt idx="23">
                  <c:v>6.2</c:v>
                </c:pt>
                <c:pt idx="24">
                  <c:v>5.4</c:v>
                </c:pt>
                <c:pt idx="25">
                  <c:v>4.5999999999999996</c:v>
                </c:pt>
                <c:pt idx="26">
                  <c:v>4.5</c:v>
                </c:pt>
                <c:pt idx="27">
                  <c:v>3.7</c:v>
                </c:pt>
                <c:pt idx="28">
                  <c:v>4.0999999999999996</c:v>
                </c:pt>
                <c:pt idx="29">
                  <c:v>3.9</c:v>
                </c:pt>
                <c:pt idx="30">
                  <c:v>3.9</c:v>
                </c:pt>
                <c:pt idx="31">
                  <c:v>3.9</c:v>
                </c:pt>
                <c:pt idx="32">
                  <c:v>3.7</c:v>
                </c:pt>
                <c:pt idx="33">
                  <c:v>3.8</c:v>
                </c:pt>
                <c:pt idx="34">
                  <c:v>3.5</c:v>
                </c:pt>
                <c:pt idx="35">
                  <c:v>3.6</c:v>
                </c:pt>
                <c:pt idx="36">
                  <c:v>3.4</c:v>
                </c:pt>
                <c:pt idx="37">
                  <c:v>3.3</c:v>
                </c:pt>
                <c:pt idx="38">
                  <c:v>3.7</c:v>
                </c:pt>
                <c:pt idx="39">
                  <c:v>3.5</c:v>
                </c:pt>
                <c:pt idx="40">
                  <c:v>4</c:v>
                </c:pt>
                <c:pt idx="41">
                  <c:v>4</c:v>
                </c:pt>
                <c:pt idx="42">
                  <c:v>4.3</c:v>
                </c:pt>
                <c:pt idx="43">
                  <c:v>4.5</c:v>
                </c:pt>
                <c:pt idx="44">
                  <c:v>4.9000000000000004</c:v>
                </c:pt>
                <c:pt idx="45">
                  <c:v>5.4</c:v>
                </c:pt>
                <c:pt idx="46">
                  <c:v>5.4</c:v>
                </c:pt>
                <c:pt idx="47">
                  <c:v>5.9</c:v>
                </c:pt>
                <c:pt idx="48">
                  <c:v>6.1</c:v>
                </c:pt>
                <c:pt idx="49">
                  <c:v>6.1</c:v>
                </c:pt>
                <c:pt idx="50">
                  <c:v>6.5</c:v>
                </c:pt>
                <c:pt idx="51">
                  <c:v>6.6</c:v>
                </c:pt>
                <c:pt idx="52">
                  <c:v>7.3</c:v>
                </c:pt>
                <c:pt idx="53">
                  <c:v>8.1999999999999993</c:v>
                </c:pt>
                <c:pt idx="54">
                  <c:v>8.4</c:v>
                </c:pt>
                <c:pt idx="55">
                  <c:v>8.6999999999999993</c:v>
                </c:pt>
                <c:pt idx="56">
                  <c:v>9.1999999999999993</c:v>
                </c:pt>
                <c:pt idx="57">
                  <c:v>10.199999999999999</c:v>
                </c:pt>
                <c:pt idx="58">
                  <c:v>10.3</c:v>
                </c:pt>
                <c:pt idx="59">
                  <c:v>10.7</c:v>
                </c:pt>
                <c:pt idx="60">
                  <c:v>11.2</c:v>
                </c:pt>
                <c:pt idx="61">
                  <c:v>11</c:v>
                </c:pt>
                <c:pt idx="62" formatCode="General">
                  <c:v>11.6</c:v>
                </c:pt>
                <c:pt idx="63">
                  <c:v>12</c:v>
                </c:pt>
                <c:pt idx="64">
                  <c:v>11.7</c:v>
                </c:pt>
                <c:pt idx="65">
                  <c:v>12.7</c:v>
                </c:pt>
                <c:pt idx="66">
                  <c:v>12.5</c:v>
                </c:pt>
                <c:pt idx="67">
                  <c:v>13.3</c:v>
                </c:pt>
              </c:numCache>
            </c:numRef>
          </c:val>
          <c:smooth val="0"/>
          <c:extLst>
            <c:ext xmlns:c16="http://schemas.microsoft.com/office/drawing/2014/chart" uri="{C3380CC4-5D6E-409C-BE32-E72D297353CC}">
              <c16:uniqueId val="{00000004-5CD7-4BA8-B7F0-9DEAC42BEACA}"/>
            </c:ext>
          </c:extLst>
        </c:ser>
        <c:dLbls>
          <c:showLegendKey val="0"/>
          <c:showVal val="0"/>
          <c:showCatName val="0"/>
          <c:showSerName val="0"/>
          <c:showPercent val="0"/>
          <c:showBubbleSize val="0"/>
        </c:dLbls>
        <c:marker val="1"/>
        <c:smooth val="0"/>
        <c:axId val="229361152"/>
        <c:axId val="229363072"/>
      </c:lineChart>
      <c:lineChart>
        <c:grouping val="standard"/>
        <c:varyColors val="0"/>
        <c:ser>
          <c:idx val="1"/>
          <c:order val="1"/>
          <c:tx>
            <c:strRef>
              <c:f>'Data 2.3'!$C$7</c:f>
              <c:strCache>
                <c:ptCount val="1"/>
                <c:pt idx="0">
                  <c:v>20-24</c:v>
                </c:pt>
              </c:strCache>
            </c:strRef>
          </c:tx>
          <c:spPr>
            <a:ln w="19050">
              <a:solidFill>
                <a:srgbClr val="2E8ACA"/>
              </a:solidFill>
              <a:prstDash val="solid"/>
            </a:ln>
          </c:spPr>
          <c:marker>
            <c:symbol val="none"/>
          </c:marker>
          <c:cat>
            <c:numRef>
              <c:f>'Data 2.3'!$J$9:$J$75</c:f>
              <c:numCache>
                <c:formatCode>General</c:formatCode>
                <c:ptCount val="67"/>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numCache>
            </c:numRef>
          </c:cat>
          <c:val>
            <c:numRef>
              <c:f>'Data 2.3'!$C$9:$C$76</c:f>
              <c:numCache>
                <c:formatCode>0.0</c:formatCode>
                <c:ptCount val="68"/>
                <c:pt idx="0">
                  <c:v>128.6</c:v>
                </c:pt>
                <c:pt idx="1">
                  <c:v>131.1</c:v>
                </c:pt>
                <c:pt idx="2">
                  <c:v>136.6</c:v>
                </c:pt>
                <c:pt idx="3">
                  <c:v>146.1</c:v>
                </c:pt>
                <c:pt idx="4">
                  <c:v>149.19999999999999</c:v>
                </c:pt>
                <c:pt idx="5">
                  <c:v>157.9</c:v>
                </c:pt>
                <c:pt idx="6">
                  <c:v>168.1</c:v>
                </c:pt>
                <c:pt idx="7">
                  <c:v>174.4</c:v>
                </c:pt>
                <c:pt idx="8">
                  <c:v>174.1</c:v>
                </c:pt>
                <c:pt idx="9">
                  <c:v>179.1</c:v>
                </c:pt>
                <c:pt idx="10">
                  <c:v>179.4</c:v>
                </c:pt>
                <c:pt idx="11">
                  <c:v>189</c:v>
                </c:pt>
                <c:pt idx="12">
                  <c:v>183.7</c:v>
                </c:pt>
                <c:pt idx="13">
                  <c:v>187.2</c:v>
                </c:pt>
                <c:pt idx="14">
                  <c:v>184.5</c:v>
                </c:pt>
                <c:pt idx="15">
                  <c:v>181.7</c:v>
                </c:pt>
                <c:pt idx="16">
                  <c:v>179.1</c:v>
                </c:pt>
                <c:pt idx="17">
                  <c:v>179.8</c:v>
                </c:pt>
                <c:pt idx="18">
                  <c:v>169.4</c:v>
                </c:pt>
                <c:pt idx="19">
                  <c:v>166.2</c:v>
                </c:pt>
                <c:pt idx="20">
                  <c:v>163.5</c:v>
                </c:pt>
                <c:pt idx="21">
                  <c:v>147.4</c:v>
                </c:pt>
                <c:pt idx="22">
                  <c:v>138.30000000000001</c:v>
                </c:pt>
                <c:pt idx="23">
                  <c:v>129.9</c:v>
                </c:pt>
                <c:pt idx="24">
                  <c:v>124.9</c:v>
                </c:pt>
                <c:pt idx="25">
                  <c:v>115.6</c:v>
                </c:pt>
                <c:pt idx="26">
                  <c:v>108.9</c:v>
                </c:pt>
                <c:pt idx="27">
                  <c:v>109</c:v>
                </c:pt>
                <c:pt idx="28">
                  <c:v>111.6</c:v>
                </c:pt>
                <c:pt idx="29">
                  <c:v>112.3</c:v>
                </c:pt>
                <c:pt idx="30">
                  <c:v>112.3</c:v>
                </c:pt>
                <c:pt idx="31">
                  <c:v>104.8</c:v>
                </c:pt>
                <c:pt idx="32">
                  <c:v>100.7</c:v>
                </c:pt>
                <c:pt idx="33">
                  <c:v>96.2</c:v>
                </c:pt>
                <c:pt idx="34">
                  <c:v>95.4</c:v>
                </c:pt>
                <c:pt idx="35">
                  <c:v>91.6</c:v>
                </c:pt>
                <c:pt idx="36">
                  <c:v>90.7</c:v>
                </c:pt>
                <c:pt idx="37">
                  <c:v>88.7</c:v>
                </c:pt>
                <c:pt idx="38">
                  <c:v>82.5</c:v>
                </c:pt>
                <c:pt idx="39">
                  <c:v>82.7</c:v>
                </c:pt>
                <c:pt idx="40">
                  <c:v>82.3</c:v>
                </c:pt>
                <c:pt idx="41">
                  <c:v>77.7</c:v>
                </c:pt>
                <c:pt idx="42">
                  <c:v>72.5</c:v>
                </c:pt>
                <c:pt idx="43">
                  <c:v>68.2</c:v>
                </c:pt>
                <c:pt idx="44">
                  <c:v>66.599999999999994</c:v>
                </c:pt>
                <c:pt idx="45">
                  <c:v>64.5</c:v>
                </c:pt>
                <c:pt idx="46">
                  <c:v>65.5</c:v>
                </c:pt>
                <c:pt idx="47">
                  <c:v>62.8</c:v>
                </c:pt>
                <c:pt idx="48">
                  <c:v>61</c:v>
                </c:pt>
                <c:pt idx="49">
                  <c:v>57.6</c:v>
                </c:pt>
                <c:pt idx="50">
                  <c:v>57.8</c:v>
                </c:pt>
                <c:pt idx="51">
                  <c:v>57.3</c:v>
                </c:pt>
                <c:pt idx="52">
                  <c:v>58.6</c:v>
                </c:pt>
                <c:pt idx="53">
                  <c:v>60</c:v>
                </c:pt>
                <c:pt idx="54">
                  <c:v>59.1</c:v>
                </c:pt>
                <c:pt idx="55">
                  <c:v>60.9</c:v>
                </c:pt>
                <c:pt idx="56">
                  <c:v>63.3</c:v>
                </c:pt>
                <c:pt idx="57">
                  <c:v>65.2</c:v>
                </c:pt>
                <c:pt idx="58">
                  <c:v>63.8</c:v>
                </c:pt>
                <c:pt idx="59">
                  <c:v>59.9</c:v>
                </c:pt>
                <c:pt idx="60">
                  <c:v>57.9</c:v>
                </c:pt>
                <c:pt idx="61">
                  <c:v>55.2</c:v>
                </c:pt>
                <c:pt idx="62" formatCode="General">
                  <c:v>52.8</c:v>
                </c:pt>
                <c:pt idx="63" formatCode="General">
                  <c:v>50.3</c:v>
                </c:pt>
                <c:pt idx="64" formatCode="General">
                  <c:v>46.8</c:v>
                </c:pt>
                <c:pt idx="65" formatCode="General">
                  <c:v>45.4</c:v>
                </c:pt>
                <c:pt idx="66">
                  <c:v>43.5</c:v>
                </c:pt>
                <c:pt idx="67">
                  <c:v>41.5</c:v>
                </c:pt>
              </c:numCache>
            </c:numRef>
          </c:val>
          <c:smooth val="0"/>
          <c:extLst>
            <c:ext xmlns:c16="http://schemas.microsoft.com/office/drawing/2014/chart" uri="{C3380CC4-5D6E-409C-BE32-E72D297353CC}">
              <c16:uniqueId val="{00000005-5CD7-4BA8-B7F0-9DEAC42BEACA}"/>
            </c:ext>
          </c:extLst>
        </c:ser>
        <c:dLbls>
          <c:showLegendKey val="0"/>
          <c:showVal val="0"/>
          <c:showCatName val="0"/>
          <c:showSerName val="0"/>
          <c:showPercent val="0"/>
          <c:showBubbleSize val="0"/>
        </c:dLbls>
        <c:marker val="1"/>
        <c:smooth val="0"/>
        <c:axId val="230022144"/>
        <c:axId val="230020608"/>
      </c:lineChart>
      <c:catAx>
        <c:axId val="229361152"/>
        <c:scaling>
          <c:orientation val="minMax"/>
        </c:scaling>
        <c:delete val="0"/>
        <c:axPos val="b"/>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Year</a:t>
                </a:r>
              </a:p>
            </c:rich>
          </c:tx>
          <c:layout>
            <c:manualLayout>
              <c:xMode val="edge"/>
              <c:yMode val="edge"/>
              <c:x val="0.48014229244446754"/>
              <c:y val="0.94626004075774517"/>
            </c:manualLayout>
          </c:layout>
          <c:overlay val="0"/>
          <c:spPr>
            <a:noFill/>
            <a:ln w="25400">
              <a:noFill/>
            </a:ln>
          </c:spPr>
        </c:title>
        <c:numFmt formatCode="General"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29363072"/>
        <c:crosses val="autoZero"/>
        <c:auto val="0"/>
        <c:lblAlgn val="ctr"/>
        <c:lblOffset val="100"/>
        <c:tickLblSkip val="4"/>
        <c:tickMarkSkip val="2"/>
        <c:noMultiLvlLbl val="0"/>
      </c:catAx>
      <c:valAx>
        <c:axId val="229363072"/>
        <c:scaling>
          <c:orientation val="minMax"/>
          <c:max val="200"/>
          <c:min val="0"/>
        </c:scaling>
        <c:delete val="0"/>
        <c:axPos val="l"/>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a:solidFill>
                      <a:sysClr val="windowText" lastClr="000000"/>
                    </a:solidFill>
                    <a:latin typeface="Arial" panose="020B0604020202020204" pitchFamily="34" charset="0"/>
                    <a:cs typeface="Arial" panose="020B0604020202020204" pitchFamily="34" charset="0"/>
                  </a:rPr>
                  <a:t>Fertility rate</a:t>
                </a:r>
              </a:p>
            </c:rich>
          </c:tx>
          <c:layout>
            <c:manualLayout>
              <c:xMode val="edge"/>
              <c:yMode val="edge"/>
              <c:x val="7.3571661628105172E-5"/>
              <c:y val="0.39196953946765761"/>
            </c:manualLayout>
          </c:layout>
          <c:overlay val="0"/>
          <c:spPr>
            <a:noFill/>
            <a:ln w="25400">
              <a:noFill/>
            </a:ln>
          </c:spPr>
        </c:title>
        <c:numFmt formatCode="0"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29361152"/>
        <c:crosses val="autoZero"/>
        <c:crossBetween val="midCat"/>
        <c:majorUnit val="20"/>
      </c:valAx>
      <c:valAx>
        <c:axId val="230020608"/>
        <c:scaling>
          <c:orientation val="minMax"/>
        </c:scaling>
        <c:delete val="0"/>
        <c:axPos val="l"/>
        <c:numFmt formatCode="0" sourceLinked="0"/>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230022144"/>
        <c:crosses val="autoZero"/>
        <c:crossBetween val="midCat"/>
      </c:valAx>
      <c:catAx>
        <c:axId val="230022144"/>
        <c:scaling>
          <c:orientation val="minMax"/>
        </c:scaling>
        <c:delete val="0"/>
        <c:axPos val="b"/>
        <c:numFmt formatCode="General" sourceLinked="1"/>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230020608"/>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550" b="0" i="0" u="none" strike="noStrike" baseline="0">
          <a:solidFill>
            <a:srgbClr val="000000"/>
          </a:solidFill>
          <a:latin typeface="Arial"/>
          <a:ea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b="1">
                <a:solidFill>
                  <a:sysClr val="windowText" lastClr="000000"/>
                </a:solidFill>
              </a:rPr>
              <a:t>Figure 2.4 Average age of parents at birth, Scotland,</a:t>
            </a:r>
            <a:r>
              <a:rPr lang="en-GB" b="1" baseline="0">
                <a:solidFill>
                  <a:sysClr val="windowText" lastClr="000000"/>
                </a:solidFill>
              </a:rPr>
              <a:t> </a:t>
            </a:r>
            <a:r>
              <a:rPr lang="en-GB" b="1">
                <a:solidFill>
                  <a:sysClr val="windowText" lastClr="000000"/>
                </a:solidFill>
              </a:rPr>
              <a:t>1975-2018</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5427143047866588E-2"/>
          <c:y val="0.12901084391161027"/>
          <c:w val="0.89775623760901824"/>
          <c:h val="0.76173296954441416"/>
        </c:manualLayout>
      </c:layout>
      <c:lineChart>
        <c:grouping val="standard"/>
        <c:varyColors val="0"/>
        <c:ser>
          <c:idx val="1"/>
          <c:order val="0"/>
          <c:tx>
            <c:strRef>
              <c:f>'Data 2.4'!$B$5</c:f>
              <c:strCache>
                <c:ptCount val="1"/>
                <c:pt idx="0">
                  <c:v>Average age of mother</c:v>
                </c:pt>
              </c:strCache>
            </c:strRef>
          </c:tx>
          <c:spPr>
            <a:ln w="28575" cap="rnd" cmpd="sng">
              <a:solidFill>
                <a:schemeClr val="accent1"/>
              </a:solidFill>
              <a:prstDash val="solid"/>
              <a:round/>
            </a:ln>
            <a:effectLst/>
          </c:spPr>
          <c:marker>
            <c:symbol val="none"/>
          </c:marker>
          <c:dPt>
            <c:idx val="0"/>
            <c:marker>
              <c:symbol val="circle"/>
              <c:size val="10"/>
              <c:spPr>
                <a:solidFill>
                  <a:srgbClr val="2E8ACA"/>
                </a:solidFill>
                <a:ln w="9525">
                  <a:solidFill>
                    <a:srgbClr val="2E8ACA"/>
                  </a:solidFill>
                </a:ln>
                <a:effectLst/>
              </c:spPr>
            </c:marker>
            <c:bubble3D val="0"/>
            <c:extLst>
              <c:ext xmlns:c16="http://schemas.microsoft.com/office/drawing/2014/chart" uri="{C3380CC4-5D6E-409C-BE32-E72D297353CC}">
                <c16:uniqueId val="{00000000-20E3-4984-B66B-AD5121933EDE}"/>
              </c:ext>
            </c:extLst>
          </c:dPt>
          <c:dPt>
            <c:idx val="9"/>
            <c:marker>
              <c:symbol val="circle"/>
              <c:size val="10"/>
              <c:spPr>
                <a:solidFill>
                  <a:srgbClr val="2E8ACA"/>
                </a:solidFill>
                <a:ln w="9525">
                  <a:solidFill>
                    <a:srgbClr val="2E8ACA"/>
                  </a:solidFill>
                </a:ln>
                <a:effectLst/>
              </c:spPr>
            </c:marker>
            <c:bubble3D val="0"/>
            <c:extLst>
              <c:ext xmlns:c16="http://schemas.microsoft.com/office/drawing/2014/chart" uri="{C3380CC4-5D6E-409C-BE32-E72D297353CC}">
                <c16:uniqueId val="{00000001-20E3-4984-B66B-AD5121933EDE}"/>
              </c:ext>
            </c:extLst>
          </c:dPt>
          <c:dLbls>
            <c:dLbl>
              <c:idx val="0"/>
              <c:layout>
                <c:manualLayout>
                  <c:x val="-3.0805654775598315E-3"/>
                  <c:y val="3.9900245666617366E-2"/>
                </c:manualLayout>
              </c:layout>
              <c:tx>
                <c:rich>
                  <a:bodyPr/>
                  <a:lstStyle/>
                  <a:p>
                    <a:fld id="{F03F4BC5-BA72-46EC-AE77-8F298C8A3351}" type="VALUE">
                      <a:rPr lang="en-US">
                        <a:solidFill>
                          <a:schemeClr val="accent1"/>
                        </a:solidFill>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0E3-4984-B66B-AD5121933EDE}"/>
                </c:ext>
              </c:extLst>
            </c:dLbl>
            <c:dLbl>
              <c:idx val="9"/>
              <c:layout>
                <c:manualLayout>
                  <c:x val="-1.3559164604174436E-2"/>
                  <c:y val="5.3721678996281073E-2"/>
                </c:manualLayout>
              </c:layout>
              <c:tx>
                <c:rich>
                  <a:bodyPr/>
                  <a:lstStyle/>
                  <a:p>
                    <a:fld id="{5143C1D4-E35D-41CC-AED1-7733FC025835}" type="VALUE">
                      <a:rPr lang="en-US">
                        <a:solidFill>
                          <a:schemeClr val="accent1"/>
                        </a:solidFill>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0E3-4984-B66B-AD5121933EDE}"/>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'Data 2.4'!$A$8:$A$51</c15:sqref>
                  </c15:fullRef>
                </c:ext>
              </c:extLst>
              <c:f>('Data 2.4'!$A$8,'Data 2.4'!$A$13,'Data 2.4'!$A$18,'Data 2.4'!$A$23,'Data 2.4'!$A$28,'Data 2.4'!$A$33,'Data 2.4'!$A$38,'Data 2.4'!$A$43,'Data 2.4'!$A$48,'Data 2.4'!$A$51)</c:f>
              <c:numCache>
                <c:formatCode>General</c:formatCode>
                <c:ptCount val="10"/>
                <c:pt idx="0">
                  <c:v>1975</c:v>
                </c:pt>
                <c:pt idx="1">
                  <c:v>1980</c:v>
                </c:pt>
                <c:pt idx="2">
                  <c:v>1985</c:v>
                </c:pt>
                <c:pt idx="3">
                  <c:v>1990</c:v>
                </c:pt>
                <c:pt idx="4">
                  <c:v>1995</c:v>
                </c:pt>
                <c:pt idx="5">
                  <c:v>2000</c:v>
                </c:pt>
                <c:pt idx="6">
                  <c:v>2005</c:v>
                </c:pt>
                <c:pt idx="7">
                  <c:v>2010</c:v>
                </c:pt>
                <c:pt idx="8">
                  <c:v>2015</c:v>
                </c:pt>
                <c:pt idx="9">
                  <c:v>2018</c:v>
                </c:pt>
              </c:numCache>
            </c:numRef>
          </c:cat>
          <c:val>
            <c:numRef>
              <c:extLst>
                <c:ext xmlns:c15="http://schemas.microsoft.com/office/drawing/2012/chart" uri="{02D57815-91ED-43cb-92C2-25804820EDAC}">
                  <c15:fullRef>
                    <c15:sqref>'Data 2.4'!$B$8:$B$51</c15:sqref>
                  </c15:fullRef>
                </c:ext>
              </c:extLst>
              <c:f>('Data 2.4'!$B$8,'Data 2.4'!$B$13,'Data 2.4'!$B$18,'Data 2.4'!$B$23,'Data 2.4'!$B$28,'Data 2.4'!$B$33,'Data 2.4'!$B$38,'Data 2.4'!$B$43,'Data 2.4'!$B$48,'Data 2.4'!$B$51)</c:f>
              <c:numCache>
                <c:formatCode>0.0</c:formatCode>
                <c:ptCount val="10"/>
                <c:pt idx="0">
                  <c:v>26</c:v>
                </c:pt>
                <c:pt idx="1">
                  <c:v>26.3</c:v>
                </c:pt>
                <c:pt idx="2">
                  <c:v>26.5</c:v>
                </c:pt>
                <c:pt idx="3">
                  <c:v>27.2</c:v>
                </c:pt>
                <c:pt idx="4">
                  <c:v>28.4</c:v>
                </c:pt>
                <c:pt idx="5">
                  <c:v>29</c:v>
                </c:pt>
                <c:pt idx="6">
                  <c:v>29.5</c:v>
                </c:pt>
                <c:pt idx="7">
                  <c:v>29.6</c:v>
                </c:pt>
                <c:pt idx="8">
                  <c:v>30.2</c:v>
                </c:pt>
                <c:pt idx="9">
                  <c:v>30.6</c:v>
                </c:pt>
              </c:numCache>
            </c:numRef>
          </c:val>
          <c:smooth val="0"/>
          <c:extLst>
            <c:ext xmlns:c16="http://schemas.microsoft.com/office/drawing/2014/chart" uri="{C3380CC4-5D6E-409C-BE32-E72D297353CC}">
              <c16:uniqueId val="{00000002-20E3-4984-B66B-AD5121933EDE}"/>
            </c:ext>
          </c:extLst>
        </c:ser>
        <c:ser>
          <c:idx val="2"/>
          <c:order val="1"/>
          <c:tx>
            <c:strRef>
              <c:f>'Data 2.4'!$C$5</c:f>
              <c:strCache>
                <c:ptCount val="1"/>
                <c:pt idx="0">
                  <c:v>Average age of father</c:v>
                </c:pt>
              </c:strCache>
            </c:strRef>
          </c:tx>
          <c:spPr>
            <a:ln w="28575" cap="rnd">
              <a:solidFill>
                <a:schemeClr val="accent1"/>
              </a:solidFill>
              <a:round/>
            </a:ln>
            <a:effectLst/>
          </c:spPr>
          <c:marker>
            <c:symbol val="none"/>
          </c:marker>
          <c:dPt>
            <c:idx val="0"/>
            <c:marker>
              <c:symbol val="circle"/>
              <c:size val="10"/>
              <c:spPr>
                <a:solidFill>
                  <a:srgbClr val="2E8ACA"/>
                </a:solidFill>
                <a:ln w="9525">
                  <a:solidFill>
                    <a:srgbClr val="2E8ACA"/>
                  </a:solidFill>
                </a:ln>
                <a:effectLst/>
              </c:spPr>
            </c:marker>
            <c:bubble3D val="0"/>
            <c:extLst>
              <c:ext xmlns:c16="http://schemas.microsoft.com/office/drawing/2014/chart" uri="{C3380CC4-5D6E-409C-BE32-E72D297353CC}">
                <c16:uniqueId val="{00000003-20E3-4984-B66B-AD5121933EDE}"/>
              </c:ext>
            </c:extLst>
          </c:dPt>
          <c:dPt>
            <c:idx val="9"/>
            <c:marker>
              <c:symbol val="circle"/>
              <c:size val="10"/>
              <c:spPr>
                <a:solidFill>
                  <a:srgbClr val="2E8ACA"/>
                </a:solidFill>
                <a:ln w="9525">
                  <a:solidFill>
                    <a:srgbClr val="2E8ACA"/>
                  </a:solidFill>
                </a:ln>
                <a:effectLst/>
              </c:spPr>
            </c:marker>
            <c:bubble3D val="0"/>
            <c:extLst>
              <c:ext xmlns:c16="http://schemas.microsoft.com/office/drawing/2014/chart" uri="{C3380CC4-5D6E-409C-BE32-E72D297353CC}">
                <c16:uniqueId val="{00000004-20E3-4984-B66B-AD5121933EDE}"/>
              </c:ext>
            </c:extLst>
          </c:dPt>
          <c:dLbls>
            <c:dLbl>
              <c:idx val="0"/>
              <c:layout>
                <c:manualLayout>
                  <c:x val="-2.2957965673822112E-3"/>
                  <c:y val="-5.494753260595385E-2"/>
                </c:manualLayout>
              </c:layout>
              <c:tx>
                <c:rich>
                  <a:bodyPr/>
                  <a:lstStyle/>
                  <a:p>
                    <a:fld id="{C401603D-A8FA-4E71-88F1-2733844B2513}" type="VALUE">
                      <a:rPr lang="en-US" sz="1400">
                        <a:solidFill>
                          <a:schemeClr val="accent1"/>
                        </a:solidFill>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0E3-4984-B66B-AD5121933EDE}"/>
                </c:ext>
              </c:extLst>
            </c:dLbl>
            <c:dLbl>
              <c:idx val="9"/>
              <c:layout>
                <c:manualLayout>
                  <c:x val="-1.272967798182823E-2"/>
                  <c:y val="-6.2118842341935786E-2"/>
                </c:manualLayout>
              </c:layout>
              <c:tx>
                <c:rich>
                  <a:bodyPr/>
                  <a:lstStyle/>
                  <a:p>
                    <a:fld id="{F9F5203C-DFC6-4C1B-B7C3-7462423F247E}" type="VALUE">
                      <a:rPr lang="en-US">
                        <a:solidFill>
                          <a:schemeClr val="accent1"/>
                        </a:solidFill>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0E3-4984-B66B-AD5121933EDE}"/>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'Data 2.4'!$A$8:$A$51</c15:sqref>
                  </c15:fullRef>
                </c:ext>
              </c:extLst>
              <c:f>('Data 2.4'!$A$8,'Data 2.4'!$A$13,'Data 2.4'!$A$18,'Data 2.4'!$A$23,'Data 2.4'!$A$28,'Data 2.4'!$A$33,'Data 2.4'!$A$38,'Data 2.4'!$A$43,'Data 2.4'!$A$48,'Data 2.4'!$A$51)</c:f>
              <c:numCache>
                <c:formatCode>General</c:formatCode>
                <c:ptCount val="10"/>
                <c:pt idx="0">
                  <c:v>1975</c:v>
                </c:pt>
                <c:pt idx="1">
                  <c:v>1980</c:v>
                </c:pt>
                <c:pt idx="2">
                  <c:v>1985</c:v>
                </c:pt>
                <c:pt idx="3">
                  <c:v>1990</c:v>
                </c:pt>
                <c:pt idx="4">
                  <c:v>1995</c:v>
                </c:pt>
                <c:pt idx="5">
                  <c:v>2000</c:v>
                </c:pt>
                <c:pt idx="6">
                  <c:v>2005</c:v>
                </c:pt>
                <c:pt idx="7">
                  <c:v>2010</c:v>
                </c:pt>
                <c:pt idx="8">
                  <c:v>2015</c:v>
                </c:pt>
                <c:pt idx="9">
                  <c:v>2018</c:v>
                </c:pt>
              </c:numCache>
            </c:numRef>
          </c:cat>
          <c:val>
            <c:numRef>
              <c:extLst>
                <c:ext xmlns:c15="http://schemas.microsoft.com/office/drawing/2012/chart" uri="{02D57815-91ED-43cb-92C2-25804820EDAC}">
                  <c15:fullRef>
                    <c15:sqref>'Data 2.4'!$C$8:$C$51</c15:sqref>
                  </c15:fullRef>
                </c:ext>
              </c:extLst>
              <c:f>('Data 2.4'!$C$8,'Data 2.4'!$C$13,'Data 2.4'!$C$18,'Data 2.4'!$C$23,'Data 2.4'!$C$28,'Data 2.4'!$C$33,'Data 2.4'!$C$38,'Data 2.4'!$C$43,'Data 2.4'!$C$48,'Data 2.4'!$C$51)</c:f>
              <c:numCache>
                <c:formatCode>0.0</c:formatCode>
                <c:ptCount val="10"/>
                <c:pt idx="0">
                  <c:v>28.4</c:v>
                </c:pt>
                <c:pt idx="1">
                  <c:v>28.7</c:v>
                </c:pt>
                <c:pt idx="2">
                  <c:v>29.1</c:v>
                </c:pt>
                <c:pt idx="3">
                  <c:v>29.9</c:v>
                </c:pt>
                <c:pt idx="4">
                  <c:v>31</c:v>
                </c:pt>
                <c:pt idx="5">
                  <c:v>31.9</c:v>
                </c:pt>
                <c:pt idx="6">
                  <c:v>32.4</c:v>
                </c:pt>
                <c:pt idx="7">
                  <c:v>32.4</c:v>
                </c:pt>
                <c:pt idx="8">
                  <c:v>32.799999999999997</c:v>
                </c:pt>
                <c:pt idx="9">
                  <c:v>33.1</c:v>
                </c:pt>
              </c:numCache>
            </c:numRef>
          </c:val>
          <c:smooth val="0"/>
          <c:extLst>
            <c:ext xmlns:c16="http://schemas.microsoft.com/office/drawing/2014/chart" uri="{C3380CC4-5D6E-409C-BE32-E72D297353CC}">
              <c16:uniqueId val="{00000005-20E3-4984-B66B-AD5121933EDE}"/>
            </c:ext>
          </c:extLst>
        </c:ser>
        <c:dLbls>
          <c:showLegendKey val="0"/>
          <c:showVal val="0"/>
          <c:showCatName val="0"/>
          <c:showSerName val="0"/>
          <c:showPercent val="0"/>
          <c:showBubbleSize val="0"/>
        </c:dLbls>
        <c:smooth val="0"/>
        <c:axId val="424016448"/>
        <c:axId val="424011528"/>
      </c:lineChart>
      <c:catAx>
        <c:axId val="424016448"/>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4011528"/>
        <c:crossesAt val="0"/>
        <c:auto val="1"/>
        <c:lblAlgn val="ctr"/>
        <c:lblOffset val="100"/>
        <c:noMultiLvlLbl val="0"/>
      </c:catAx>
      <c:valAx>
        <c:axId val="42401152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solidFill>
                      <a:sysClr val="windowText" lastClr="000000"/>
                    </a:solidFill>
                  </a:rPr>
                  <a:t>Average age of parents at birth</a:t>
                </a:r>
              </a:p>
            </c:rich>
          </c:tx>
          <c:layout>
            <c:manualLayout>
              <c:xMode val="edge"/>
              <c:yMode val="edge"/>
              <c:x val="3.7787005550060726E-3"/>
              <c:y val="0.29411742341968855"/>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4016448"/>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Figure 2.5: Live births per 1,000 women, by age, selected years </a:t>
            </a:r>
          </a:p>
        </c:rich>
      </c:tx>
      <c:overlay val="0"/>
    </c:title>
    <c:autoTitleDeleted val="0"/>
    <c:plotArea>
      <c:layout>
        <c:manualLayout>
          <c:layoutTarget val="inner"/>
          <c:xMode val="edge"/>
          <c:yMode val="edge"/>
          <c:x val="0.10446841009560273"/>
          <c:y val="7.5872524997819379E-2"/>
          <c:w val="0.87614713177354486"/>
          <c:h val="0.76214382567737959"/>
        </c:manualLayout>
      </c:layout>
      <c:scatterChart>
        <c:scatterStyle val="lineMarker"/>
        <c:varyColors val="0"/>
        <c:ser>
          <c:idx val="4"/>
          <c:order val="0"/>
          <c:tx>
            <c:strRef>
              <c:f>'Data 2.5'!$B$7</c:f>
              <c:strCache>
                <c:ptCount val="1"/>
                <c:pt idx="0">
                  <c:v>1951</c:v>
                </c:pt>
              </c:strCache>
            </c:strRef>
          </c:tx>
          <c:spPr>
            <a:ln w="19050" cap="sq">
              <a:solidFill>
                <a:srgbClr val="2E8ACA"/>
              </a:solidFill>
              <a:prstDash val="solid"/>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2.5'!$B$9:$B$38</c:f>
              <c:numCache>
                <c:formatCode>General</c:formatCode>
                <c:ptCount val="30"/>
                <c:pt idx="0">
                  <c:v>1</c:v>
                </c:pt>
                <c:pt idx="1">
                  <c:v>3</c:v>
                </c:pt>
                <c:pt idx="2">
                  <c:v>11</c:v>
                </c:pt>
                <c:pt idx="3">
                  <c:v>30</c:v>
                </c:pt>
                <c:pt idx="4">
                  <c:v>56</c:v>
                </c:pt>
                <c:pt idx="5">
                  <c:v>91</c:v>
                </c:pt>
                <c:pt idx="6">
                  <c:v>124</c:v>
                </c:pt>
                <c:pt idx="7">
                  <c:v>135</c:v>
                </c:pt>
                <c:pt idx="8">
                  <c:v>151</c:v>
                </c:pt>
                <c:pt idx="9">
                  <c:v>155</c:v>
                </c:pt>
                <c:pt idx="10">
                  <c:v>161</c:v>
                </c:pt>
                <c:pt idx="11">
                  <c:v>163</c:v>
                </c:pt>
                <c:pt idx="12">
                  <c:v>143</c:v>
                </c:pt>
                <c:pt idx="13">
                  <c:v>145</c:v>
                </c:pt>
                <c:pt idx="14">
                  <c:v>133</c:v>
                </c:pt>
                <c:pt idx="15">
                  <c:v>124</c:v>
                </c:pt>
                <c:pt idx="16">
                  <c:v>114</c:v>
                </c:pt>
                <c:pt idx="17">
                  <c:v>101</c:v>
                </c:pt>
                <c:pt idx="18">
                  <c:v>94</c:v>
                </c:pt>
                <c:pt idx="19">
                  <c:v>86</c:v>
                </c:pt>
                <c:pt idx="20">
                  <c:v>77</c:v>
                </c:pt>
                <c:pt idx="21">
                  <c:v>69</c:v>
                </c:pt>
                <c:pt idx="22">
                  <c:v>55</c:v>
                </c:pt>
                <c:pt idx="23">
                  <c:v>53</c:v>
                </c:pt>
                <c:pt idx="24">
                  <c:v>42</c:v>
                </c:pt>
                <c:pt idx="25">
                  <c:v>31</c:v>
                </c:pt>
                <c:pt idx="26">
                  <c:v>20</c:v>
                </c:pt>
                <c:pt idx="27">
                  <c:v>17</c:v>
                </c:pt>
                <c:pt idx="28">
                  <c:v>9</c:v>
                </c:pt>
                <c:pt idx="29">
                  <c:v>11</c:v>
                </c:pt>
              </c:numCache>
            </c:numRef>
          </c:yVal>
          <c:smooth val="0"/>
          <c:extLst>
            <c:ext xmlns:c16="http://schemas.microsoft.com/office/drawing/2014/chart" uri="{C3380CC4-5D6E-409C-BE32-E72D297353CC}">
              <c16:uniqueId val="{00000000-5151-4B71-8E19-353048347DB2}"/>
            </c:ext>
          </c:extLst>
        </c:ser>
        <c:ser>
          <c:idx val="7"/>
          <c:order val="1"/>
          <c:tx>
            <c:strRef>
              <c:f>'Data 2.5'!$C$7</c:f>
              <c:strCache>
                <c:ptCount val="1"/>
                <c:pt idx="0">
                  <c:v>1964</c:v>
                </c:pt>
              </c:strCache>
            </c:strRef>
          </c:tx>
          <c:spPr>
            <a:ln w="19050">
              <a:solidFill>
                <a:srgbClr val="2E8ACA"/>
              </a:solidFill>
              <a:prstDash val="sys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2.5'!$C$9:$C$38</c:f>
              <c:numCache>
                <c:formatCode>General</c:formatCode>
                <c:ptCount val="30"/>
                <c:pt idx="0">
                  <c:v>1</c:v>
                </c:pt>
                <c:pt idx="1">
                  <c:v>10</c:v>
                </c:pt>
                <c:pt idx="2">
                  <c:v>33</c:v>
                </c:pt>
                <c:pt idx="3">
                  <c:v>67</c:v>
                </c:pt>
                <c:pt idx="4">
                  <c:v>105</c:v>
                </c:pt>
                <c:pt idx="5">
                  <c:v>139</c:v>
                </c:pt>
                <c:pt idx="6">
                  <c:v>176</c:v>
                </c:pt>
                <c:pt idx="7">
                  <c:v>191</c:v>
                </c:pt>
                <c:pt idx="8">
                  <c:v>215</c:v>
                </c:pt>
                <c:pt idx="9">
                  <c:v>221</c:v>
                </c:pt>
                <c:pt idx="10">
                  <c:v>224</c:v>
                </c:pt>
                <c:pt idx="11">
                  <c:v>213</c:v>
                </c:pt>
                <c:pt idx="12">
                  <c:v>191</c:v>
                </c:pt>
                <c:pt idx="13">
                  <c:v>181</c:v>
                </c:pt>
                <c:pt idx="14">
                  <c:v>164</c:v>
                </c:pt>
                <c:pt idx="15">
                  <c:v>150</c:v>
                </c:pt>
                <c:pt idx="16">
                  <c:v>126</c:v>
                </c:pt>
                <c:pt idx="17">
                  <c:v>120</c:v>
                </c:pt>
                <c:pt idx="18">
                  <c:v>101</c:v>
                </c:pt>
                <c:pt idx="19">
                  <c:v>92</c:v>
                </c:pt>
                <c:pt idx="20">
                  <c:v>77</c:v>
                </c:pt>
                <c:pt idx="21">
                  <c:v>66</c:v>
                </c:pt>
                <c:pt idx="22">
                  <c:v>53</c:v>
                </c:pt>
                <c:pt idx="23">
                  <c:v>50</c:v>
                </c:pt>
                <c:pt idx="24">
                  <c:v>39</c:v>
                </c:pt>
                <c:pt idx="25">
                  <c:v>28</c:v>
                </c:pt>
                <c:pt idx="26">
                  <c:v>20</c:v>
                </c:pt>
                <c:pt idx="27">
                  <c:v>15</c:v>
                </c:pt>
                <c:pt idx="28">
                  <c:v>9</c:v>
                </c:pt>
                <c:pt idx="29">
                  <c:v>10</c:v>
                </c:pt>
              </c:numCache>
            </c:numRef>
          </c:yVal>
          <c:smooth val="0"/>
          <c:extLst>
            <c:ext xmlns:c16="http://schemas.microsoft.com/office/drawing/2014/chart" uri="{C3380CC4-5D6E-409C-BE32-E72D297353CC}">
              <c16:uniqueId val="{00000001-5151-4B71-8E19-353048347DB2}"/>
            </c:ext>
          </c:extLst>
        </c:ser>
        <c:ser>
          <c:idx val="8"/>
          <c:order val="2"/>
          <c:tx>
            <c:strRef>
              <c:f>'Data 2.5'!$D$7</c:f>
              <c:strCache>
                <c:ptCount val="1"/>
                <c:pt idx="0">
                  <c:v>1977</c:v>
                </c:pt>
              </c:strCache>
            </c:strRef>
          </c:tx>
          <c:spPr>
            <a:ln w="50800">
              <a:solidFill>
                <a:srgbClr val="2E8ACA"/>
              </a:solidFill>
              <a:prstDash val="sysDot"/>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2.5'!$D$9:$D$38</c:f>
              <c:numCache>
                <c:formatCode>General</c:formatCode>
                <c:ptCount val="30"/>
                <c:pt idx="0">
                  <c:v>2</c:v>
                </c:pt>
                <c:pt idx="1">
                  <c:v>12</c:v>
                </c:pt>
                <c:pt idx="2">
                  <c:v>32</c:v>
                </c:pt>
                <c:pt idx="3">
                  <c:v>51</c:v>
                </c:pt>
                <c:pt idx="4">
                  <c:v>67</c:v>
                </c:pt>
                <c:pt idx="5">
                  <c:v>86</c:v>
                </c:pt>
                <c:pt idx="6">
                  <c:v>98</c:v>
                </c:pt>
                <c:pt idx="7">
                  <c:v>112</c:v>
                </c:pt>
                <c:pt idx="8">
                  <c:v>121</c:v>
                </c:pt>
                <c:pt idx="9">
                  <c:v>131</c:v>
                </c:pt>
                <c:pt idx="10">
                  <c:v>136</c:v>
                </c:pt>
                <c:pt idx="11">
                  <c:v>130</c:v>
                </c:pt>
                <c:pt idx="12">
                  <c:v>125</c:v>
                </c:pt>
                <c:pt idx="13">
                  <c:v>111</c:v>
                </c:pt>
                <c:pt idx="14">
                  <c:v>98</c:v>
                </c:pt>
                <c:pt idx="15">
                  <c:v>83</c:v>
                </c:pt>
                <c:pt idx="16">
                  <c:v>68</c:v>
                </c:pt>
                <c:pt idx="17">
                  <c:v>52</c:v>
                </c:pt>
                <c:pt idx="18">
                  <c:v>43</c:v>
                </c:pt>
                <c:pt idx="19">
                  <c:v>33</c:v>
                </c:pt>
                <c:pt idx="20">
                  <c:v>29</c:v>
                </c:pt>
                <c:pt idx="21">
                  <c:v>21</c:v>
                </c:pt>
                <c:pt idx="22">
                  <c:v>17</c:v>
                </c:pt>
                <c:pt idx="23">
                  <c:v>14</c:v>
                </c:pt>
                <c:pt idx="24">
                  <c:v>9</c:v>
                </c:pt>
                <c:pt idx="25">
                  <c:v>8</c:v>
                </c:pt>
                <c:pt idx="26">
                  <c:v>5</c:v>
                </c:pt>
                <c:pt idx="27">
                  <c:v>4</c:v>
                </c:pt>
                <c:pt idx="28">
                  <c:v>3</c:v>
                </c:pt>
                <c:pt idx="29">
                  <c:v>2</c:v>
                </c:pt>
              </c:numCache>
            </c:numRef>
          </c:yVal>
          <c:smooth val="0"/>
          <c:extLst>
            <c:ext xmlns:c16="http://schemas.microsoft.com/office/drawing/2014/chart" uri="{C3380CC4-5D6E-409C-BE32-E72D297353CC}">
              <c16:uniqueId val="{00000002-5151-4B71-8E19-353048347DB2}"/>
            </c:ext>
          </c:extLst>
        </c:ser>
        <c:ser>
          <c:idx val="9"/>
          <c:order val="3"/>
          <c:tx>
            <c:strRef>
              <c:f>'Data 2.5'!$E$7</c:f>
              <c:strCache>
                <c:ptCount val="1"/>
                <c:pt idx="0">
                  <c:v>1991</c:v>
                </c:pt>
              </c:strCache>
            </c:strRef>
          </c:tx>
          <c:spPr>
            <a:ln w="50800" cap="sq">
              <a:solidFill>
                <a:srgbClr val="2E8ACA"/>
              </a:solidFill>
              <a:prstDash val="sys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2.5'!$E$9:$E$38</c:f>
              <c:numCache>
                <c:formatCode>General</c:formatCode>
                <c:ptCount val="30"/>
                <c:pt idx="0">
                  <c:v>4</c:v>
                </c:pt>
                <c:pt idx="1">
                  <c:v>14</c:v>
                </c:pt>
                <c:pt idx="2">
                  <c:v>34</c:v>
                </c:pt>
                <c:pt idx="3">
                  <c:v>49</c:v>
                </c:pt>
                <c:pt idx="4">
                  <c:v>58</c:v>
                </c:pt>
                <c:pt idx="5">
                  <c:v>63</c:v>
                </c:pt>
                <c:pt idx="6">
                  <c:v>71</c:v>
                </c:pt>
                <c:pt idx="7">
                  <c:v>80</c:v>
                </c:pt>
                <c:pt idx="8">
                  <c:v>93</c:v>
                </c:pt>
                <c:pt idx="9">
                  <c:v>104</c:v>
                </c:pt>
                <c:pt idx="10">
                  <c:v>111</c:v>
                </c:pt>
                <c:pt idx="11">
                  <c:v>120</c:v>
                </c:pt>
                <c:pt idx="12">
                  <c:v>120</c:v>
                </c:pt>
                <c:pt idx="13">
                  <c:v>117</c:v>
                </c:pt>
                <c:pt idx="14">
                  <c:v>114</c:v>
                </c:pt>
                <c:pt idx="15">
                  <c:v>102</c:v>
                </c:pt>
                <c:pt idx="16">
                  <c:v>91</c:v>
                </c:pt>
                <c:pt idx="17">
                  <c:v>78</c:v>
                </c:pt>
                <c:pt idx="18">
                  <c:v>64</c:v>
                </c:pt>
                <c:pt idx="19">
                  <c:v>53</c:v>
                </c:pt>
                <c:pt idx="20">
                  <c:v>43</c:v>
                </c:pt>
                <c:pt idx="21">
                  <c:v>33</c:v>
                </c:pt>
                <c:pt idx="22">
                  <c:v>24</c:v>
                </c:pt>
                <c:pt idx="23">
                  <c:v>18</c:v>
                </c:pt>
                <c:pt idx="24">
                  <c:v>14</c:v>
                </c:pt>
                <c:pt idx="25">
                  <c:v>9</c:v>
                </c:pt>
                <c:pt idx="26">
                  <c:v>5</c:v>
                </c:pt>
                <c:pt idx="27">
                  <c:v>3</c:v>
                </c:pt>
                <c:pt idx="28">
                  <c:v>2</c:v>
                </c:pt>
                <c:pt idx="29">
                  <c:v>2</c:v>
                </c:pt>
              </c:numCache>
            </c:numRef>
          </c:yVal>
          <c:smooth val="0"/>
          <c:extLst>
            <c:ext xmlns:c16="http://schemas.microsoft.com/office/drawing/2014/chart" uri="{C3380CC4-5D6E-409C-BE32-E72D297353CC}">
              <c16:uniqueId val="{00000003-5151-4B71-8E19-353048347DB2}"/>
            </c:ext>
          </c:extLst>
        </c:ser>
        <c:ser>
          <c:idx val="15"/>
          <c:order val="4"/>
          <c:tx>
            <c:strRef>
              <c:f>'Data 2.5'!$G$7</c:f>
              <c:strCache>
                <c:ptCount val="1"/>
                <c:pt idx="0">
                  <c:v>2018</c:v>
                </c:pt>
              </c:strCache>
            </c:strRef>
          </c:tx>
          <c:spPr>
            <a:ln w="47625">
              <a:solidFill>
                <a:srgbClr val="2E8ACA"/>
              </a:solidFill>
              <a:prstDash val="solid"/>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2.5'!$G$9:$G$38</c:f>
              <c:numCache>
                <c:formatCode>#,##0\ </c:formatCode>
                <c:ptCount val="30"/>
                <c:pt idx="0">
                  <c:v>1</c:v>
                </c:pt>
                <c:pt idx="1">
                  <c:v>4</c:v>
                </c:pt>
                <c:pt idx="2">
                  <c:v>9</c:v>
                </c:pt>
                <c:pt idx="3">
                  <c:v>17</c:v>
                </c:pt>
                <c:pt idx="4">
                  <c:v>25</c:v>
                </c:pt>
                <c:pt idx="5">
                  <c:v>30</c:v>
                </c:pt>
                <c:pt idx="6">
                  <c:v>34</c:v>
                </c:pt>
                <c:pt idx="7">
                  <c:v>42</c:v>
                </c:pt>
                <c:pt idx="8">
                  <c:v>46</c:v>
                </c:pt>
                <c:pt idx="9">
                  <c:v>54</c:v>
                </c:pt>
                <c:pt idx="10">
                  <c:v>60</c:v>
                </c:pt>
                <c:pt idx="11">
                  <c:v>65</c:v>
                </c:pt>
                <c:pt idx="12">
                  <c:v>75</c:v>
                </c:pt>
                <c:pt idx="13">
                  <c:v>80</c:v>
                </c:pt>
                <c:pt idx="14">
                  <c:v>86</c:v>
                </c:pt>
                <c:pt idx="15">
                  <c:v>89</c:v>
                </c:pt>
                <c:pt idx="16">
                  <c:v>96</c:v>
                </c:pt>
                <c:pt idx="17">
                  <c:v>96</c:v>
                </c:pt>
                <c:pt idx="18">
                  <c:v>89</c:v>
                </c:pt>
                <c:pt idx="19">
                  <c:v>84</c:v>
                </c:pt>
                <c:pt idx="20">
                  <c:v>75</c:v>
                </c:pt>
                <c:pt idx="21">
                  <c:v>64</c:v>
                </c:pt>
                <c:pt idx="22">
                  <c:v>53</c:v>
                </c:pt>
                <c:pt idx="23">
                  <c:v>44</c:v>
                </c:pt>
                <c:pt idx="24">
                  <c:v>34</c:v>
                </c:pt>
                <c:pt idx="25">
                  <c:v>27</c:v>
                </c:pt>
                <c:pt idx="26">
                  <c:v>16</c:v>
                </c:pt>
                <c:pt idx="27">
                  <c:v>11</c:v>
                </c:pt>
                <c:pt idx="28">
                  <c:v>5</c:v>
                </c:pt>
                <c:pt idx="29">
                  <c:v>7</c:v>
                </c:pt>
              </c:numCache>
            </c:numRef>
          </c:yVal>
          <c:smooth val="0"/>
          <c:extLst>
            <c:ext xmlns:c16="http://schemas.microsoft.com/office/drawing/2014/chart" uri="{C3380CC4-5D6E-409C-BE32-E72D297353CC}">
              <c16:uniqueId val="{00000004-5151-4B71-8E19-353048347DB2}"/>
            </c:ext>
          </c:extLst>
        </c:ser>
        <c:ser>
          <c:idx val="17"/>
          <c:order val="6"/>
          <c:tx>
            <c:strRef>
              <c:f>'Data 2.5'!$J$17</c:f>
              <c:strCache>
                <c:ptCount val="1"/>
              </c:strCache>
            </c:strRef>
          </c:tx>
          <c:spPr>
            <a:ln w="12700">
              <a:solidFill>
                <a:srgbClr val="2E8ACA"/>
              </a:solidFill>
            </a:ln>
          </c:spPr>
          <c:marker>
            <c:symbol val="none"/>
          </c:marker>
          <c:xVal>
            <c:numRef>
              <c:f>'Data 2.5'!$L$17:$M$17</c:f>
              <c:numCache>
                <c:formatCode>#,##0.0</c:formatCode>
                <c:ptCount val="2"/>
              </c:numCache>
            </c:numRef>
          </c:xVal>
          <c:yVal>
            <c:numRef>
              <c:f>'Data 2.5'!$O$17:$P$17</c:f>
              <c:numCache>
                <c:formatCode>General</c:formatCode>
                <c:ptCount val="2"/>
              </c:numCache>
            </c:numRef>
          </c:yVal>
          <c:smooth val="0"/>
          <c:extLst>
            <c:ext xmlns:c16="http://schemas.microsoft.com/office/drawing/2014/chart" uri="{C3380CC4-5D6E-409C-BE32-E72D297353CC}">
              <c16:uniqueId val="{00000005-5151-4B71-8E19-353048347DB2}"/>
            </c:ext>
          </c:extLst>
        </c:ser>
        <c:ser>
          <c:idx val="18"/>
          <c:order val="7"/>
          <c:tx>
            <c:strRef>
              <c:f>'Data 2.5'!$J$18</c:f>
              <c:strCache>
                <c:ptCount val="1"/>
              </c:strCache>
            </c:strRef>
          </c:tx>
          <c:spPr>
            <a:ln w="12700">
              <a:solidFill>
                <a:srgbClr val="2E8ACA"/>
              </a:solidFill>
            </a:ln>
          </c:spPr>
          <c:marker>
            <c:symbol val="none"/>
          </c:marker>
          <c:xVal>
            <c:numRef>
              <c:f>'Data 2.5'!$L$18:$M$18</c:f>
              <c:numCache>
                <c:formatCode>#,##0.0</c:formatCode>
                <c:ptCount val="2"/>
              </c:numCache>
            </c:numRef>
          </c:xVal>
          <c:yVal>
            <c:numRef>
              <c:f>'Data 2.5'!$O$18:$P$18</c:f>
              <c:numCache>
                <c:formatCode>General</c:formatCode>
                <c:ptCount val="2"/>
              </c:numCache>
            </c:numRef>
          </c:yVal>
          <c:smooth val="0"/>
          <c:extLst>
            <c:ext xmlns:c16="http://schemas.microsoft.com/office/drawing/2014/chart" uri="{C3380CC4-5D6E-409C-BE32-E72D297353CC}">
              <c16:uniqueId val="{00000006-5151-4B71-8E19-353048347DB2}"/>
            </c:ext>
          </c:extLst>
        </c:ser>
        <c:ser>
          <c:idx val="19"/>
          <c:order val="8"/>
          <c:tx>
            <c:strRef>
              <c:f>'Data 2.5'!$J$19</c:f>
              <c:strCache>
                <c:ptCount val="1"/>
              </c:strCache>
            </c:strRef>
          </c:tx>
          <c:spPr>
            <a:ln w="12700">
              <a:solidFill>
                <a:srgbClr val="2E8ACA"/>
              </a:solidFill>
            </a:ln>
          </c:spPr>
          <c:marker>
            <c:symbol val="none"/>
          </c:marker>
          <c:xVal>
            <c:numRef>
              <c:f>'Data 2.5'!$L$19:$M$19</c:f>
              <c:numCache>
                <c:formatCode>#,##0.0</c:formatCode>
                <c:ptCount val="2"/>
              </c:numCache>
            </c:numRef>
          </c:xVal>
          <c:yVal>
            <c:numRef>
              <c:f>'Data 2.5'!$O$19:$P$19</c:f>
              <c:numCache>
                <c:formatCode>General</c:formatCode>
                <c:ptCount val="2"/>
              </c:numCache>
            </c:numRef>
          </c:yVal>
          <c:smooth val="0"/>
          <c:extLst>
            <c:ext xmlns:c16="http://schemas.microsoft.com/office/drawing/2014/chart" uri="{C3380CC4-5D6E-409C-BE32-E72D297353CC}">
              <c16:uniqueId val="{00000007-5151-4B71-8E19-353048347DB2}"/>
            </c:ext>
          </c:extLst>
        </c:ser>
        <c:ser>
          <c:idx val="20"/>
          <c:order val="9"/>
          <c:tx>
            <c:strRef>
              <c:f>'Data 2.5'!$J$21</c:f>
              <c:strCache>
                <c:ptCount val="1"/>
              </c:strCache>
            </c:strRef>
          </c:tx>
          <c:spPr>
            <a:ln w="31750">
              <a:solidFill>
                <a:srgbClr val="2E8ACA"/>
              </a:solidFill>
            </a:ln>
          </c:spPr>
          <c:marker>
            <c:symbol val="none"/>
          </c:marker>
          <c:xVal>
            <c:numRef>
              <c:f>'Data 2.5'!$L$21:$M$21</c:f>
              <c:numCache>
                <c:formatCode>#,##0.0</c:formatCode>
                <c:ptCount val="2"/>
              </c:numCache>
            </c:numRef>
          </c:xVal>
          <c:yVal>
            <c:numRef>
              <c:f>'Data 2.5'!$O$21:$P$21</c:f>
              <c:numCache>
                <c:formatCode>General</c:formatCode>
                <c:ptCount val="2"/>
              </c:numCache>
            </c:numRef>
          </c:yVal>
          <c:smooth val="0"/>
          <c:extLst>
            <c:ext xmlns:c16="http://schemas.microsoft.com/office/drawing/2014/chart" uri="{C3380CC4-5D6E-409C-BE32-E72D297353CC}">
              <c16:uniqueId val="{00000008-5151-4B71-8E19-353048347DB2}"/>
            </c:ext>
          </c:extLst>
        </c:ser>
        <c:ser>
          <c:idx val="21"/>
          <c:order val="10"/>
          <c:tx>
            <c:v>2008</c:v>
          </c:tx>
          <c:spPr>
            <a:ln w="15875">
              <a:solidFill>
                <a:srgbClr val="2E8ACA"/>
              </a:solidFill>
              <a:prstDash val="lg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2.5'!$F$9:$F$38</c:f>
              <c:numCache>
                <c:formatCode>General</c:formatCode>
                <c:ptCount val="30"/>
                <c:pt idx="0">
                  <c:v>3</c:v>
                </c:pt>
                <c:pt idx="1">
                  <c:v>11</c:v>
                </c:pt>
                <c:pt idx="2">
                  <c:v>26</c:v>
                </c:pt>
                <c:pt idx="3">
                  <c:v>40</c:v>
                </c:pt>
                <c:pt idx="4">
                  <c:v>49</c:v>
                </c:pt>
                <c:pt idx="5">
                  <c:v>54</c:v>
                </c:pt>
                <c:pt idx="6">
                  <c:v>61</c:v>
                </c:pt>
                <c:pt idx="7">
                  <c:v>66</c:v>
                </c:pt>
                <c:pt idx="8">
                  <c:v>70</c:v>
                </c:pt>
                <c:pt idx="9">
                  <c:v>76</c:v>
                </c:pt>
                <c:pt idx="10">
                  <c:v>83</c:v>
                </c:pt>
                <c:pt idx="11">
                  <c:v>88</c:v>
                </c:pt>
                <c:pt idx="12">
                  <c:v>95</c:v>
                </c:pt>
                <c:pt idx="13">
                  <c:v>104</c:v>
                </c:pt>
                <c:pt idx="14">
                  <c:v>107</c:v>
                </c:pt>
                <c:pt idx="15">
                  <c:v>108</c:v>
                </c:pt>
                <c:pt idx="16">
                  <c:v>111</c:v>
                </c:pt>
                <c:pt idx="17">
                  <c:v>105</c:v>
                </c:pt>
                <c:pt idx="18">
                  <c:v>98</c:v>
                </c:pt>
                <c:pt idx="19">
                  <c:v>93</c:v>
                </c:pt>
                <c:pt idx="20">
                  <c:v>77</c:v>
                </c:pt>
                <c:pt idx="21">
                  <c:v>66</c:v>
                </c:pt>
                <c:pt idx="22">
                  <c:v>54</c:v>
                </c:pt>
                <c:pt idx="23">
                  <c:v>39</c:v>
                </c:pt>
                <c:pt idx="24">
                  <c:v>30</c:v>
                </c:pt>
                <c:pt idx="25">
                  <c:v>21</c:v>
                </c:pt>
                <c:pt idx="26">
                  <c:v>14</c:v>
                </c:pt>
                <c:pt idx="27">
                  <c:v>8</c:v>
                </c:pt>
                <c:pt idx="28">
                  <c:v>5</c:v>
                </c:pt>
                <c:pt idx="29">
                  <c:v>4</c:v>
                </c:pt>
              </c:numCache>
            </c:numRef>
          </c:yVal>
          <c:smooth val="0"/>
          <c:extLst>
            <c:ext xmlns:c16="http://schemas.microsoft.com/office/drawing/2014/chart" uri="{C3380CC4-5D6E-409C-BE32-E72D297353CC}">
              <c16:uniqueId val="{00000009-5151-4B71-8E19-353048347DB2}"/>
            </c:ext>
          </c:extLst>
        </c:ser>
        <c:ser>
          <c:idx val="22"/>
          <c:order val="11"/>
          <c:tx>
            <c:strRef>
              <c:f>'Data 2.5'!$B$7</c:f>
              <c:strCache>
                <c:ptCount val="1"/>
                <c:pt idx="0">
                  <c:v>1951</c:v>
                </c:pt>
              </c:strCache>
            </c:strRef>
          </c:tx>
          <c:spPr>
            <a:ln w="19050" cap="sq">
              <a:solidFill>
                <a:srgbClr val="2E8ACA"/>
              </a:solidFill>
              <a:prstDash val="solid"/>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2.5'!$B$9:$B$38</c:f>
              <c:numCache>
                <c:formatCode>General</c:formatCode>
                <c:ptCount val="30"/>
                <c:pt idx="0">
                  <c:v>1</c:v>
                </c:pt>
                <c:pt idx="1">
                  <c:v>3</c:v>
                </c:pt>
                <c:pt idx="2">
                  <c:v>11</c:v>
                </c:pt>
                <c:pt idx="3">
                  <c:v>30</c:v>
                </c:pt>
                <c:pt idx="4">
                  <c:v>56</c:v>
                </c:pt>
                <c:pt idx="5">
                  <c:v>91</c:v>
                </c:pt>
                <c:pt idx="6">
                  <c:v>124</c:v>
                </c:pt>
                <c:pt idx="7">
                  <c:v>135</c:v>
                </c:pt>
                <c:pt idx="8">
                  <c:v>151</c:v>
                </c:pt>
                <c:pt idx="9">
                  <c:v>155</c:v>
                </c:pt>
                <c:pt idx="10">
                  <c:v>161</c:v>
                </c:pt>
                <c:pt idx="11">
                  <c:v>163</c:v>
                </c:pt>
                <c:pt idx="12">
                  <c:v>143</c:v>
                </c:pt>
                <c:pt idx="13">
                  <c:v>145</c:v>
                </c:pt>
                <c:pt idx="14">
                  <c:v>133</c:v>
                </c:pt>
                <c:pt idx="15">
                  <c:v>124</c:v>
                </c:pt>
                <c:pt idx="16">
                  <c:v>114</c:v>
                </c:pt>
                <c:pt idx="17">
                  <c:v>101</c:v>
                </c:pt>
                <c:pt idx="18">
                  <c:v>94</c:v>
                </c:pt>
                <c:pt idx="19">
                  <c:v>86</c:v>
                </c:pt>
                <c:pt idx="20">
                  <c:v>77</c:v>
                </c:pt>
                <c:pt idx="21">
                  <c:v>69</c:v>
                </c:pt>
                <c:pt idx="22">
                  <c:v>55</c:v>
                </c:pt>
                <c:pt idx="23">
                  <c:v>53</c:v>
                </c:pt>
                <c:pt idx="24">
                  <c:v>42</c:v>
                </c:pt>
                <c:pt idx="25">
                  <c:v>31</c:v>
                </c:pt>
                <c:pt idx="26">
                  <c:v>20</c:v>
                </c:pt>
                <c:pt idx="27">
                  <c:v>17</c:v>
                </c:pt>
                <c:pt idx="28">
                  <c:v>9</c:v>
                </c:pt>
                <c:pt idx="29">
                  <c:v>11</c:v>
                </c:pt>
              </c:numCache>
            </c:numRef>
          </c:yVal>
          <c:smooth val="0"/>
          <c:extLst>
            <c:ext xmlns:c16="http://schemas.microsoft.com/office/drawing/2014/chart" uri="{C3380CC4-5D6E-409C-BE32-E72D297353CC}">
              <c16:uniqueId val="{0000000A-5151-4B71-8E19-353048347DB2}"/>
            </c:ext>
          </c:extLst>
        </c:ser>
        <c:ser>
          <c:idx val="23"/>
          <c:order val="12"/>
          <c:tx>
            <c:strRef>
              <c:f>'Data 2.5'!$C$7</c:f>
              <c:strCache>
                <c:ptCount val="1"/>
                <c:pt idx="0">
                  <c:v>1964</c:v>
                </c:pt>
              </c:strCache>
            </c:strRef>
          </c:tx>
          <c:spPr>
            <a:ln w="19050">
              <a:solidFill>
                <a:srgbClr val="2E8ACA"/>
              </a:solidFill>
              <a:prstDash val="sys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2.5'!$C$9:$C$38</c:f>
              <c:numCache>
                <c:formatCode>General</c:formatCode>
                <c:ptCount val="30"/>
                <c:pt idx="0">
                  <c:v>1</c:v>
                </c:pt>
                <c:pt idx="1">
                  <c:v>10</c:v>
                </c:pt>
                <c:pt idx="2">
                  <c:v>33</c:v>
                </c:pt>
                <c:pt idx="3">
                  <c:v>67</c:v>
                </c:pt>
                <c:pt idx="4">
                  <c:v>105</c:v>
                </c:pt>
                <c:pt idx="5">
                  <c:v>139</c:v>
                </c:pt>
                <c:pt idx="6">
                  <c:v>176</c:v>
                </c:pt>
                <c:pt idx="7">
                  <c:v>191</c:v>
                </c:pt>
                <c:pt idx="8">
                  <c:v>215</c:v>
                </c:pt>
                <c:pt idx="9">
                  <c:v>221</c:v>
                </c:pt>
                <c:pt idx="10">
                  <c:v>224</c:v>
                </c:pt>
                <c:pt idx="11">
                  <c:v>213</c:v>
                </c:pt>
                <c:pt idx="12">
                  <c:v>191</c:v>
                </c:pt>
                <c:pt idx="13">
                  <c:v>181</c:v>
                </c:pt>
                <c:pt idx="14">
                  <c:v>164</c:v>
                </c:pt>
                <c:pt idx="15">
                  <c:v>150</c:v>
                </c:pt>
                <c:pt idx="16">
                  <c:v>126</c:v>
                </c:pt>
                <c:pt idx="17">
                  <c:v>120</c:v>
                </c:pt>
                <c:pt idx="18">
                  <c:v>101</c:v>
                </c:pt>
                <c:pt idx="19">
                  <c:v>92</c:v>
                </c:pt>
                <c:pt idx="20">
                  <c:v>77</c:v>
                </c:pt>
                <c:pt idx="21">
                  <c:v>66</c:v>
                </c:pt>
                <c:pt idx="22">
                  <c:v>53</c:v>
                </c:pt>
                <c:pt idx="23">
                  <c:v>50</c:v>
                </c:pt>
                <c:pt idx="24">
                  <c:v>39</c:v>
                </c:pt>
                <c:pt idx="25">
                  <c:v>28</c:v>
                </c:pt>
                <c:pt idx="26">
                  <c:v>20</c:v>
                </c:pt>
                <c:pt idx="27">
                  <c:v>15</c:v>
                </c:pt>
                <c:pt idx="28">
                  <c:v>9</c:v>
                </c:pt>
                <c:pt idx="29">
                  <c:v>10</c:v>
                </c:pt>
              </c:numCache>
            </c:numRef>
          </c:yVal>
          <c:smooth val="0"/>
          <c:extLst>
            <c:ext xmlns:c16="http://schemas.microsoft.com/office/drawing/2014/chart" uri="{C3380CC4-5D6E-409C-BE32-E72D297353CC}">
              <c16:uniqueId val="{0000000B-5151-4B71-8E19-353048347DB2}"/>
            </c:ext>
          </c:extLst>
        </c:ser>
        <c:ser>
          <c:idx val="24"/>
          <c:order val="13"/>
          <c:tx>
            <c:strRef>
              <c:f>'Data 2.5'!$D$7</c:f>
              <c:strCache>
                <c:ptCount val="1"/>
                <c:pt idx="0">
                  <c:v>1977</c:v>
                </c:pt>
              </c:strCache>
            </c:strRef>
          </c:tx>
          <c:spPr>
            <a:ln w="50800">
              <a:solidFill>
                <a:srgbClr val="2E8ACA"/>
              </a:solidFill>
              <a:prstDash val="sysDot"/>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2.5'!$D$9:$D$38</c:f>
              <c:numCache>
                <c:formatCode>General</c:formatCode>
                <c:ptCount val="30"/>
                <c:pt idx="0">
                  <c:v>2</c:v>
                </c:pt>
                <c:pt idx="1">
                  <c:v>12</c:v>
                </c:pt>
                <c:pt idx="2">
                  <c:v>32</c:v>
                </c:pt>
                <c:pt idx="3">
                  <c:v>51</c:v>
                </c:pt>
                <c:pt idx="4">
                  <c:v>67</c:v>
                </c:pt>
                <c:pt idx="5">
                  <c:v>86</c:v>
                </c:pt>
                <c:pt idx="6">
                  <c:v>98</c:v>
                </c:pt>
                <c:pt idx="7">
                  <c:v>112</c:v>
                </c:pt>
                <c:pt idx="8">
                  <c:v>121</c:v>
                </c:pt>
                <c:pt idx="9">
                  <c:v>131</c:v>
                </c:pt>
                <c:pt idx="10">
                  <c:v>136</c:v>
                </c:pt>
                <c:pt idx="11">
                  <c:v>130</c:v>
                </c:pt>
                <c:pt idx="12">
                  <c:v>125</c:v>
                </c:pt>
                <c:pt idx="13">
                  <c:v>111</c:v>
                </c:pt>
                <c:pt idx="14">
                  <c:v>98</c:v>
                </c:pt>
                <c:pt idx="15">
                  <c:v>83</c:v>
                </c:pt>
                <c:pt idx="16">
                  <c:v>68</c:v>
                </c:pt>
                <c:pt idx="17">
                  <c:v>52</c:v>
                </c:pt>
                <c:pt idx="18">
                  <c:v>43</c:v>
                </c:pt>
                <c:pt idx="19">
                  <c:v>33</c:v>
                </c:pt>
                <c:pt idx="20">
                  <c:v>29</c:v>
                </c:pt>
                <c:pt idx="21">
                  <c:v>21</c:v>
                </c:pt>
                <c:pt idx="22">
                  <c:v>17</c:v>
                </c:pt>
                <c:pt idx="23">
                  <c:v>14</c:v>
                </c:pt>
                <c:pt idx="24">
                  <c:v>9</c:v>
                </c:pt>
                <c:pt idx="25">
                  <c:v>8</c:v>
                </c:pt>
                <c:pt idx="26">
                  <c:v>5</c:v>
                </c:pt>
                <c:pt idx="27">
                  <c:v>4</c:v>
                </c:pt>
                <c:pt idx="28">
                  <c:v>3</c:v>
                </c:pt>
                <c:pt idx="29">
                  <c:v>2</c:v>
                </c:pt>
              </c:numCache>
            </c:numRef>
          </c:yVal>
          <c:smooth val="0"/>
          <c:extLst>
            <c:ext xmlns:c16="http://schemas.microsoft.com/office/drawing/2014/chart" uri="{C3380CC4-5D6E-409C-BE32-E72D297353CC}">
              <c16:uniqueId val="{0000000C-5151-4B71-8E19-353048347DB2}"/>
            </c:ext>
          </c:extLst>
        </c:ser>
        <c:ser>
          <c:idx val="25"/>
          <c:order val="14"/>
          <c:tx>
            <c:strRef>
              <c:f>'Data 2.5'!$E$7</c:f>
              <c:strCache>
                <c:ptCount val="1"/>
                <c:pt idx="0">
                  <c:v>1991</c:v>
                </c:pt>
              </c:strCache>
            </c:strRef>
          </c:tx>
          <c:spPr>
            <a:ln w="50800" cap="sq">
              <a:solidFill>
                <a:srgbClr val="2E8ACA"/>
              </a:solidFill>
              <a:prstDash val="sys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2.5'!$E$9:$E$38</c:f>
              <c:numCache>
                <c:formatCode>General</c:formatCode>
                <c:ptCount val="30"/>
                <c:pt idx="0">
                  <c:v>4</c:v>
                </c:pt>
                <c:pt idx="1">
                  <c:v>14</c:v>
                </c:pt>
                <c:pt idx="2">
                  <c:v>34</c:v>
                </c:pt>
                <c:pt idx="3">
                  <c:v>49</c:v>
                </c:pt>
                <c:pt idx="4">
                  <c:v>58</c:v>
                </c:pt>
                <c:pt idx="5">
                  <c:v>63</c:v>
                </c:pt>
                <c:pt idx="6">
                  <c:v>71</c:v>
                </c:pt>
                <c:pt idx="7">
                  <c:v>80</c:v>
                </c:pt>
                <c:pt idx="8">
                  <c:v>93</c:v>
                </c:pt>
                <c:pt idx="9">
                  <c:v>104</c:v>
                </c:pt>
                <c:pt idx="10">
                  <c:v>111</c:v>
                </c:pt>
                <c:pt idx="11">
                  <c:v>120</c:v>
                </c:pt>
                <c:pt idx="12">
                  <c:v>120</c:v>
                </c:pt>
                <c:pt idx="13">
                  <c:v>117</c:v>
                </c:pt>
                <c:pt idx="14">
                  <c:v>114</c:v>
                </c:pt>
                <c:pt idx="15">
                  <c:v>102</c:v>
                </c:pt>
                <c:pt idx="16">
                  <c:v>91</c:v>
                </c:pt>
                <c:pt idx="17">
                  <c:v>78</c:v>
                </c:pt>
                <c:pt idx="18">
                  <c:v>64</c:v>
                </c:pt>
                <c:pt idx="19">
                  <c:v>53</c:v>
                </c:pt>
                <c:pt idx="20">
                  <c:v>43</c:v>
                </c:pt>
                <c:pt idx="21">
                  <c:v>33</c:v>
                </c:pt>
                <c:pt idx="22">
                  <c:v>24</c:v>
                </c:pt>
                <c:pt idx="23">
                  <c:v>18</c:v>
                </c:pt>
                <c:pt idx="24">
                  <c:v>14</c:v>
                </c:pt>
                <c:pt idx="25">
                  <c:v>9</c:v>
                </c:pt>
                <c:pt idx="26">
                  <c:v>5</c:v>
                </c:pt>
                <c:pt idx="27">
                  <c:v>3</c:v>
                </c:pt>
                <c:pt idx="28">
                  <c:v>2</c:v>
                </c:pt>
                <c:pt idx="29">
                  <c:v>2</c:v>
                </c:pt>
              </c:numCache>
            </c:numRef>
          </c:yVal>
          <c:smooth val="0"/>
          <c:extLst>
            <c:ext xmlns:c16="http://schemas.microsoft.com/office/drawing/2014/chart" uri="{C3380CC4-5D6E-409C-BE32-E72D297353CC}">
              <c16:uniqueId val="{0000000D-5151-4B71-8E19-353048347DB2}"/>
            </c:ext>
          </c:extLst>
        </c:ser>
        <c:ser>
          <c:idx val="26"/>
          <c:order val="15"/>
          <c:tx>
            <c:strRef>
              <c:f>'Data 2.5'!$G$7</c:f>
              <c:strCache>
                <c:ptCount val="1"/>
                <c:pt idx="0">
                  <c:v>2018</c:v>
                </c:pt>
              </c:strCache>
            </c:strRef>
          </c:tx>
          <c:spPr>
            <a:ln w="47625">
              <a:solidFill>
                <a:srgbClr val="2E8ACA"/>
              </a:solidFill>
              <a:prstDash val="solid"/>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2.5'!$G$9:$G$38</c:f>
              <c:numCache>
                <c:formatCode>#,##0\ </c:formatCode>
                <c:ptCount val="30"/>
                <c:pt idx="0">
                  <c:v>1</c:v>
                </c:pt>
                <c:pt idx="1">
                  <c:v>4</c:v>
                </c:pt>
                <c:pt idx="2">
                  <c:v>9</c:v>
                </c:pt>
                <c:pt idx="3">
                  <c:v>17</c:v>
                </c:pt>
                <c:pt idx="4">
                  <c:v>25</c:v>
                </c:pt>
                <c:pt idx="5">
                  <c:v>30</c:v>
                </c:pt>
                <c:pt idx="6">
                  <c:v>34</c:v>
                </c:pt>
                <c:pt idx="7">
                  <c:v>42</c:v>
                </c:pt>
                <c:pt idx="8">
                  <c:v>46</c:v>
                </c:pt>
                <c:pt idx="9">
                  <c:v>54</c:v>
                </c:pt>
                <c:pt idx="10">
                  <c:v>60</c:v>
                </c:pt>
                <c:pt idx="11">
                  <c:v>65</c:v>
                </c:pt>
                <c:pt idx="12">
                  <c:v>75</c:v>
                </c:pt>
                <c:pt idx="13">
                  <c:v>80</c:v>
                </c:pt>
                <c:pt idx="14">
                  <c:v>86</c:v>
                </c:pt>
                <c:pt idx="15">
                  <c:v>89</c:v>
                </c:pt>
                <c:pt idx="16">
                  <c:v>96</c:v>
                </c:pt>
                <c:pt idx="17">
                  <c:v>96</c:v>
                </c:pt>
                <c:pt idx="18">
                  <c:v>89</c:v>
                </c:pt>
                <c:pt idx="19">
                  <c:v>84</c:v>
                </c:pt>
                <c:pt idx="20">
                  <c:v>75</c:v>
                </c:pt>
                <c:pt idx="21">
                  <c:v>64</c:v>
                </c:pt>
                <c:pt idx="22">
                  <c:v>53</c:v>
                </c:pt>
                <c:pt idx="23">
                  <c:v>44</c:v>
                </c:pt>
                <c:pt idx="24">
                  <c:v>34</c:v>
                </c:pt>
                <c:pt idx="25">
                  <c:v>27</c:v>
                </c:pt>
                <c:pt idx="26">
                  <c:v>16</c:v>
                </c:pt>
                <c:pt idx="27">
                  <c:v>11</c:v>
                </c:pt>
                <c:pt idx="28">
                  <c:v>5</c:v>
                </c:pt>
                <c:pt idx="29">
                  <c:v>7</c:v>
                </c:pt>
              </c:numCache>
            </c:numRef>
          </c:yVal>
          <c:smooth val="0"/>
          <c:extLst>
            <c:ext xmlns:c16="http://schemas.microsoft.com/office/drawing/2014/chart" uri="{C3380CC4-5D6E-409C-BE32-E72D297353CC}">
              <c16:uniqueId val="{0000000E-5151-4B71-8E19-353048347DB2}"/>
            </c:ext>
          </c:extLst>
        </c:ser>
        <c:ser>
          <c:idx val="27"/>
          <c:order val="16"/>
          <c:tx>
            <c:strRef>
              <c:f>'Data 2.5'!$J$16</c:f>
              <c:strCache>
                <c:ptCount val="1"/>
              </c:strCache>
            </c:strRef>
          </c:tx>
          <c:spPr>
            <a:ln w="12700">
              <a:solidFill>
                <a:srgbClr val="2E8ACA"/>
              </a:solidFill>
            </a:ln>
          </c:spPr>
          <c:marker>
            <c:symbol val="none"/>
          </c:marker>
          <c:xVal>
            <c:numRef>
              <c:f>'Data 2.5'!$L$16:$M$16</c:f>
              <c:numCache>
                <c:formatCode>#,##0.0</c:formatCode>
                <c:ptCount val="2"/>
              </c:numCache>
            </c:numRef>
          </c:xVal>
          <c:yVal>
            <c:numRef>
              <c:f>'Data 2.5'!$O$16:$P$16</c:f>
              <c:numCache>
                <c:formatCode>General</c:formatCode>
                <c:ptCount val="2"/>
              </c:numCache>
            </c:numRef>
          </c:yVal>
          <c:smooth val="0"/>
          <c:extLst>
            <c:ext xmlns:c16="http://schemas.microsoft.com/office/drawing/2014/chart" uri="{C3380CC4-5D6E-409C-BE32-E72D297353CC}">
              <c16:uniqueId val="{0000000F-5151-4B71-8E19-353048347DB2}"/>
            </c:ext>
          </c:extLst>
        </c:ser>
        <c:ser>
          <c:idx val="28"/>
          <c:order val="17"/>
          <c:tx>
            <c:strRef>
              <c:f>'Data 2.5'!$J$17</c:f>
              <c:strCache>
                <c:ptCount val="1"/>
              </c:strCache>
            </c:strRef>
          </c:tx>
          <c:spPr>
            <a:ln w="12700">
              <a:solidFill>
                <a:srgbClr val="2E8ACA"/>
              </a:solidFill>
            </a:ln>
          </c:spPr>
          <c:marker>
            <c:symbol val="none"/>
          </c:marker>
          <c:xVal>
            <c:numRef>
              <c:f>'Data 2.5'!$L$17:$M$17</c:f>
              <c:numCache>
                <c:formatCode>#,##0.0</c:formatCode>
                <c:ptCount val="2"/>
              </c:numCache>
            </c:numRef>
          </c:xVal>
          <c:yVal>
            <c:numRef>
              <c:f>'Data 2.5'!$O$17:$P$17</c:f>
              <c:numCache>
                <c:formatCode>General</c:formatCode>
                <c:ptCount val="2"/>
              </c:numCache>
            </c:numRef>
          </c:yVal>
          <c:smooth val="0"/>
          <c:extLst>
            <c:ext xmlns:c16="http://schemas.microsoft.com/office/drawing/2014/chart" uri="{C3380CC4-5D6E-409C-BE32-E72D297353CC}">
              <c16:uniqueId val="{00000010-5151-4B71-8E19-353048347DB2}"/>
            </c:ext>
          </c:extLst>
        </c:ser>
        <c:ser>
          <c:idx val="29"/>
          <c:order val="18"/>
          <c:tx>
            <c:strRef>
              <c:f>'Data 2.5'!$J$18</c:f>
              <c:strCache>
                <c:ptCount val="1"/>
              </c:strCache>
            </c:strRef>
          </c:tx>
          <c:spPr>
            <a:ln w="12700">
              <a:solidFill>
                <a:srgbClr val="2E8ACA"/>
              </a:solidFill>
            </a:ln>
          </c:spPr>
          <c:marker>
            <c:symbol val="none"/>
          </c:marker>
          <c:xVal>
            <c:numRef>
              <c:f>'Data 2.5'!$L$18:$M$18</c:f>
              <c:numCache>
                <c:formatCode>#,##0.0</c:formatCode>
                <c:ptCount val="2"/>
              </c:numCache>
            </c:numRef>
          </c:xVal>
          <c:yVal>
            <c:numRef>
              <c:f>'Data 2.5'!$O$18:$P$18</c:f>
              <c:numCache>
                <c:formatCode>General</c:formatCode>
                <c:ptCount val="2"/>
              </c:numCache>
            </c:numRef>
          </c:yVal>
          <c:smooth val="0"/>
          <c:extLst>
            <c:ext xmlns:c16="http://schemas.microsoft.com/office/drawing/2014/chart" uri="{C3380CC4-5D6E-409C-BE32-E72D297353CC}">
              <c16:uniqueId val="{00000011-5151-4B71-8E19-353048347DB2}"/>
            </c:ext>
          </c:extLst>
        </c:ser>
        <c:ser>
          <c:idx val="30"/>
          <c:order val="19"/>
          <c:tx>
            <c:strRef>
              <c:f>'Data 2.5'!$J$19</c:f>
              <c:strCache>
                <c:ptCount val="1"/>
              </c:strCache>
            </c:strRef>
          </c:tx>
          <c:spPr>
            <a:ln w="12700">
              <a:solidFill>
                <a:srgbClr val="2E8ACA"/>
              </a:solidFill>
            </a:ln>
          </c:spPr>
          <c:marker>
            <c:symbol val="none"/>
          </c:marker>
          <c:xVal>
            <c:numRef>
              <c:f>'Data 2.5'!$L$19:$M$19</c:f>
              <c:numCache>
                <c:formatCode>#,##0.0</c:formatCode>
                <c:ptCount val="2"/>
              </c:numCache>
            </c:numRef>
          </c:xVal>
          <c:yVal>
            <c:numRef>
              <c:f>'Data 2.5'!$O$19:$P$19</c:f>
              <c:numCache>
                <c:formatCode>General</c:formatCode>
                <c:ptCount val="2"/>
              </c:numCache>
            </c:numRef>
          </c:yVal>
          <c:smooth val="0"/>
          <c:extLst>
            <c:ext xmlns:c16="http://schemas.microsoft.com/office/drawing/2014/chart" uri="{C3380CC4-5D6E-409C-BE32-E72D297353CC}">
              <c16:uniqueId val="{00000012-5151-4B71-8E19-353048347DB2}"/>
            </c:ext>
          </c:extLst>
        </c:ser>
        <c:ser>
          <c:idx val="31"/>
          <c:order val="20"/>
          <c:tx>
            <c:strRef>
              <c:f>'Data 2.5'!$J$21</c:f>
              <c:strCache>
                <c:ptCount val="1"/>
              </c:strCache>
            </c:strRef>
          </c:tx>
          <c:spPr>
            <a:ln w="31750">
              <a:solidFill>
                <a:srgbClr val="2E8ACA"/>
              </a:solidFill>
            </a:ln>
          </c:spPr>
          <c:marker>
            <c:symbol val="none"/>
          </c:marker>
          <c:xVal>
            <c:numRef>
              <c:f>'Data 2.5'!$L$21:$M$21</c:f>
              <c:numCache>
                <c:formatCode>#,##0.0</c:formatCode>
                <c:ptCount val="2"/>
              </c:numCache>
            </c:numRef>
          </c:xVal>
          <c:yVal>
            <c:numRef>
              <c:f>'Data 2.5'!$O$21:$P$21</c:f>
              <c:numCache>
                <c:formatCode>General</c:formatCode>
                <c:ptCount val="2"/>
              </c:numCache>
            </c:numRef>
          </c:yVal>
          <c:smooth val="0"/>
          <c:extLst>
            <c:ext xmlns:c16="http://schemas.microsoft.com/office/drawing/2014/chart" uri="{C3380CC4-5D6E-409C-BE32-E72D297353CC}">
              <c16:uniqueId val="{00000013-5151-4B71-8E19-353048347DB2}"/>
            </c:ext>
          </c:extLst>
        </c:ser>
        <c:ser>
          <c:idx val="32"/>
          <c:order val="21"/>
          <c:tx>
            <c:v>2008</c:v>
          </c:tx>
          <c:spPr>
            <a:ln w="15875">
              <a:prstDash val="lg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2.5'!$F$9:$F$38</c:f>
              <c:numCache>
                <c:formatCode>General</c:formatCode>
                <c:ptCount val="30"/>
                <c:pt idx="0">
                  <c:v>3</c:v>
                </c:pt>
                <c:pt idx="1">
                  <c:v>11</c:v>
                </c:pt>
                <c:pt idx="2">
                  <c:v>26</c:v>
                </c:pt>
                <c:pt idx="3">
                  <c:v>40</c:v>
                </c:pt>
                <c:pt idx="4">
                  <c:v>49</c:v>
                </c:pt>
                <c:pt idx="5">
                  <c:v>54</c:v>
                </c:pt>
                <c:pt idx="6">
                  <c:v>61</c:v>
                </c:pt>
                <c:pt idx="7">
                  <c:v>66</c:v>
                </c:pt>
                <c:pt idx="8">
                  <c:v>70</c:v>
                </c:pt>
                <c:pt idx="9">
                  <c:v>76</c:v>
                </c:pt>
                <c:pt idx="10">
                  <c:v>83</c:v>
                </c:pt>
                <c:pt idx="11">
                  <c:v>88</c:v>
                </c:pt>
                <c:pt idx="12">
                  <c:v>95</c:v>
                </c:pt>
                <c:pt idx="13">
                  <c:v>104</c:v>
                </c:pt>
                <c:pt idx="14">
                  <c:v>107</c:v>
                </c:pt>
                <c:pt idx="15">
                  <c:v>108</c:v>
                </c:pt>
                <c:pt idx="16">
                  <c:v>111</c:v>
                </c:pt>
                <c:pt idx="17">
                  <c:v>105</c:v>
                </c:pt>
                <c:pt idx="18">
                  <c:v>98</c:v>
                </c:pt>
                <c:pt idx="19">
                  <c:v>93</c:v>
                </c:pt>
                <c:pt idx="20">
                  <c:v>77</c:v>
                </c:pt>
                <c:pt idx="21">
                  <c:v>66</c:v>
                </c:pt>
                <c:pt idx="22">
                  <c:v>54</c:v>
                </c:pt>
                <c:pt idx="23">
                  <c:v>39</c:v>
                </c:pt>
                <c:pt idx="24">
                  <c:v>30</c:v>
                </c:pt>
                <c:pt idx="25">
                  <c:v>21</c:v>
                </c:pt>
                <c:pt idx="26">
                  <c:v>14</c:v>
                </c:pt>
                <c:pt idx="27">
                  <c:v>8</c:v>
                </c:pt>
                <c:pt idx="28">
                  <c:v>5</c:v>
                </c:pt>
                <c:pt idx="29">
                  <c:v>4</c:v>
                </c:pt>
              </c:numCache>
            </c:numRef>
          </c:yVal>
          <c:smooth val="0"/>
          <c:extLst>
            <c:ext xmlns:c16="http://schemas.microsoft.com/office/drawing/2014/chart" uri="{C3380CC4-5D6E-409C-BE32-E72D297353CC}">
              <c16:uniqueId val="{00000014-5151-4B71-8E19-353048347DB2}"/>
            </c:ext>
          </c:extLst>
        </c:ser>
        <c:ser>
          <c:idx val="33"/>
          <c:order val="22"/>
          <c:tx>
            <c:strRef>
              <c:f>'Data 2.5'!$B$7</c:f>
              <c:strCache>
                <c:ptCount val="1"/>
                <c:pt idx="0">
                  <c:v>1951</c:v>
                </c:pt>
              </c:strCache>
            </c:strRef>
          </c:tx>
          <c:spPr>
            <a:ln w="19050" cap="sq">
              <a:solidFill>
                <a:srgbClr val="2E8ACA"/>
              </a:solidFill>
              <a:prstDash val="solid"/>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2.5'!$B$9:$B$38</c:f>
              <c:numCache>
                <c:formatCode>General</c:formatCode>
                <c:ptCount val="30"/>
                <c:pt idx="0">
                  <c:v>1</c:v>
                </c:pt>
                <c:pt idx="1">
                  <c:v>3</c:v>
                </c:pt>
                <c:pt idx="2">
                  <c:v>11</c:v>
                </c:pt>
                <c:pt idx="3">
                  <c:v>30</c:v>
                </c:pt>
                <c:pt idx="4">
                  <c:v>56</c:v>
                </c:pt>
                <c:pt idx="5">
                  <c:v>91</c:v>
                </c:pt>
                <c:pt idx="6">
                  <c:v>124</c:v>
                </c:pt>
                <c:pt idx="7">
                  <c:v>135</c:v>
                </c:pt>
                <c:pt idx="8">
                  <c:v>151</c:v>
                </c:pt>
                <c:pt idx="9">
                  <c:v>155</c:v>
                </c:pt>
                <c:pt idx="10">
                  <c:v>161</c:v>
                </c:pt>
                <c:pt idx="11">
                  <c:v>163</c:v>
                </c:pt>
                <c:pt idx="12">
                  <c:v>143</c:v>
                </c:pt>
                <c:pt idx="13">
                  <c:v>145</c:v>
                </c:pt>
                <c:pt idx="14">
                  <c:v>133</c:v>
                </c:pt>
                <c:pt idx="15">
                  <c:v>124</c:v>
                </c:pt>
                <c:pt idx="16">
                  <c:v>114</c:v>
                </c:pt>
                <c:pt idx="17">
                  <c:v>101</c:v>
                </c:pt>
                <c:pt idx="18">
                  <c:v>94</c:v>
                </c:pt>
                <c:pt idx="19">
                  <c:v>86</c:v>
                </c:pt>
                <c:pt idx="20">
                  <c:v>77</c:v>
                </c:pt>
                <c:pt idx="21">
                  <c:v>69</c:v>
                </c:pt>
                <c:pt idx="22">
                  <c:v>55</c:v>
                </c:pt>
                <c:pt idx="23">
                  <c:v>53</c:v>
                </c:pt>
                <c:pt idx="24">
                  <c:v>42</c:v>
                </c:pt>
                <c:pt idx="25">
                  <c:v>31</c:v>
                </c:pt>
                <c:pt idx="26">
                  <c:v>20</c:v>
                </c:pt>
                <c:pt idx="27">
                  <c:v>17</c:v>
                </c:pt>
                <c:pt idx="28">
                  <c:v>9</c:v>
                </c:pt>
                <c:pt idx="29">
                  <c:v>11</c:v>
                </c:pt>
              </c:numCache>
            </c:numRef>
          </c:yVal>
          <c:smooth val="0"/>
          <c:extLst>
            <c:ext xmlns:c16="http://schemas.microsoft.com/office/drawing/2014/chart" uri="{C3380CC4-5D6E-409C-BE32-E72D297353CC}">
              <c16:uniqueId val="{00000015-5151-4B71-8E19-353048347DB2}"/>
            </c:ext>
          </c:extLst>
        </c:ser>
        <c:ser>
          <c:idx val="34"/>
          <c:order val="23"/>
          <c:tx>
            <c:strRef>
              <c:f>'Data 2.5'!$C$7</c:f>
              <c:strCache>
                <c:ptCount val="1"/>
                <c:pt idx="0">
                  <c:v>1964</c:v>
                </c:pt>
              </c:strCache>
            </c:strRef>
          </c:tx>
          <c:spPr>
            <a:ln w="19050">
              <a:solidFill>
                <a:srgbClr val="2E8ACA"/>
              </a:solidFill>
              <a:prstDash val="sys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2.5'!$C$9:$C$38</c:f>
              <c:numCache>
                <c:formatCode>General</c:formatCode>
                <c:ptCount val="30"/>
                <c:pt idx="0">
                  <c:v>1</c:v>
                </c:pt>
                <c:pt idx="1">
                  <c:v>10</c:v>
                </c:pt>
                <c:pt idx="2">
                  <c:v>33</c:v>
                </c:pt>
                <c:pt idx="3">
                  <c:v>67</c:v>
                </c:pt>
                <c:pt idx="4">
                  <c:v>105</c:v>
                </c:pt>
                <c:pt idx="5">
                  <c:v>139</c:v>
                </c:pt>
                <c:pt idx="6">
                  <c:v>176</c:v>
                </c:pt>
                <c:pt idx="7">
                  <c:v>191</c:v>
                </c:pt>
                <c:pt idx="8">
                  <c:v>215</c:v>
                </c:pt>
                <c:pt idx="9">
                  <c:v>221</c:v>
                </c:pt>
                <c:pt idx="10">
                  <c:v>224</c:v>
                </c:pt>
                <c:pt idx="11">
                  <c:v>213</c:v>
                </c:pt>
                <c:pt idx="12">
                  <c:v>191</c:v>
                </c:pt>
                <c:pt idx="13">
                  <c:v>181</c:v>
                </c:pt>
                <c:pt idx="14">
                  <c:v>164</c:v>
                </c:pt>
                <c:pt idx="15">
                  <c:v>150</c:v>
                </c:pt>
                <c:pt idx="16">
                  <c:v>126</c:v>
                </c:pt>
                <c:pt idx="17">
                  <c:v>120</c:v>
                </c:pt>
                <c:pt idx="18">
                  <c:v>101</c:v>
                </c:pt>
                <c:pt idx="19">
                  <c:v>92</c:v>
                </c:pt>
                <c:pt idx="20">
                  <c:v>77</c:v>
                </c:pt>
                <c:pt idx="21">
                  <c:v>66</c:v>
                </c:pt>
                <c:pt idx="22">
                  <c:v>53</c:v>
                </c:pt>
                <c:pt idx="23">
                  <c:v>50</c:v>
                </c:pt>
                <c:pt idx="24">
                  <c:v>39</c:v>
                </c:pt>
                <c:pt idx="25">
                  <c:v>28</c:v>
                </c:pt>
                <c:pt idx="26">
                  <c:v>20</c:v>
                </c:pt>
                <c:pt idx="27">
                  <c:v>15</c:v>
                </c:pt>
                <c:pt idx="28">
                  <c:v>9</c:v>
                </c:pt>
                <c:pt idx="29">
                  <c:v>10</c:v>
                </c:pt>
              </c:numCache>
            </c:numRef>
          </c:yVal>
          <c:smooth val="0"/>
          <c:extLst>
            <c:ext xmlns:c16="http://schemas.microsoft.com/office/drawing/2014/chart" uri="{C3380CC4-5D6E-409C-BE32-E72D297353CC}">
              <c16:uniqueId val="{00000016-5151-4B71-8E19-353048347DB2}"/>
            </c:ext>
          </c:extLst>
        </c:ser>
        <c:ser>
          <c:idx val="35"/>
          <c:order val="24"/>
          <c:tx>
            <c:strRef>
              <c:f>'Data 2.5'!$D$7</c:f>
              <c:strCache>
                <c:ptCount val="1"/>
                <c:pt idx="0">
                  <c:v>1977</c:v>
                </c:pt>
              </c:strCache>
            </c:strRef>
          </c:tx>
          <c:spPr>
            <a:ln w="50800">
              <a:solidFill>
                <a:srgbClr val="2E8ACA"/>
              </a:solidFill>
              <a:prstDash val="sysDot"/>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2.5'!$D$9:$D$38</c:f>
              <c:numCache>
                <c:formatCode>General</c:formatCode>
                <c:ptCount val="30"/>
                <c:pt idx="0">
                  <c:v>2</c:v>
                </c:pt>
                <c:pt idx="1">
                  <c:v>12</c:v>
                </c:pt>
                <c:pt idx="2">
                  <c:v>32</c:v>
                </c:pt>
                <c:pt idx="3">
                  <c:v>51</c:v>
                </c:pt>
                <c:pt idx="4">
                  <c:v>67</c:v>
                </c:pt>
                <c:pt idx="5">
                  <c:v>86</c:v>
                </c:pt>
                <c:pt idx="6">
                  <c:v>98</c:v>
                </c:pt>
                <c:pt idx="7">
                  <c:v>112</c:v>
                </c:pt>
                <c:pt idx="8">
                  <c:v>121</c:v>
                </c:pt>
                <c:pt idx="9">
                  <c:v>131</c:v>
                </c:pt>
                <c:pt idx="10">
                  <c:v>136</c:v>
                </c:pt>
                <c:pt idx="11">
                  <c:v>130</c:v>
                </c:pt>
                <c:pt idx="12">
                  <c:v>125</c:v>
                </c:pt>
                <c:pt idx="13">
                  <c:v>111</c:v>
                </c:pt>
                <c:pt idx="14">
                  <c:v>98</c:v>
                </c:pt>
                <c:pt idx="15">
                  <c:v>83</c:v>
                </c:pt>
                <c:pt idx="16">
                  <c:v>68</c:v>
                </c:pt>
                <c:pt idx="17">
                  <c:v>52</c:v>
                </c:pt>
                <c:pt idx="18">
                  <c:v>43</c:v>
                </c:pt>
                <c:pt idx="19">
                  <c:v>33</c:v>
                </c:pt>
                <c:pt idx="20">
                  <c:v>29</c:v>
                </c:pt>
                <c:pt idx="21">
                  <c:v>21</c:v>
                </c:pt>
                <c:pt idx="22">
                  <c:v>17</c:v>
                </c:pt>
                <c:pt idx="23">
                  <c:v>14</c:v>
                </c:pt>
                <c:pt idx="24">
                  <c:v>9</c:v>
                </c:pt>
                <c:pt idx="25">
                  <c:v>8</c:v>
                </c:pt>
                <c:pt idx="26">
                  <c:v>5</c:v>
                </c:pt>
                <c:pt idx="27">
                  <c:v>4</c:v>
                </c:pt>
                <c:pt idx="28">
                  <c:v>3</c:v>
                </c:pt>
                <c:pt idx="29">
                  <c:v>2</c:v>
                </c:pt>
              </c:numCache>
            </c:numRef>
          </c:yVal>
          <c:smooth val="0"/>
          <c:extLst>
            <c:ext xmlns:c16="http://schemas.microsoft.com/office/drawing/2014/chart" uri="{C3380CC4-5D6E-409C-BE32-E72D297353CC}">
              <c16:uniqueId val="{00000017-5151-4B71-8E19-353048347DB2}"/>
            </c:ext>
          </c:extLst>
        </c:ser>
        <c:ser>
          <c:idx val="36"/>
          <c:order val="25"/>
          <c:tx>
            <c:strRef>
              <c:f>'Data 2.5'!$E$7</c:f>
              <c:strCache>
                <c:ptCount val="1"/>
                <c:pt idx="0">
                  <c:v>1991</c:v>
                </c:pt>
              </c:strCache>
            </c:strRef>
          </c:tx>
          <c:spPr>
            <a:ln w="50800" cap="sq">
              <a:solidFill>
                <a:srgbClr val="2E8ACA"/>
              </a:solidFill>
              <a:prstDash val="sys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2.5'!$E$9:$E$38</c:f>
              <c:numCache>
                <c:formatCode>General</c:formatCode>
                <c:ptCount val="30"/>
                <c:pt idx="0">
                  <c:v>4</c:v>
                </c:pt>
                <c:pt idx="1">
                  <c:v>14</c:v>
                </c:pt>
                <c:pt idx="2">
                  <c:v>34</c:v>
                </c:pt>
                <c:pt idx="3">
                  <c:v>49</c:v>
                </c:pt>
                <c:pt idx="4">
                  <c:v>58</c:v>
                </c:pt>
                <c:pt idx="5">
                  <c:v>63</c:v>
                </c:pt>
                <c:pt idx="6">
                  <c:v>71</c:v>
                </c:pt>
                <c:pt idx="7">
                  <c:v>80</c:v>
                </c:pt>
                <c:pt idx="8">
                  <c:v>93</c:v>
                </c:pt>
                <c:pt idx="9">
                  <c:v>104</c:v>
                </c:pt>
                <c:pt idx="10">
                  <c:v>111</c:v>
                </c:pt>
                <c:pt idx="11">
                  <c:v>120</c:v>
                </c:pt>
                <c:pt idx="12">
                  <c:v>120</c:v>
                </c:pt>
                <c:pt idx="13">
                  <c:v>117</c:v>
                </c:pt>
                <c:pt idx="14">
                  <c:v>114</c:v>
                </c:pt>
                <c:pt idx="15">
                  <c:v>102</c:v>
                </c:pt>
                <c:pt idx="16">
                  <c:v>91</c:v>
                </c:pt>
                <c:pt idx="17">
                  <c:v>78</c:v>
                </c:pt>
                <c:pt idx="18">
                  <c:v>64</c:v>
                </c:pt>
                <c:pt idx="19">
                  <c:v>53</c:v>
                </c:pt>
                <c:pt idx="20">
                  <c:v>43</c:v>
                </c:pt>
                <c:pt idx="21">
                  <c:v>33</c:v>
                </c:pt>
                <c:pt idx="22">
                  <c:v>24</c:v>
                </c:pt>
                <c:pt idx="23">
                  <c:v>18</c:v>
                </c:pt>
                <c:pt idx="24">
                  <c:v>14</c:v>
                </c:pt>
                <c:pt idx="25">
                  <c:v>9</c:v>
                </c:pt>
                <c:pt idx="26">
                  <c:v>5</c:v>
                </c:pt>
                <c:pt idx="27">
                  <c:v>3</c:v>
                </c:pt>
                <c:pt idx="28">
                  <c:v>2</c:v>
                </c:pt>
                <c:pt idx="29">
                  <c:v>2</c:v>
                </c:pt>
              </c:numCache>
            </c:numRef>
          </c:yVal>
          <c:smooth val="0"/>
          <c:extLst>
            <c:ext xmlns:c16="http://schemas.microsoft.com/office/drawing/2014/chart" uri="{C3380CC4-5D6E-409C-BE32-E72D297353CC}">
              <c16:uniqueId val="{00000018-5151-4B71-8E19-353048347DB2}"/>
            </c:ext>
          </c:extLst>
        </c:ser>
        <c:ser>
          <c:idx val="37"/>
          <c:order val="26"/>
          <c:tx>
            <c:strRef>
              <c:f>'Data 2.5'!$G$7</c:f>
              <c:strCache>
                <c:ptCount val="1"/>
                <c:pt idx="0">
                  <c:v>2018</c:v>
                </c:pt>
              </c:strCache>
            </c:strRef>
          </c:tx>
          <c:spPr>
            <a:ln w="47625">
              <a:solidFill>
                <a:srgbClr val="2E8ACA"/>
              </a:solidFill>
              <a:prstDash val="solid"/>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2.5'!$G$9:$G$38</c:f>
              <c:numCache>
                <c:formatCode>#,##0\ </c:formatCode>
                <c:ptCount val="30"/>
                <c:pt idx="0">
                  <c:v>1</c:v>
                </c:pt>
                <c:pt idx="1">
                  <c:v>4</c:v>
                </c:pt>
                <c:pt idx="2">
                  <c:v>9</c:v>
                </c:pt>
                <c:pt idx="3">
                  <c:v>17</c:v>
                </c:pt>
                <c:pt idx="4">
                  <c:v>25</c:v>
                </c:pt>
                <c:pt idx="5">
                  <c:v>30</c:v>
                </c:pt>
                <c:pt idx="6">
                  <c:v>34</c:v>
                </c:pt>
                <c:pt idx="7">
                  <c:v>42</c:v>
                </c:pt>
                <c:pt idx="8">
                  <c:v>46</c:v>
                </c:pt>
                <c:pt idx="9">
                  <c:v>54</c:v>
                </c:pt>
                <c:pt idx="10">
                  <c:v>60</c:v>
                </c:pt>
                <c:pt idx="11">
                  <c:v>65</c:v>
                </c:pt>
                <c:pt idx="12">
                  <c:v>75</c:v>
                </c:pt>
                <c:pt idx="13">
                  <c:v>80</c:v>
                </c:pt>
                <c:pt idx="14">
                  <c:v>86</c:v>
                </c:pt>
                <c:pt idx="15">
                  <c:v>89</c:v>
                </c:pt>
                <c:pt idx="16">
                  <c:v>96</c:v>
                </c:pt>
                <c:pt idx="17">
                  <c:v>96</c:v>
                </c:pt>
                <c:pt idx="18">
                  <c:v>89</c:v>
                </c:pt>
                <c:pt idx="19">
                  <c:v>84</c:v>
                </c:pt>
                <c:pt idx="20">
                  <c:v>75</c:v>
                </c:pt>
                <c:pt idx="21">
                  <c:v>64</c:v>
                </c:pt>
                <c:pt idx="22">
                  <c:v>53</c:v>
                </c:pt>
                <c:pt idx="23">
                  <c:v>44</c:v>
                </c:pt>
                <c:pt idx="24">
                  <c:v>34</c:v>
                </c:pt>
                <c:pt idx="25">
                  <c:v>27</c:v>
                </c:pt>
                <c:pt idx="26">
                  <c:v>16</c:v>
                </c:pt>
                <c:pt idx="27">
                  <c:v>11</c:v>
                </c:pt>
                <c:pt idx="28">
                  <c:v>5</c:v>
                </c:pt>
                <c:pt idx="29">
                  <c:v>7</c:v>
                </c:pt>
              </c:numCache>
            </c:numRef>
          </c:yVal>
          <c:smooth val="0"/>
          <c:extLst>
            <c:ext xmlns:c16="http://schemas.microsoft.com/office/drawing/2014/chart" uri="{C3380CC4-5D6E-409C-BE32-E72D297353CC}">
              <c16:uniqueId val="{00000019-5151-4B71-8E19-353048347DB2}"/>
            </c:ext>
          </c:extLst>
        </c:ser>
        <c:ser>
          <c:idx val="38"/>
          <c:order val="27"/>
          <c:tx>
            <c:strRef>
              <c:f>'Data 2.5'!$J$16</c:f>
              <c:strCache>
                <c:ptCount val="1"/>
              </c:strCache>
            </c:strRef>
          </c:tx>
          <c:spPr>
            <a:ln w="12700">
              <a:solidFill>
                <a:srgbClr val="2E8ACA"/>
              </a:solidFill>
            </a:ln>
          </c:spPr>
          <c:marker>
            <c:symbol val="none"/>
          </c:marker>
          <c:xVal>
            <c:numRef>
              <c:f>'Data 2.5'!$L$16:$M$16</c:f>
              <c:numCache>
                <c:formatCode>#,##0.0</c:formatCode>
                <c:ptCount val="2"/>
              </c:numCache>
            </c:numRef>
          </c:xVal>
          <c:yVal>
            <c:numRef>
              <c:f>'Data 2.5'!$O$16:$P$16</c:f>
              <c:numCache>
                <c:formatCode>General</c:formatCode>
                <c:ptCount val="2"/>
              </c:numCache>
            </c:numRef>
          </c:yVal>
          <c:smooth val="0"/>
          <c:extLst>
            <c:ext xmlns:c16="http://schemas.microsoft.com/office/drawing/2014/chart" uri="{C3380CC4-5D6E-409C-BE32-E72D297353CC}">
              <c16:uniqueId val="{0000001A-5151-4B71-8E19-353048347DB2}"/>
            </c:ext>
          </c:extLst>
        </c:ser>
        <c:ser>
          <c:idx val="39"/>
          <c:order val="28"/>
          <c:tx>
            <c:strRef>
              <c:f>'Data 2.5'!$J$17</c:f>
              <c:strCache>
                <c:ptCount val="1"/>
              </c:strCache>
            </c:strRef>
          </c:tx>
          <c:spPr>
            <a:ln w="12700">
              <a:solidFill>
                <a:srgbClr val="2E8ACA"/>
              </a:solidFill>
            </a:ln>
          </c:spPr>
          <c:marker>
            <c:symbol val="none"/>
          </c:marker>
          <c:xVal>
            <c:numRef>
              <c:f>'Data 2.5'!$L$17:$M$17</c:f>
              <c:numCache>
                <c:formatCode>#,##0.0</c:formatCode>
                <c:ptCount val="2"/>
              </c:numCache>
            </c:numRef>
          </c:xVal>
          <c:yVal>
            <c:numRef>
              <c:f>'Data 2.5'!$O$17:$P$17</c:f>
              <c:numCache>
                <c:formatCode>General</c:formatCode>
                <c:ptCount val="2"/>
              </c:numCache>
            </c:numRef>
          </c:yVal>
          <c:smooth val="0"/>
          <c:extLst>
            <c:ext xmlns:c16="http://schemas.microsoft.com/office/drawing/2014/chart" uri="{C3380CC4-5D6E-409C-BE32-E72D297353CC}">
              <c16:uniqueId val="{0000001B-5151-4B71-8E19-353048347DB2}"/>
            </c:ext>
          </c:extLst>
        </c:ser>
        <c:ser>
          <c:idx val="40"/>
          <c:order val="29"/>
          <c:tx>
            <c:strRef>
              <c:f>'Data 2.5'!$J$18</c:f>
              <c:strCache>
                <c:ptCount val="1"/>
              </c:strCache>
            </c:strRef>
          </c:tx>
          <c:spPr>
            <a:ln w="12700">
              <a:solidFill>
                <a:srgbClr val="2E8ACA"/>
              </a:solidFill>
            </a:ln>
          </c:spPr>
          <c:marker>
            <c:symbol val="none"/>
          </c:marker>
          <c:xVal>
            <c:numRef>
              <c:f>'Data 2.5'!$L$18:$M$18</c:f>
              <c:numCache>
                <c:formatCode>#,##0.0</c:formatCode>
                <c:ptCount val="2"/>
              </c:numCache>
            </c:numRef>
          </c:xVal>
          <c:yVal>
            <c:numRef>
              <c:f>'Data 2.5'!$O$18:$P$18</c:f>
              <c:numCache>
                <c:formatCode>General</c:formatCode>
                <c:ptCount val="2"/>
              </c:numCache>
            </c:numRef>
          </c:yVal>
          <c:smooth val="0"/>
          <c:extLst>
            <c:ext xmlns:c16="http://schemas.microsoft.com/office/drawing/2014/chart" uri="{C3380CC4-5D6E-409C-BE32-E72D297353CC}">
              <c16:uniqueId val="{0000001C-5151-4B71-8E19-353048347DB2}"/>
            </c:ext>
          </c:extLst>
        </c:ser>
        <c:ser>
          <c:idx val="41"/>
          <c:order val="30"/>
          <c:tx>
            <c:strRef>
              <c:f>'Data 2.5'!$J$19</c:f>
              <c:strCache>
                <c:ptCount val="1"/>
              </c:strCache>
            </c:strRef>
          </c:tx>
          <c:spPr>
            <a:ln w="12700">
              <a:solidFill>
                <a:srgbClr val="2E8ACA"/>
              </a:solidFill>
            </a:ln>
          </c:spPr>
          <c:marker>
            <c:symbol val="none"/>
          </c:marker>
          <c:xVal>
            <c:numRef>
              <c:f>'Data 2.5'!$L$19:$M$19</c:f>
              <c:numCache>
                <c:formatCode>#,##0.0</c:formatCode>
                <c:ptCount val="2"/>
              </c:numCache>
            </c:numRef>
          </c:xVal>
          <c:yVal>
            <c:numRef>
              <c:f>'Data 2.5'!$O$19:$P$19</c:f>
              <c:numCache>
                <c:formatCode>General</c:formatCode>
                <c:ptCount val="2"/>
              </c:numCache>
            </c:numRef>
          </c:yVal>
          <c:smooth val="0"/>
          <c:extLst>
            <c:ext xmlns:c16="http://schemas.microsoft.com/office/drawing/2014/chart" uri="{C3380CC4-5D6E-409C-BE32-E72D297353CC}">
              <c16:uniqueId val="{0000001D-5151-4B71-8E19-353048347DB2}"/>
            </c:ext>
          </c:extLst>
        </c:ser>
        <c:ser>
          <c:idx val="42"/>
          <c:order val="31"/>
          <c:tx>
            <c:strRef>
              <c:f>'Data 2.5'!$J$21</c:f>
              <c:strCache>
                <c:ptCount val="1"/>
              </c:strCache>
            </c:strRef>
          </c:tx>
          <c:spPr>
            <a:ln w="31750">
              <a:solidFill>
                <a:srgbClr val="2E8ACA"/>
              </a:solidFill>
            </a:ln>
          </c:spPr>
          <c:marker>
            <c:symbol val="none"/>
          </c:marker>
          <c:xVal>
            <c:numRef>
              <c:f>'Data 2.5'!$L$21:$M$21</c:f>
              <c:numCache>
                <c:formatCode>#,##0.0</c:formatCode>
                <c:ptCount val="2"/>
              </c:numCache>
            </c:numRef>
          </c:xVal>
          <c:yVal>
            <c:numRef>
              <c:f>'Data 2.5'!$O$21:$P$21</c:f>
              <c:numCache>
                <c:formatCode>General</c:formatCode>
                <c:ptCount val="2"/>
              </c:numCache>
            </c:numRef>
          </c:yVal>
          <c:smooth val="0"/>
          <c:extLst>
            <c:ext xmlns:c16="http://schemas.microsoft.com/office/drawing/2014/chart" uri="{C3380CC4-5D6E-409C-BE32-E72D297353CC}">
              <c16:uniqueId val="{0000001E-5151-4B71-8E19-353048347DB2}"/>
            </c:ext>
          </c:extLst>
        </c:ser>
        <c:ser>
          <c:idx val="43"/>
          <c:order val="32"/>
          <c:tx>
            <c:v>2008</c:v>
          </c:tx>
          <c:spPr>
            <a:ln w="15875">
              <a:prstDash val="lg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2.5'!$F$9:$F$38</c:f>
              <c:numCache>
                <c:formatCode>General</c:formatCode>
                <c:ptCount val="30"/>
                <c:pt idx="0">
                  <c:v>3</c:v>
                </c:pt>
                <c:pt idx="1">
                  <c:v>11</c:v>
                </c:pt>
                <c:pt idx="2">
                  <c:v>26</c:v>
                </c:pt>
                <c:pt idx="3">
                  <c:v>40</c:v>
                </c:pt>
                <c:pt idx="4">
                  <c:v>49</c:v>
                </c:pt>
                <c:pt idx="5">
                  <c:v>54</c:v>
                </c:pt>
                <c:pt idx="6">
                  <c:v>61</c:v>
                </c:pt>
                <c:pt idx="7">
                  <c:v>66</c:v>
                </c:pt>
                <c:pt idx="8">
                  <c:v>70</c:v>
                </c:pt>
                <c:pt idx="9">
                  <c:v>76</c:v>
                </c:pt>
                <c:pt idx="10">
                  <c:v>83</c:v>
                </c:pt>
                <c:pt idx="11">
                  <c:v>88</c:v>
                </c:pt>
                <c:pt idx="12">
                  <c:v>95</c:v>
                </c:pt>
                <c:pt idx="13">
                  <c:v>104</c:v>
                </c:pt>
                <c:pt idx="14">
                  <c:v>107</c:v>
                </c:pt>
                <c:pt idx="15">
                  <c:v>108</c:v>
                </c:pt>
                <c:pt idx="16">
                  <c:v>111</c:v>
                </c:pt>
                <c:pt idx="17">
                  <c:v>105</c:v>
                </c:pt>
                <c:pt idx="18">
                  <c:v>98</c:v>
                </c:pt>
                <c:pt idx="19">
                  <c:v>93</c:v>
                </c:pt>
                <c:pt idx="20">
                  <c:v>77</c:v>
                </c:pt>
                <c:pt idx="21">
                  <c:v>66</c:v>
                </c:pt>
                <c:pt idx="22">
                  <c:v>54</c:v>
                </c:pt>
                <c:pt idx="23">
                  <c:v>39</c:v>
                </c:pt>
                <c:pt idx="24">
                  <c:v>30</c:v>
                </c:pt>
                <c:pt idx="25">
                  <c:v>21</c:v>
                </c:pt>
                <c:pt idx="26">
                  <c:v>14</c:v>
                </c:pt>
                <c:pt idx="27">
                  <c:v>8</c:v>
                </c:pt>
                <c:pt idx="28">
                  <c:v>5</c:v>
                </c:pt>
                <c:pt idx="29">
                  <c:v>4</c:v>
                </c:pt>
              </c:numCache>
            </c:numRef>
          </c:yVal>
          <c:smooth val="0"/>
          <c:extLst>
            <c:ext xmlns:c16="http://schemas.microsoft.com/office/drawing/2014/chart" uri="{C3380CC4-5D6E-409C-BE32-E72D297353CC}">
              <c16:uniqueId val="{0000001F-5151-4B71-8E19-353048347DB2}"/>
            </c:ext>
          </c:extLst>
        </c:ser>
        <c:ser>
          <c:idx val="0"/>
          <c:order val="33"/>
          <c:tx>
            <c:strRef>
              <c:f>'Data 2.5'!$B$7</c:f>
              <c:strCache>
                <c:ptCount val="1"/>
                <c:pt idx="0">
                  <c:v>1951</c:v>
                </c:pt>
              </c:strCache>
            </c:strRef>
          </c:tx>
          <c:spPr>
            <a:ln w="19050" cap="sq">
              <a:solidFill>
                <a:srgbClr val="2E8ACA"/>
              </a:solidFill>
              <a:prstDash val="solid"/>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2.5'!$B$9:$B$38</c:f>
              <c:numCache>
                <c:formatCode>General</c:formatCode>
                <c:ptCount val="30"/>
                <c:pt idx="0">
                  <c:v>1</c:v>
                </c:pt>
                <c:pt idx="1">
                  <c:v>3</c:v>
                </c:pt>
                <c:pt idx="2">
                  <c:v>11</c:v>
                </c:pt>
                <c:pt idx="3">
                  <c:v>30</c:v>
                </c:pt>
                <c:pt idx="4">
                  <c:v>56</c:v>
                </c:pt>
                <c:pt idx="5">
                  <c:v>91</c:v>
                </c:pt>
                <c:pt idx="6">
                  <c:v>124</c:v>
                </c:pt>
                <c:pt idx="7">
                  <c:v>135</c:v>
                </c:pt>
                <c:pt idx="8">
                  <c:v>151</c:v>
                </c:pt>
                <c:pt idx="9">
                  <c:v>155</c:v>
                </c:pt>
                <c:pt idx="10">
                  <c:v>161</c:v>
                </c:pt>
                <c:pt idx="11">
                  <c:v>163</c:v>
                </c:pt>
                <c:pt idx="12">
                  <c:v>143</c:v>
                </c:pt>
                <c:pt idx="13">
                  <c:v>145</c:v>
                </c:pt>
                <c:pt idx="14">
                  <c:v>133</c:v>
                </c:pt>
                <c:pt idx="15">
                  <c:v>124</c:v>
                </c:pt>
                <c:pt idx="16">
                  <c:v>114</c:v>
                </c:pt>
                <c:pt idx="17">
                  <c:v>101</c:v>
                </c:pt>
                <c:pt idx="18">
                  <c:v>94</c:v>
                </c:pt>
                <c:pt idx="19">
                  <c:v>86</c:v>
                </c:pt>
                <c:pt idx="20">
                  <c:v>77</c:v>
                </c:pt>
                <c:pt idx="21">
                  <c:v>69</c:v>
                </c:pt>
                <c:pt idx="22">
                  <c:v>55</c:v>
                </c:pt>
                <c:pt idx="23">
                  <c:v>53</c:v>
                </c:pt>
                <c:pt idx="24">
                  <c:v>42</c:v>
                </c:pt>
                <c:pt idx="25">
                  <c:v>31</c:v>
                </c:pt>
                <c:pt idx="26">
                  <c:v>20</c:v>
                </c:pt>
                <c:pt idx="27">
                  <c:v>17</c:v>
                </c:pt>
                <c:pt idx="28">
                  <c:v>9</c:v>
                </c:pt>
                <c:pt idx="29">
                  <c:v>11</c:v>
                </c:pt>
              </c:numCache>
            </c:numRef>
          </c:yVal>
          <c:smooth val="0"/>
          <c:extLst>
            <c:ext xmlns:c16="http://schemas.microsoft.com/office/drawing/2014/chart" uri="{C3380CC4-5D6E-409C-BE32-E72D297353CC}">
              <c16:uniqueId val="{00000020-5151-4B71-8E19-353048347DB2}"/>
            </c:ext>
          </c:extLst>
        </c:ser>
        <c:ser>
          <c:idx val="1"/>
          <c:order val="34"/>
          <c:tx>
            <c:strRef>
              <c:f>'Data 2.5'!$C$7</c:f>
              <c:strCache>
                <c:ptCount val="1"/>
                <c:pt idx="0">
                  <c:v>1964</c:v>
                </c:pt>
              </c:strCache>
            </c:strRef>
          </c:tx>
          <c:spPr>
            <a:ln w="19050">
              <a:solidFill>
                <a:srgbClr val="2E8ACA"/>
              </a:solidFill>
              <a:prstDash val="sys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2.5'!$C$9:$C$38</c:f>
              <c:numCache>
                <c:formatCode>General</c:formatCode>
                <c:ptCount val="30"/>
                <c:pt idx="0">
                  <c:v>1</c:v>
                </c:pt>
                <c:pt idx="1">
                  <c:v>10</c:v>
                </c:pt>
                <c:pt idx="2">
                  <c:v>33</c:v>
                </c:pt>
                <c:pt idx="3">
                  <c:v>67</c:v>
                </c:pt>
                <c:pt idx="4">
                  <c:v>105</c:v>
                </c:pt>
                <c:pt idx="5">
                  <c:v>139</c:v>
                </c:pt>
                <c:pt idx="6">
                  <c:v>176</c:v>
                </c:pt>
                <c:pt idx="7">
                  <c:v>191</c:v>
                </c:pt>
                <c:pt idx="8">
                  <c:v>215</c:v>
                </c:pt>
                <c:pt idx="9">
                  <c:v>221</c:v>
                </c:pt>
                <c:pt idx="10">
                  <c:v>224</c:v>
                </c:pt>
                <c:pt idx="11">
                  <c:v>213</c:v>
                </c:pt>
                <c:pt idx="12">
                  <c:v>191</c:v>
                </c:pt>
                <c:pt idx="13">
                  <c:v>181</c:v>
                </c:pt>
                <c:pt idx="14">
                  <c:v>164</c:v>
                </c:pt>
                <c:pt idx="15">
                  <c:v>150</c:v>
                </c:pt>
                <c:pt idx="16">
                  <c:v>126</c:v>
                </c:pt>
                <c:pt idx="17">
                  <c:v>120</c:v>
                </c:pt>
                <c:pt idx="18">
                  <c:v>101</c:v>
                </c:pt>
                <c:pt idx="19">
                  <c:v>92</c:v>
                </c:pt>
                <c:pt idx="20">
                  <c:v>77</c:v>
                </c:pt>
                <c:pt idx="21">
                  <c:v>66</c:v>
                </c:pt>
                <c:pt idx="22">
                  <c:v>53</c:v>
                </c:pt>
                <c:pt idx="23">
                  <c:v>50</c:v>
                </c:pt>
                <c:pt idx="24">
                  <c:v>39</c:v>
                </c:pt>
                <c:pt idx="25">
                  <c:v>28</c:v>
                </c:pt>
                <c:pt idx="26">
                  <c:v>20</c:v>
                </c:pt>
                <c:pt idx="27">
                  <c:v>15</c:v>
                </c:pt>
                <c:pt idx="28">
                  <c:v>9</c:v>
                </c:pt>
                <c:pt idx="29">
                  <c:v>10</c:v>
                </c:pt>
              </c:numCache>
            </c:numRef>
          </c:yVal>
          <c:smooth val="0"/>
          <c:extLst>
            <c:ext xmlns:c16="http://schemas.microsoft.com/office/drawing/2014/chart" uri="{C3380CC4-5D6E-409C-BE32-E72D297353CC}">
              <c16:uniqueId val="{00000021-5151-4B71-8E19-353048347DB2}"/>
            </c:ext>
          </c:extLst>
        </c:ser>
        <c:ser>
          <c:idx val="2"/>
          <c:order val="35"/>
          <c:tx>
            <c:strRef>
              <c:f>'Data 2.5'!$D$7</c:f>
              <c:strCache>
                <c:ptCount val="1"/>
                <c:pt idx="0">
                  <c:v>1977</c:v>
                </c:pt>
              </c:strCache>
            </c:strRef>
          </c:tx>
          <c:spPr>
            <a:ln w="50800">
              <a:solidFill>
                <a:srgbClr val="2E8ACA"/>
              </a:solidFill>
              <a:prstDash val="sysDot"/>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2.5'!$D$9:$D$38</c:f>
              <c:numCache>
                <c:formatCode>General</c:formatCode>
                <c:ptCount val="30"/>
                <c:pt idx="0">
                  <c:v>2</c:v>
                </c:pt>
                <c:pt idx="1">
                  <c:v>12</c:v>
                </c:pt>
                <c:pt idx="2">
                  <c:v>32</c:v>
                </c:pt>
                <c:pt idx="3">
                  <c:v>51</c:v>
                </c:pt>
                <c:pt idx="4">
                  <c:v>67</c:v>
                </c:pt>
                <c:pt idx="5">
                  <c:v>86</c:v>
                </c:pt>
                <c:pt idx="6">
                  <c:v>98</c:v>
                </c:pt>
                <c:pt idx="7">
                  <c:v>112</c:v>
                </c:pt>
                <c:pt idx="8">
                  <c:v>121</c:v>
                </c:pt>
                <c:pt idx="9">
                  <c:v>131</c:v>
                </c:pt>
                <c:pt idx="10">
                  <c:v>136</c:v>
                </c:pt>
                <c:pt idx="11">
                  <c:v>130</c:v>
                </c:pt>
                <c:pt idx="12">
                  <c:v>125</c:v>
                </c:pt>
                <c:pt idx="13">
                  <c:v>111</c:v>
                </c:pt>
                <c:pt idx="14">
                  <c:v>98</c:v>
                </c:pt>
                <c:pt idx="15">
                  <c:v>83</c:v>
                </c:pt>
                <c:pt idx="16">
                  <c:v>68</c:v>
                </c:pt>
                <c:pt idx="17">
                  <c:v>52</c:v>
                </c:pt>
                <c:pt idx="18">
                  <c:v>43</c:v>
                </c:pt>
                <c:pt idx="19">
                  <c:v>33</c:v>
                </c:pt>
                <c:pt idx="20">
                  <c:v>29</c:v>
                </c:pt>
                <c:pt idx="21">
                  <c:v>21</c:v>
                </c:pt>
                <c:pt idx="22">
                  <c:v>17</c:v>
                </c:pt>
                <c:pt idx="23">
                  <c:v>14</c:v>
                </c:pt>
                <c:pt idx="24">
                  <c:v>9</c:v>
                </c:pt>
                <c:pt idx="25">
                  <c:v>8</c:v>
                </c:pt>
                <c:pt idx="26">
                  <c:v>5</c:v>
                </c:pt>
                <c:pt idx="27">
                  <c:v>4</c:v>
                </c:pt>
                <c:pt idx="28">
                  <c:v>3</c:v>
                </c:pt>
                <c:pt idx="29">
                  <c:v>2</c:v>
                </c:pt>
              </c:numCache>
            </c:numRef>
          </c:yVal>
          <c:smooth val="0"/>
          <c:extLst>
            <c:ext xmlns:c16="http://schemas.microsoft.com/office/drawing/2014/chart" uri="{C3380CC4-5D6E-409C-BE32-E72D297353CC}">
              <c16:uniqueId val="{00000022-5151-4B71-8E19-353048347DB2}"/>
            </c:ext>
          </c:extLst>
        </c:ser>
        <c:ser>
          <c:idx val="3"/>
          <c:order val="36"/>
          <c:tx>
            <c:strRef>
              <c:f>'Data 2.5'!$E$7</c:f>
              <c:strCache>
                <c:ptCount val="1"/>
                <c:pt idx="0">
                  <c:v>1991</c:v>
                </c:pt>
              </c:strCache>
            </c:strRef>
          </c:tx>
          <c:spPr>
            <a:ln w="50800" cap="sq">
              <a:solidFill>
                <a:srgbClr val="2E8ACA"/>
              </a:solidFill>
              <a:prstDash val="sys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2.5'!$E$9:$E$38</c:f>
              <c:numCache>
                <c:formatCode>General</c:formatCode>
                <c:ptCount val="30"/>
                <c:pt idx="0">
                  <c:v>4</c:v>
                </c:pt>
                <c:pt idx="1">
                  <c:v>14</c:v>
                </c:pt>
                <c:pt idx="2">
                  <c:v>34</c:v>
                </c:pt>
                <c:pt idx="3">
                  <c:v>49</c:v>
                </c:pt>
                <c:pt idx="4">
                  <c:v>58</c:v>
                </c:pt>
                <c:pt idx="5">
                  <c:v>63</c:v>
                </c:pt>
                <c:pt idx="6">
                  <c:v>71</c:v>
                </c:pt>
                <c:pt idx="7">
                  <c:v>80</c:v>
                </c:pt>
                <c:pt idx="8">
                  <c:v>93</c:v>
                </c:pt>
                <c:pt idx="9">
                  <c:v>104</c:v>
                </c:pt>
                <c:pt idx="10">
                  <c:v>111</c:v>
                </c:pt>
                <c:pt idx="11">
                  <c:v>120</c:v>
                </c:pt>
                <c:pt idx="12">
                  <c:v>120</c:v>
                </c:pt>
                <c:pt idx="13">
                  <c:v>117</c:v>
                </c:pt>
                <c:pt idx="14">
                  <c:v>114</c:v>
                </c:pt>
                <c:pt idx="15">
                  <c:v>102</c:v>
                </c:pt>
                <c:pt idx="16">
                  <c:v>91</c:v>
                </c:pt>
                <c:pt idx="17">
                  <c:v>78</c:v>
                </c:pt>
                <c:pt idx="18">
                  <c:v>64</c:v>
                </c:pt>
                <c:pt idx="19">
                  <c:v>53</c:v>
                </c:pt>
                <c:pt idx="20">
                  <c:v>43</c:v>
                </c:pt>
                <c:pt idx="21">
                  <c:v>33</c:v>
                </c:pt>
                <c:pt idx="22">
                  <c:v>24</c:v>
                </c:pt>
                <c:pt idx="23">
                  <c:v>18</c:v>
                </c:pt>
                <c:pt idx="24">
                  <c:v>14</c:v>
                </c:pt>
                <c:pt idx="25">
                  <c:v>9</c:v>
                </c:pt>
                <c:pt idx="26">
                  <c:v>5</c:v>
                </c:pt>
                <c:pt idx="27">
                  <c:v>3</c:v>
                </c:pt>
                <c:pt idx="28">
                  <c:v>2</c:v>
                </c:pt>
                <c:pt idx="29">
                  <c:v>2</c:v>
                </c:pt>
              </c:numCache>
            </c:numRef>
          </c:yVal>
          <c:smooth val="0"/>
          <c:extLst>
            <c:ext xmlns:c16="http://schemas.microsoft.com/office/drawing/2014/chart" uri="{C3380CC4-5D6E-409C-BE32-E72D297353CC}">
              <c16:uniqueId val="{00000023-5151-4B71-8E19-353048347DB2}"/>
            </c:ext>
          </c:extLst>
        </c:ser>
        <c:dLbls>
          <c:showLegendKey val="0"/>
          <c:showVal val="0"/>
          <c:showCatName val="0"/>
          <c:showSerName val="0"/>
          <c:showPercent val="0"/>
          <c:showBubbleSize val="0"/>
        </c:dLbls>
        <c:axId val="232479744"/>
        <c:axId val="232797312"/>
        <c:extLst>
          <c:ext xmlns:c15="http://schemas.microsoft.com/office/drawing/2012/chart" uri="{02D57815-91ED-43cb-92C2-25804820EDAC}">
            <c15:filteredScatterSeries>
              <c15:ser>
                <c:idx val="16"/>
                <c:order val="5"/>
                <c:tx>
                  <c:strRef>
                    <c:extLst>
                      <c:ext uri="{02D57815-91ED-43cb-92C2-25804820EDAC}">
                        <c15:formulaRef>
                          <c15:sqref>'Data 2.5'!$J$16</c15:sqref>
                        </c15:formulaRef>
                      </c:ext>
                    </c:extLst>
                    <c:strCache>
                      <c:ptCount val="1"/>
                    </c:strCache>
                  </c:strRef>
                </c:tx>
                <c:spPr>
                  <a:ln w="12700">
                    <a:solidFill>
                      <a:srgbClr val="2E8ACA"/>
                    </a:solidFill>
                  </a:ln>
                </c:spPr>
                <c:marker>
                  <c:symbol val="none"/>
                </c:marker>
                <c:xVal>
                  <c:numRef>
                    <c:extLst>
                      <c:ext uri="{02D57815-91ED-43cb-92C2-25804820EDAC}">
                        <c15:formulaRef>
                          <c15:sqref>'Data 2.5'!$L$16:$M$16</c15:sqref>
                        </c15:formulaRef>
                      </c:ext>
                    </c:extLst>
                    <c:numCache>
                      <c:formatCode>#,##0.0</c:formatCode>
                      <c:ptCount val="2"/>
                    </c:numCache>
                  </c:numRef>
                </c:xVal>
                <c:yVal>
                  <c:numRef>
                    <c:extLst>
                      <c:ext uri="{02D57815-91ED-43cb-92C2-25804820EDAC}">
                        <c15:formulaRef>
                          <c15:sqref>'Data 2.5'!$O$16:$P$16</c15:sqref>
                        </c15:formulaRef>
                      </c:ext>
                    </c:extLst>
                    <c:numCache>
                      <c:formatCode>General</c:formatCode>
                      <c:ptCount val="2"/>
                    </c:numCache>
                  </c:numRef>
                </c:yVal>
                <c:smooth val="0"/>
                <c:extLst>
                  <c:ext xmlns:c16="http://schemas.microsoft.com/office/drawing/2014/chart" uri="{C3380CC4-5D6E-409C-BE32-E72D297353CC}">
                    <c16:uniqueId val="{00000030-5151-4B71-8E19-353048347DB2}"/>
                  </c:ext>
                </c:extLst>
              </c15:ser>
            </c15:filteredScatterSeries>
          </c:ext>
        </c:extLst>
      </c:scatterChart>
      <c:scatterChart>
        <c:scatterStyle val="lineMarker"/>
        <c:varyColors val="0"/>
        <c:ser>
          <c:idx val="5"/>
          <c:order val="37"/>
          <c:tx>
            <c:strRef>
              <c:f>'Data 2.5'!$G$7</c:f>
              <c:strCache>
                <c:ptCount val="1"/>
                <c:pt idx="0">
                  <c:v>2018</c:v>
                </c:pt>
              </c:strCache>
            </c:strRef>
          </c:tx>
          <c:spPr>
            <a:ln w="47625">
              <a:solidFill>
                <a:srgbClr val="2E8ACA"/>
              </a:solidFill>
              <a:prstDash val="solid"/>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2.5'!$G$9:$G$38</c:f>
              <c:numCache>
                <c:formatCode>#,##0\ </c:formatCode>
                <c:ptCount val="30"/>
                <c:pt idx="0">
                  <c:v>1</c:v>
                </c:pt>
                <c:pt idx="1">
                  <c:v>4</c:v>
                </c:pt>
                <c:pt idx="2">
                  <c:v>9</c:v>
                </c:pt>
                <c:pt idx="3">
                  <c:v>17</c:v>
                </c:pt>
                <c:pt idx="4">
                  <c:v>25</c:v>
                </c:pt>
                <c:pt idx="5">
                  <c:v>30</c:v>
                </c:pt>
                <c:pt idx="6">
                  <c:v>34</c:v>
                </c:pt>
                <c:pt idx="7">
                  <c:v>42</c:v>
                </c:pt>
                <c:pt idx="8">
                  <c:v>46</c:v>
                </c:pt>
                <c:pt idx="9">
                  <c:v>54</c:v>
                </c:pt>
                <c:pt idx="10">
                  <c:v>60</c:v>
                </c:pt>
                <c:pt idx="11">
                  <c:v>65</c:v>
                </c:pt>
                <c:pt idx="12">
                  <c:v>75</c:v>
                </c:pt>
                <c:pt idx="13">
                  <c:v>80</c:v>
                </c:pt>
                <c:pt idx="14">
                  <c:v>86</c:v>
                </c:pt>
                <c:pt idx="15">
                  <c:v>89</c:v>
                </c:pt>
                <c:pt idx="16">
                  <c:v>96</c:v>
                </c:pt>
                <c:pt idx="17">
                  <c:v>96</c:v>
                </c:pt>
                <c:pt idx="18">
                  <c:v>89</c:v>
                </c:pt>
                <c:pt idx="19">
                  <c:v>84</c:v>
                </c:pt>
                <c:pt idx="20">
                  <c:v>75</c:v>
                </c:pt>
                <c:pt idx="21">
                  <c:v>64</c:v>
                </c:pt>
                <c:pt idx="22">
                  <c:v>53</c:v>
                </c:pt>
                <c:pt idx="23">
                  <c:v>44</c:v>
                </c:pt>
                <c:pt idx="24">
                  <c:v>34</c:v>
                </c:pt>
                <c:pt idx="25">
                  <c:v>27</c:v>
                </c:pt>
                <c:pt idx="26">
                  <c:v>16</c:v>
                </c:pt>
                <c:pt idx="27">
                  <c:v>11</c:v>
                </c:pt>
                <c:pt idx="28">
                  <c:v>5</c:v>
                </c:pt>
                <c:pt idx="29">
                  <c:v>7</c:v>
                </c:pt>
              </c:numCache>
            </c:numRef>
          </c:yVal>
          <c:smooth val="0"/>
          <c:extLst>
            <c:ext xmlns:c16="http://schemas.microsoft.com/office/drawing/2014/chart" uri="{C3380CC4-5D6E-409C-BE32-E72D297353CC}">
              <c16:uniqueId val="{00000024-5151-4B71-8E19-353048347DB2}"/>
            </c:ext>
          </c:extLst>
        </c:ser>
        <c:ser>
          <c:idx val="10"/>
          <c:order val="38"/>
          <c:tx>
            <c:strRef>
              <c:f>'Data 2.5'!$J$16</c:f>
              <c:strCache>
                <c:ptCount val="1"/>
              </c:strCache>
            </c:strRef>
          </c:tx>
          <c:spPr>
            <a:ln w="12700">
              <a:solidFill>
                <a:srgbClr val="2E8ACA"/>
              </a:solidFill>
            </a:ln>
          </c:spPr>
          <c:marker>
            <c:symbol val="none"/>
          </c:marker>
          <c:dLbls>
            <c:dLbl>
              <c:idx val="1"/>
              <c:spPr>
                <a:noFill/>
                <a:ln>
                  <a:noFill/>
                </a:ln>
                <a:effectLst/>
              </c:spPr>
              <c:txPr>
                <a:bodyPr/>
                <a:lstStyle/>
                <a:p>
                  <a:pPr>
                    <a:defRPr sz="1800" b="0">
                      <a:solidFill>
                        <a:srgbClr val="2E8ACA"/>
                      </a:solidFill>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5-5151-4B71-8E19-353048347DB2}"/>
                </c:ext>
              </c:extLst>
            </c:dLbl>
            <c:spPr>
              <a:noFill/>
              <a:ln>
                <a:noFill/>
              </a:ln>
              <a:effectLst/>
            </c:spPr>
            <c:txPr>
              <a:bodyPr/>
              <a:lstStyle/>
              <a:p>
                <a:pPr>
                  <a:defRPr sz="1800" b="0">
                    <a:solidFill>
                      <a:srgbClr val="2E8ACA"/>
                    </a:solidFill>
                    <a:latin typeface="Segoe UI" panose="020B0502040204020203" pitchFamily="34" charset="0"/>
                    <a:cs typeface="Segoe UI" panose="020B0502040204020203"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2.5'!$L$16:$M$16</c:f>
              <c:numCache>
                <c:formatCode>#,##0.0</c:formatCode>
                <c:ptCount val="2"/>
              </c:numCache>
            </c:numRef>
          </c:xVal>
          <c:yVal>
            <c:numRef>
              <c:f>'Data 2.5'!$O$16:$P$16</c:f>
              <c:numCache>
                <c:formatCode>General</c:formatCode>
                <c:ptCount val="2"/>
              </c:numCache>
            </c:numRef>
          </c:yVal>
          <c:smooth val="0"/>
          <c:extLst>
            <c:ext xmlns:c16="http://schemas.microsoft.com/office/drawing/2014/chart" uri="{C3380CC4-5D6E-409C-BE32-E72D297353CC}">
              <c16:uniqueId val="{00000026-5151-4B71-8E19-353048347DB2}"/>
            </c:ext>
          </c:extLst>
        </c:ser>
        <c:ser>
          <c:idx val="11"/>
          <c:order val="39"/>
          <c:tx>
            <c:strRef>
              <c:f>'Data 2.5'!$J$17</c:f>
              <c:strCache>
                <c:ptCount val="1"/>
              </c:strCache>
            </c:strRef>
          </c:tx>
          <c:spPr>
            <a:ln w="12700">
              <a:solidFill>
                <a:srgbClr val="2E8ACA"/>
              </a:solidFill>
            </a:ln>
          </c:spPr>
          <c:marker>
            <c:symbol val="none"/>
          </c:marker>
          <c:dLbls>
            <c:dLbl>
              <c:idx val="1"/>
              <c:spPr/>
              <c:txPr>
                <a:bodyPr/>
                <a:lstStyle/>
                <a:p>
                  <a:pPr>
                    <a:defRPr sz="1800" b="0">
                      <a:solidFill>
                        <a:srgbClr val="2E8ACA"/>
                      </a:solidFill>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7-5151-4B71-8E19-353048347DB2}"/>
                </c:ext>
              </c:extLst>
            </c:dLbl>
            <c:spPr>
              <a:noFill/>
              <a:ln>
                <a:noFill/>
              </a:ln>
              <a:effectLst/>
            </c:spPr>
            <c:txPr>
              <a:bodyPr/>
              <a:lstStyle/>
              <a:p>
                <a:pPr>
                  <a:defRPr sz="1800" b="1">
                    <a:solidFill>
                      <a:srgbClr val="2E8ACA"/>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2.5'!$L$17:$M$17</c:f>
              <c:numCache>
                <c:formatCode>#,##0.0</c:formatCode>
                <c:ptCount val="2"/>
              </c:numCache>
            </c:numRef>
          </c:xVal>
          <c:yVal>
            <c:numRef>
              <c:f>'Data 2.5'!$O$17:$P$17</c:f>
              <c:numCache>
                <c:formatCode>General</c:formatCode>
                <c:ptCount val="2"/>
              </c:numCache>
            </c:numRef>
          </c:yVal>
          <c:smooth val="0"/>
          <c:extLst>
            <c:ext xmlns:c16="http://schemas.microsoft.com/office/drawing/2014/chart" uri="{C3380CC4-5D6E-409C-BE32-E72D297353CC}">
              <c16:uniqueId val="{00000028-5151-4B71-8E19-353048347DB2}"/>
            </c:ext>
          </c:extLst>
        </c:ser>
        <c:ser>
          <c:idx val="12"/>
          <c:order val="40"/>
          <c:tx>
            <c:strRef>
              <c:f>'Data 2.5'!$J$18</c:f>
              <c:strCache>
                <c:ptCount val="1"/>
              </c:strCache>
            </c:strRef>
          </c:tx>
          <c:spPr>
            <a:ln w="12700">
              <a:solidFill>
                <a:srgbClr val="2E8ACA"/>
              </a:solidFill>
            </a:ln>
          </c:spPr>
          <c:marker>
            <c:symbol val="none"/>
          </c:marker>
          <c:dLbls>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9-5151-4B71-8E19-353048347DB2}"/>
                </c:ext>
              </c:extLst>
            </c:dLbl>
            <c:spPr>
              <a:noFill/>
              <a:ln>
                <a:noFill/>
              </a:ln>
              <a:effectLst/>
            </c:spPr>
            <c:txPr>
              <a:bodyPr/>
              <a:lstStyle/>
              <a:p>
                <a:pPr>
                  <a:defRPr sz="1800" b="0">
                    <a:solidFill>
                      <a:srgbClr val="2E8ACA"/>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2.5'!$L$18:$M$18</c:f>
              <c:numCache>
                <c:formatCode>#,##0.0</c:formatCode>
                <c:ptCount val="2"/>
              </c:numCache>
            </c:numRef>
          </c:xVal>
          <c:yVal>
            <c:numRef>
              <c:f>'Data 2.5'!$O$18:$P$18</c:f>
              <c:numCache>
                <c:formatCode>General</c:formatCode>
                <c:ptCount val="2"/>
              </c:numCache>
            </c:numRef>
          </c:yVal>
          <c:smooth val="0"/>
          <c:extLst>
            <c:ext xmlns:c16="http://schemas.microsoft.com/office/drawing/2014/chart" uri="{C3380CC4-5D6E-409C-BE32-E72D297353CC}">
              <c16:uniqueId val="{0000002A-5151-4B71-8E19-353048347DB2}"/>
            </c:ext>
          </c:extLst>
        </c:ser>
        <c:ser>
          <c:idx val="13"/>
          <c:order val="41"/>
          <c:tx>
            <c:strRef>
              <c:f>'Data 2.5'!$J$19</c:f>
              <c:strCache>
                <c:ptCount val="1"/>
              </c:strCache>
            </c:strRef>
          </c:tx>
          <c:spPr>
            <a:ln w="12700">
              <a:solidFill>
                <a:srgbClr val="2E8ACA"/>
              </a:solidFill>
            </a:ln>
          </c:spPr>
          <c:marker>
            <c:symbol val="none"/>
          </c:marker>
          <c:dLbls>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B-5151-4B71-8E19-353048347DB2}"/>
                </c:ext>
              </c:extLst>
            </c:dLbl>
            <c:spPr>
              <a:noFill/>
              <a:ln>
                <a:noFill/>
              </a:ln>
              <a:effectLst/>
            </c:spPr>
            <c:txPr>
              <a:bodyPr/>
              <a:lstStyle/>
              <a:p>
                <a:pPr>
                  <a:defRPr sz="1800" b="0">
                    <a:solidFill>
                      <a:srgbClr val="2E8ACA"/>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2.5'!$L$19:$M$19</c:f>
              <c:numCache>
                <c:formatCode>#,##0.0</c:formatCode>
                <c:ptCount val="2"/>
              </c:numCache>
            </c:numRef>
          </c:xVal>
          <c:yVal>
            <c:numRef>
              <c:f>'Data 2.5'!$O$19:$P$19</c:f>
              <c:numCache>
                <c:formatCode>General</c:formatCode>
                <c:ptCount val="2"/>
              </c:numCache>
            </c:numRef>
          </c:yVal>
          <c:smooth val="0"/>
          <c:extLst>
            <c:ext xmlns:c16="http://schemas.microsoft.com/office/drawing/2014/chart" uri="{C3380CC4-5D6E-409C-BE32-E72D297353CC}">
              <c16:uniqueId val="{0000002C-5151-4B71-8E19-353048347DB2}"/>
            </c:ext>
          </c:extLst>
        </c:ser>
        <c:ser>
          <c:idx val="14"/>
          <c:order val="42"/>
          <c:tx>
            <c:strRef>
              <c:f>'Data 2.5'!$J$21</c:f>
              <c:strCache>
                <c:ptCount val="1"/>
              </c:strCache>
            </c:strRef>
          </c:tx>
          <c:spPr>
            <a:ln w="31750">
              <a:solidFill>
                <a:srgbClr val="2E8ACA"/>
              </a:solidFill>
            </a:ln>
          </c:spPr>
          <c:marker>
            <c:symbol val="none"/>
          </c:marker>
          <c:dLbls>
            <c:dLbl>
              <c:idx val="1"/>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D-5151-4B71-8E19-353048347DB2}"/>
                </c:ext>
              </c:extLst>
            </c:dLbl>
            <c:spPr>
              <a:noFill/>
              <a:ln>
                <a:noFill/>
              </a:ln>
              <a:effectLst/>
            </c:spPr>
            <c:txPr>
              <a:bodyPr/>
              <a:lstStyle/>
              <a:p>
                <a:pPr>
                  <a:defRPr sz="1800" b="1">
                    <a:solidFill>
                      <a:srgbClr val="2E8ACA"/>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'Data 2.5'!$L$21:$M$21</c:f>
              <c:numCache>
                <c:formatCode>#,##0.0</c:formatCode>
                <c:ptCount val="2"/>
              </c:numCache>
            </c:numRef>
          </c:xVal>
          <c:yVal>
            <c:numRef>
              <c:f>'Data 2.5'!$O$21:$P$21</c:f>
              <c:numCache>
                <c:formatCode>General</c:formatCode>
                <c:ptCount val="2"/>
              </c:numCache>
            </c:numRef>
          </c:yVal>
          <c:smooth val="0"/>
          <c:extLst>
            <c:ext xmlns:c16="http://schemas.microsoft.com/office/drawing/2014/chart" uri="{C3380CC4-5D6E-409C-BE32-E72D297353CC}">
              <c16:uniqueId val="{0000002E-5151-4B71-8E19-353048347DB2}"/>
            </c:ext>
          </c:extLst>
        </c:ser>
        <c:ser>
          <c:idx val="6"/>
          <c:order val="43"/>
          <c:tx>
            <c:v>2008</c:v>
          </c:tx>
          <c:spPr>
            <a:ln w="15875">
              <a:solidFill>
                <a:srgbClr val="2E8ACA"/>
              </a:solidFill>
              <a:prstDash val="lgDash"/>
            </a:ln>
          </c:spPr>
          <c:marker>
            <c:symbol val="none"/>
          </c:marker>
          <c:xVal>
            <c:numRef>
              <c:f>'Data 2.5'!$A$9:$A$38</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xVal>
          <c:yVal>
            <c:numRef>
              <c:f>'Data 2.5'!$F$9:$F$38</c:f>
              <c:numCache>
                <c:formatCode>General</c:formatCode>
                <c:ptCount val="30"/>
                <c:pt idx="0">
                  <c:v>3</c:v>
                </c:pt>
                <c:pt idx="1">
                  <c:v>11</c:v>
                </c:pt>
                <c:pt idx="2">
                  <c:v>26</c:v>
                </c:pt>
                <c:pt idx="3">
                  <c:v>40</c:v>
                </c:pt>
                <c:pt idx="4">
                  <c:v>49</c:v>
                </c:pt>
                <c:pt idx="5">
                  <c:v>54</c:v>
                </c:pt>
                <c:pt idx="6">
                  <c:v>61</c:v>
                </c:pt>
                <c:pt idx="7">
                  <c:v>66</c:v>
                </c:pt>
                <c:pt idx="8">
                  <c:v>70</c:v>
                </c:pt>
                <c:pt idx="9">
                  <c:v>76</c:v>
                </c:pt>
                <c:pt idx="10">
                  <c:v>83</c:v>
                </c:pt>
                <c:pt idx="11">
                  <c:v>88</c:v>
                </c:pt>
                <c:pt idx="12">
                  <c:v>95</c:v>
                </c:pt>
                <c:pt idx="13">
                  <c:v>104</c:v>
                </c:pt>
                <c:pt idx="14">
                  <c:v>107</c:v>
                </c:pt>
                <c:pt idx="15">
                  <c:v>108</c:v>
                </c:pt>
                <c:pt idx="16">
                  <c:v>111</c:v>
                </c:pt>
                <c:pt idx="17">
                  <c:v>105</c:v>
                </c:pt>
                <c:pt idx="18">
                  <c:v>98</c:v>
                </c:pt>
                <c:pt idx="19">
                  <c:v>93</c:v>
                </c:pt>
                <c:pt idx="20">
                  <c:v>77</c:v>
                </c:pt>
                <c:pt idx="21">
                  <c:v>66</c:v>
                </c:pt>
                <c:pt idx="22">
                  <c:v>54</c:v>
                </c:pt>
                <c:pt idx="23">
                  <c:v>39</c:v>
                </c:pt>
                <c:pt idx="24">
                  <c:v>30</c:v>
                </c:pt>
                <c:pt idx="25">
                  <c:v>21</c:v>
                </c:pt>
                <c:pt idx="26">
                  <c:v>14</c:v>
                </c:pt>
                <c:pt idx="27">
                  <c:v>8</c:v>
                </c:pt>
                <c:pt idx="28">
                  <c:v>5</c:v>
                </c:pt>
                <c:pt idx="29">
                  <c:v>4</c:v>
                </c:pt>
              </c:numCache>
            </c:numRef>
          </c:yVal>
          <c:smooth val="0"/>
          <c:extLst>
            <c:ext xmlns:c16="http://schemas.microsoft.com/office/drawing/2014/chart" uri="{C3380CC4-5D6E-409C-BE32-E72D297353CC}">
              <c16:uniqueId val="{0000002F-5151-4B71-8E19-353048347DB2}"/>
            </c:ext>
          </c:extLst>
        </c:ser>
        <c:dLbls>
          <c:showLegendKey val="0"/>
          <c:showVal val="0"/>
          <c:showCatName val="0"/>
          <c:showSerName val="0"/>
          <c:showPercent val="0"/>
          <c:showBubbleSize val="0"/>
        </c:dLbls>
        <c:axId val="232817408"/>
        <c:axId val="232799232"/>
      </c:scatterChart>
      <c:valAx>
        <c:axId val="232479744"/>
        <c:scaling>
          <c:orientation val="minMax"/>
          <c:max val="44"/>
          <c:min val="15"/>
        </c:scaling>
        <c:delete val="0"/>
        <c:axPos val="b"/>
        <c:title>
          <c:tx>
            <c:rich>
              <a:bodyPr/>
              <a:lstStyle/>
              <a:p>
                <a:pPr>
                  <a:defRPr sz="1625"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Age of mother</a:t>
                </a:r>
                <a:r>
                  <a:rPr lang="en-GB" sz="1400" baseline="30000">
                    <a:solidFill>
                      <a:sysClr val="windowText" lastClr="000000"/>
                    </a:solidFill>
                    <a:latin typeface="Arial" panose="020B0604020202020204" pitchFamily="34" charset="0"/>
                    <a:cs typeface="Arial" panose="020B0604020202020204" pitchFamily="34" charset="0"/>
                  </a:rPr>
                  <a:t>1</a:t>
                </a:r>
              </a:p>
            </c:rich>
          </c:tx>
          <c:layout>
            <c:manualLayout>
              <c:xMode val="edge"/>
              <c:yMode val="edge"/>
              <c:x val="0.44078006750806314"/>
              <c:y val="0.90850948767355744"/>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32797312"/>
        <c:crosses val="autoZero"/>
        <c:crossBetween val="midCat"/>
        <c:majorUnit val="1"/>
      </c:valAx>
      <c:valAx>
        <c:axId val="232797312"/>
        <c:scaling>
          <c:orientation val="minMax"/>
          <c:max val="250"/>
          <c:min val="0"/>
        </c:scaling>
        <c:delete val="0"/>
        <c:axPos val="l"/>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a:solidFill>
                      <a:sysClr val="windowText" lastClr="000000"/>
                    </a:solidFill>
                    <a:latin typeface="Arial" panose="020B0604020202020204" pitchFamily="34" charset="0"/>
                    <a:cs typeface="Arial" panose="020B0604020202020204" pitchFamily="34" charset="0"/>
                  </a:rPr>
                  <a:t>Fertility rate</a:t>
                </a:r>
              </a:p>
            </c:rich>
          </c:tx>
          <c:layout>
            <c:manualLayout>
              <c:xMode val="edge"/>
              <c:yMode val="edge"/>
              <c:x val="0"/>
              <c:y val="0.33220338983050846"/>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32479744"/>
        <c:crosses val="autoZero"/>
        <c:crossBetween val="midCat"/>
      </c:valAx>
      <c:valAx>
        <c:axId val="232799232"/>
        <c:scaling>
          <c:orientation val="minMax"/>
          <c:max val="250"/>
          <c:min val="0"/>
        </c:scaling>
        <c:delete val="0"/>
        <c:axPos val="l"/>
        <c:numFmt formatCode="#,##0\ " sourceLinked="1"/>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232817408"/>
        <c:crosses val="autoZero"/>
        <c:crossBetween val="midCat"/>
      </c:valAx>
      <c:valAx>
        <c:axId val="232817408"/>
        <c:scaling>
          <c:orientation val="minMax"/>
          <c:max val="44"/>
          <c:min val="15"/>
        </c:scaling>
        <c:delete val="0"/>
        <c:axPos val="b"/>
        <c:numFmt formatCode="General" sourceLinked="1"/>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232799232"/>
        <c:crosses val="autoZero"/>
        <c:crossBetween val="midCat"/>
        <c:majorUnit val="1"/>
      </c:valAx>
      <c:spPr>
        <a:noFill/>
        <a:ln w="25400">
          <a:no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10"/>
        <c:delete val="1"/>
      </c:legendEntry>
      <c:legendEntry>
        <c:idx val="11"/>
        <c:delete val="1"/>
      </c:legendEntry>
      <c:legendEntry>
        <c:idx val="12"/>
        <c:delete val="1"/>
      </c:legendEntry>
      <c:legendEntry>
        <c:idx val="13"/>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egendEntry>
        <c:idx val="32"/>
        <c:delete val="1"/>
      </c:legendEntry>
      <c:legendEntry>
        <c:idx val="37"/>
        <c:delete val="1"/>
      </c:legendEntry>
      <c:legendEntry>
        <c:idx val="38"/>
        <c:delete val="1"/>
      </c:legendEntry>
      <c:legendEntry>
        <c:idx val="39"/>
        <c:delete val="1"/>
      </c:legendEntry>
      <c:legendEntry>
        <c:idx val="40"/>
        <c:delete val="1"/>
      </c:legendEntry>
      <c:legendEntry>
        <c:idx val="41"/>
        <c:delete val="1"/>
      </c:legendEntry>
      <c:layout>
        <c:manualLayout>
          <c:xMode val="edge"/>
          <c:yMode val="edge"/>
          <c:x val="0.86537887384538981"/>
          <c:y val="0.13495333476064739"/>
          <c:w val="9.296662999633297E-2"/>
          <c:h val="0.22524284162364896"/>
        </c:manualLayout>
      </c:layout>
      <c:overlay val="0"/>
      <c:spPr>
        <a:noFill/>
        <a:ln w="25400">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legend>
    <c:plotVisOnly val="1"/>
    <c:dispBlanksAs val="gap"/>
    <c:showDLblsOverMax val="0"/>
  </c:chart>
  <c:spPr>
    <a:noFill/>
    <a:ln w="9525">
      <a:noFill/>
    </a:ln>
  </c:spPr>
  <c:txPr>
    <a:bodyPr/>
    <a:lstStyle/>
    <a:p>
      <a:pPr>
        <a:defRPr sz="1625" b="0" i="0" u="none" strike="noStrike" baseline="0">
          <a:solidFill>
            <a:srgbClr val="000000"/>
          </a:solidFill>
          <a:latin typeface="Arial"/>
          <a:ea typeface="Arial"/>
          <a:cs typeface="Arial"/>
        </a:defRPr>
      </a:pPr>
      <a:endParaRPr lang="en-US"/>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Figure 2.6: Total fertility rate, Scotland, 1951-2018</a:t>
            </a:r>
          </a:p>
        </c:rich>
      </c:tx>
      <c:overlay val="0"/>
    </c:title>
    <c:autoTitleDeleted val="0"/>
    <c:plotArea>
      <c:layout>
        <c:manualLayout>
          <c:layoutTarget val="inner"/>
          <c:xMode val="edge"/>
          <c:yMode val="edge"/>
          <c:x val="0.10824250416973739"/>
          <c:y val="9.5463560475993137E-2"/>
          <c:w val="0.85373387732474049"/>
          <c:h val="0.78165260048692964"/>
        </c:manualLayout>
      </c:layout>
      <c:lineChart>
        <c:grouping val="standard"/>
        <c:varyColors val="0"/>
        <c:ser>
          <c:idx val="3"/>
          <c:order val="1"/>
          <c:tx>
            <c:strRef>
              <c:f>'Data 2.6'!$B$5</c:f>
              <c:strCache>
                <c:ptCount val="1"/>
                <c:pt idx="0">
                  <c:v>Total fertility rate</c:v>
                </c:pt>
              </c:strCache>
            </c:strRef>
          </c:tx>
          <c:spPr>
            <a:ln w="38100">
              <a:solidFill>
                <a:srgbClr val="20608C"/>
              </a:solidFill>
              <a:prstDash val="solid"/>
            </a:ln>
          </c:spPr>
          <c:marker>
            <c:symbol val="none"/>
          </c:marker>
          <c:cat>
            <c:numRef>
              <c:f>'Data 2.6'!$F$7:$F$74</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numCache>
            </c:numRef>
          </c:cat>
          <c:val>
            <c:numRef>
              <c:f>'Data 2.6'!$B$7:$B$74</c:f>
              <c:numCache>
                <c:formatCode>0.00</c:formatCode>
                <c:ptCount val="68"/>
                <c:pt idx="0">
                  <c:v>2.4</c:v>
                </c:pt>
                <c:pt idx="1">
                  <c:v>2.41</c:v>
                </c:pt>
                <c:pt idx="2">
                  <c:v>2.4500000000000002</c:v>
                </c:pt>
                <c:pt idx="3">
                  <c:v>2.5099999999999998</c:v>
                </c:pt>
                <c:pt idx="4">
                  <c:v>2.54</c:v>
                </c:pt>
                <c:pt idx="5">
                  <c:v>2.65</c:v>
                </c:pt>
                <c:pt idx="6">
                  <c:v>2.76</c:v>
                </c:pt>
                <c:pt idx="7">
                  <c:v>2.83</c:v>
                </c:pt>
                <c:pt idx="8">
                  <c:v>2.84</c:v>
                </c:pt>
                <c:pt idx="9">
                  <c:v>2.93</c:v>
                </c:pt>
                <c:pt idx="10">
                  <c:v>2.95</c:v>
                </c:pt>
                <c:pt idx="11">
                  <c:v>3.06</c:v>
                </c:pt>
                <c:pt idx="12">
                  <c:v>3.03</c:v>
                </c:pt>
                <c:pt idx="13">
                  <c:v>3.09</c:v>
                </c:pt>
                <c:pt idx="14">
                  <c:v>3</c:v>
                </c:pt>
                <c:pt idx="15">
                  <c:v>2.88</c:v>
                </c:pt>
                <c:pt idx="16">
                  <c:v>2.87</c:v>
                </c:pt>
                <c:pt idx="17">
                  <c:v>2.82</c:v>
                </c:pt>
                <c:pt idx="18">
                  <c:v>2.68</c:v>
                </c:pt>
                <c:pt idx="19">
                  <c:v>2.57</c:v>
                </c:pt>
                <c:pt idx="20">
                  <c:v>2.5299999999999998</c:v>
                </c:pt>
                <c:pt idx="21">
                  <c:v>2.27</c:v>
                </c:pt>
                <c:pt idx="22">
                  <c:v>2.13</c:v>
                </c:pt>
                <c:pt idx="23">
                  <c:v>1.97</c:v>
                </c:pt>
                <c:pt idx="24">
                  <c:v>1.9</c:v>
                </c:pt>
                <c:pt idx="25">
                  <c:v>1.8</c:v>
                </c:pt>
                <c:pt idx="26">
                  <c:v>1.7</c:v>
                </c:pt>
                <c:pt idx="27">
                  <c:v>1.74</c:v>
                </c:pt>
                <c:pt idx="28">
                  <c:v>1.84</c:v>
                </c:pt>
                <c:pt idx="29">
                  <c:v>1.84</c:v>
                </c:pt>
                <c:pt idx="30">
                  <c:v>1.84</c:v>
                </c:pt>
                <c:pt idx="31">
                  <c:v>1.74</c:v>
                </c:pt>
                <c:pt idx="32">
                  <c:v>1.7</c:v>
                </c:pt>
                <c:pt idx="33">
                  <c:v>1.68</c:v>
                </c:pt>
                <c:pt idx="34">
                  <c:v>1.7</c:v>
                </c:pt>
                <c:pt idx="35">
                  <c:v>1.67</c:v>
                </c:pt>
                <c:pt idx="36">
                  <c:v>1.67</c:v>
                </c:pt>
                <c:pt idx="37">
                  <c:v>1.68</c:v>
                </c:pt>
                <c:pt idx="38">
                  <c:v>1.61</c:v>
                </c:pt>
                <c:pt idx="39">
                  <c:v>1.66</c:v>
                </c:pt>
                <c:pt idx="40">
                  <c:v>1.69</c:v>
                </c:pt>
                <c:pt idx="41">
                  <c:v>1.68</c:v>
                </c:pt>
                <c:pt idx="42">
                  <c:v>1.62</c:v>
                </c:pt>
                <c:pt idx="43">
                  <c:v>1.58</c:v>
                </c:pt>
                <c:pt idx="44">
                  <c:v>1.56</c:v>
                </c:pt>
                <c:pt idx="45">
                  <c:v>1.56</c:v>
                </c:pt>
                <c:pt idx="46">
                  <c:v>1.58</c:v>
                </c:pt>
                <c:pt idx="47">
                  <c:v>1.55</c:v>
                </c:pt>
                <c:pt idx="48">
                  <c:v>1.52</c:v>
                </c:pt>
                <c:pt idx="49">
                  <c:v>1.48</c:v>
                </c:pt>
                <c:pt idx="50">
                  <c:v>1.49</c:v>
                </c:pt>
                <c:pt idx="51">
                  <c:v>1.47</c:v>
                </c:pt>
                <c:pt idx="52">
                  <c:v>1.52</c:v>
                </c:pt>
                <c:pt idx="53">
                  <c:v>1.58</c:v>
                </c:pt>
                <c:pt idx="54">
                  <c:v>1.6</c:v>
                </c:pt>
                <c:pt idx="55">
                  <c:v>1.64</c:v>
                </c:pt>
                <c:pt idx="56">
                  <c:v>1.7</c:v>
                </c:pt>
                <c:pt idx="57">
                  <c:v>1.76</c:v>
                </c:pt>
                <c:pt idx="58">
                  <c:v>1.73</c:v>
                </c:pt>
                <c:pt idx="59">
                  <c:v>1.72</c:v>
                </c:pt>
                <c:pt idx="60" formatCode="General">
                  <c:v>1.69</c:v>
                </c:pt>
                <c:pt idx="61" formatCode="General">
                  <c:v>1.67</c:v>
                </c:pt>
                <c:pt idx="62">
                  <c:v>1.61</c:v>
                </c:pt>
                <c:pt idx="63">
                  <c:v>1.62</c:v>
                </c:pt>
                <c:pt idx="64">
                  <c:v>1.56</c:v>
                </c:pt>
                <c:pt idx="65">
                  <c:v>1.52</c:v>
                </c:pt>
                <c:pt idx="66">
                  <c:v>1.47</c:v>
                </c:pt>
                <c:pt idx="67">
                  <c:v>1.42</c:v>
                </c:pt>
              </c:numCache>
            </c:numRef>
          </c:val>
          <c:smooth val="0"/>
          <c:extLst>
            <c:ext xmlns:c16="http://schemas.microsoft.com/office/drawing/2014/chart" uri="{C3380CC4-5D6E-409C-BE32-E72D297353CC}">
              <c16:uniqueId val="{00000000-D3E8-4BC1-81E9-91500DC72CF6}"/>
            </c:ext>
          </c:extLst>
        </c:ser>
        <c:dLbls>
          <c:showLegendKey val="0"/>
          <c:showVal val="0"/>
          <c:showCatName val="0"/>
          <c:showSerName val="0"/>
          <c:showPercent val="0"/>
          <c:showBubbleSize val="0"/>
        </c:dLbls>
        <c:marker val="1"/>
        <c:smooth val="0"/>
        <c:axId val="232958976"/>
        <c:axId val="232977536"/>
      </c:lineChart>
      <c:lineChart>
        <c:grouping val="standard"/>
        <c:varyColors val="0"/>
        <c:ser>
          <c:idx val="0"/>
          <c:order val="0"/>
          <c:tx>
            <c:strRef>
              <c:f>'Data 2.6'!$B$5</c:f>
              <c:strCache>
                <c:ptCount val="1"/>
                <c:pt idx="0">
                  <c:v>Total fertility rate</c:v>
                </c:pt>
              </c:strCache>
            </c:strRef>
          </c:tx>
          <c:spPr>
            <a:ln w="38100">
              <a:solidFill>
                <a:srgbClr val="2E8ACA"/>
              </a:solidFill>
              <a:prstDash val="solid"/>
            </a:ln>
          </c:spPr>
          <c:marker>
            <c:symbol val="none"/>
          </c:marker>
          <c:dPt>
            <c:idx val="63"/>
            <c:bubble3D val="0"/>
            <c:extLst>
              <c:ext xmlns:c16="http://schemas.microsoft.com/office/drawing/2014/chart" uri="{C3380CC4-5D6E-409C-BE32-E72D297353CC}">
                <c16:uniqueId val="{00000001-D3E8-4BC1-81E9-91500DC72CF6}"/>
              </c:ext>
            </c:extLst>
          </c:dPt>
          <c:dPt>
            <c:idx val="64"/>
            <c:bubble3D val="0"/>
            <c:extLst>
              <c:ext xmlns:c16="http://schemas.microsoft.com/office/drawing/2014/chart" uri="{C3380CC4-5D6E-409C-BE32-E72D297353CC}">
                <c16:uniqueId val="{00000002-D3E8-4BC1-81E9-91500DC72CF6}"/>
              </c:ext>
            </c:extLst>
          </c:dPt>
          <c:cat>
            <c:numRef>
              <c:f>'Data 2.6'!$F$7:$F$74</c:f>
              <c:numCache>
                <c:formatCode>General</c:formatCode>
                <c:ptCount val="68"/>
                <c:pt idx="0">
                  <c:v>1951</c:v>
                </c:pt>
                <c:pt idx="5">
                  <c:v>1956</c:v>
                </c:pt>
                <c:pt idx="10">
                  <c:v>1961</c:v>
                </c:pt>
                <c:pt idx="15">
                  <c:v>1966</c:v>
                </c:pt>
                <c:pt idx="20">
                  <c:v>1971</c:v>
                </c:pt>
                <c:pt idx="25">
                  <c:v>1976</c:v>
                </c:pt>
                <c:pt idx="30">
                  <c:v>1981</c:v>
                </c:pt>
                <c:pt idx="35">
                  <c:v>1986</c:v>
                </c:pt>
                <c:pt idx="40">
                  <c:v>1991</c:v>
                </c:pt>
                <c:pt idx="45">
                  <c:v>1996</c:v>
                </c:pt>
                <c:pt idx="50">
                  <c:v>2001</c:v>
                </c:pt>
                <c:pt idx="55">
                  <c:v>2006</c:v>
                </c:pt>
                <c:pt idx="60">
                  <c:v>2011</c:v>
                </c:pt>
                <c:pt idx="67">
                  <c:v>2018</c:v>
                </c:pt>
              </c:numCache>
            </c:numRef>
          </c:cat>
          <c:val>
            <c:numRef>
              <c:f>'Data 2.6'!$B$7:$B$74</c:f>
              <c:numCache>
                <c:formatCode>0.00</c:formatCode>
                <c:ptCount val="68"/>
                <c:pt idx="0">
                  <c:v>2.4</c:v>
                </c:pt>
                <c:pt idx="1">
                  <c:v>2.41</c:v>
                </c:pt>
                <c:pt idx="2">
                  <c:v>2.4500000000000002</c:v>
                </c:pt>
                <c:pt idx="3">
                  <c:v>2.5099999999999998</c:v>
                </c:pt>
                <c:pt idx="4">
                  <c:v>2.54</c:v>
                </c:pt>
                <c:pt idx="5">
                  <c:v>2.65</c:v>
                </c:pt>
                <c:pt idx="6">
                  <c:v>2.76</c:v>
                </c:pt>
                <c:pt idx="7">
                  <c:v>2.83</c:v>
                </c:pt>
                <c:pt idx="8">
                  <c:v>2.84</c:v>
                </c:pt>
                <c:pt idx="9">
                  <c:v>2.93</c:v>
                </c:pt>
                <c:pt idx="10">
                  <c:v>2.95</c:v>
                </c:pt>
                <c:pt idx="11">
                  <c:v>3.06</c:v>
                </c:pt>
                <c:pt idx="12">
                  <c:v>3.03</c:v>
                </c:pt>
                <c:pt idx="13">
                  <c:v>3.09</c:v>
                </c:pt>
                <c:pt idx="14">
                  <c:v>3</c:v>
                </c:pt>
                <c:pt idx="15">
                  <c:v>2.88</c:v>
                </c:pt>
                <c:pt idx="16">
                  <c:v>2.87</c:v>
                </c:pt>
                <c:pt idx="17">
                  <c:v>2.82</c:v>
                </c:pt>
                <c:pt idx="18">
                  <c:v>2.68</c:v>
                </c:pt>
                <c:pt idx="19">
                  <c:v>2.57</c:v>
                </c:pt>
                <c:pt idx="20">
                  <c:v>2.5299999999999998</c:v>
                </c:pt>
                <c:pt idx="21">
                  <c:v>2.27</c:v>
                </c:pt>
                <c:pt idx="22">
                  <c:v>2.13</c:v>
                </c:pt>
                <c:pt idx="23">
                  <c:v>1.97</c:v>
                </c:pt>
                <c:pt idx="24">
                  <c:v>1.9</c:v>
                </c:pt>
                <c:pt idx="25">
                  <c:v>1.8</c:v>
                </c:pt>
                <c:pt idx="26">
                  <c:v>1.7</c:v>
                </c:pt>
                <c:pt idx="27">
                  <c:v>1.74</c:v>
                </c:pt>
                <c:pt idx="28">
                  <c:v>1.84</c:v>
                </c:pt>
                <c:pt idx="29">
                  <c:v>1.84</c:v>
                </c:pt>
                <c:pt idx="30">
                  <c:v>1.84</c:v>
                </c:pt>
                <c:pt idx="31">
                  <c:v>1.74</c:v>
                </c:pt>
                <c:pt idx="32">
                  <c:v>1.7</c:v>
                </c:pt>
                <c:pt idx="33">
                  <c:v>1.68</c:v>
                </c:pt>
                <c:pt idx="34">
                  <c:v>1.7</c:v>
                </c:pt>
                <c:pt idx="35">
                  <c:v>1.67</c:v>
                </c:pt>
                <c:pt idx="36">
                  <c:v>1.67</c:v>
                </c:pt>
                <c:pt idx="37">
                  <c:v>1.68</c:v>
                </c:pt>
                <c:pt idx="38">
                  <c:v>1.61</c:v>
                </c:pt>
                <c:pt idx="39">
                  <c:v>1.66</c:v>
                </c:pt>
                <c:pt idx="40">
                  <c:v>1.69</c:v>
                </c:pt>
                <c:pt idx="41">
                  <c:v>1.68</c:v>
                </c:pt>
                <c:pt idx="42">
                  <c:v>1.62</c:v>
                </c:pt>
                <c:pt idx="43">
                  <c:v>1.58</c:v>
                </c:pt>
                <c:pt idx="44">
                  <c:v>1.56</c:v>
                </c:pt>
                <c:pt idx="45">
                  <c:v>1.56</c:v>
                </c:pt>
                <c:pt idx="46">
                  <c:v>1.58</c:v>
                </c:pt>
                <c:pt idx="47">
                  <c:v>1.55</c:v>
                </c:pt>
                <c:pt idx="48">
                  <c:v>1.52</c:v>
                </c:pt>
                <c:pt idx="49">
                  <c:v>1.48</c:v>
                </c:pt>
                <c:pt idx="50">
                  <c:v>1.49</c:v>
                </c:pt>
                <c:pt idx="51">
                  <c:v>1.47</c:v>
                </c:pt>
                <c:pt idx="52">
                  <c:v>1.52</c:v>
                </c:pt>
                <c:pt idx="53">
                  <c:v>1.58</c:v>
                </c:pt>
                <c:pt idx="54">
                  <c:v>1.6</c:v>
                </c:pt>
                <c:pt idx="55">
                  <c:v>1.64</c:v>
                </c:pt>
                <c:pt idx="56">
                  <c:v>1.7</c:v>
                </c:pt>
                <c:pt idx="57">
                  <c:v>1.76</c:v>
                </c:pt>
                <c:pt idx="58">
                  <c:v>1.73</c:v>
                </c:pt>
                <c:pt idx="59">
                  <c:v>1.72</c:v>
                </c:pt>
                <c:pt idx="60" formatCode="General">
                  <c:v>1.69</c:v>
                </c:pt>
                <c:pt idx="61" formatCode="General">
                  <c:v>1.67</c:v>
                </c:pt>
                <c:pt idx="62">
                  <c:v>1.61</c:v>
                </c:pt>
                <c:pt idx="63">
                  <c:v>1.62</c:v>
                </c:pt>
                <c:pt idx="64">
                  <c:v>1.56</c:v>
                </c:pt>
                <c:pt idx="65">
                  <c:v>1.52</c:v>
                </c:pt>
                <c:pt idx="66">
                  <c:v>1.47</c:v>
                </c:pt>
                <c:pt idx="67">
                  <c:v>1.42</c:v>
                </c:pt>
              </c:numCache>
            </c:numRef>
          </c:val>
          <c:smooth val="0"/>
          <c:extLst>
            <c:ext xmlns:c16="http://schemas.microsoft.com/office/drawing/2014/chart" uri="{C3380CC4-5D6E-409C-BE32-E72D297353CC}">
              <c16:uniqueId val="{00000003-D3E8-4BC1-81E9-91500DC72CF6}"/>
            </c:ext>
          </c:extLst>
        </c:ser>
        <c:dLbls>
          <c:showLegendKey val="0"/>
          <c:showVal val="0"/>
          <c:showCatName val="0"/>
          <c:showSerName val="0"/>
          <c:showPercent val="0"/>
          <c:showBubbleSize val="0"/>
        </c:dLbls>
        <c:marker val="1"/>
        <c:smooth val="0"/>
        <c:axId val="232985344"/>
        <c:axId val="232979456"/>
      </c:lineChart>
      <c:catAx>
        <c:axId val="232958976"/>
        <c:scaling>
          <c:orientation val="minMax"/>
        </c:scaling>
        <c:delete val="0"/>
        <c:axPos val="b"/>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Year</a:t>
                </a:r>
              </a:p>
            </c:rich>
          </c:tx>
          <c:layout>
            <c:manualLayout>
              <c:xMode val="edge"/>
              <c:yMode val="edge"/>
              <c:x val="0.50628910660094884"/>
              <c:y val="0.95063602699209426"/>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32977536"/>
        <c:crosses val="autoZero"/>
        <c:auto val="1"/>
        <c:lblAlgn val="ctr"/>
        <c:lblOffset val="100"/>
        <c:tickLblSkip val="4"/>
        <c:tickMarkSkip val="4"/>
        <c:noMultiLvlLbl val="0"/>
      </c:catAx>
      <c:valAx>
        <c:axId val="232977536"/>
        <c:scaling>
          <c:orientation val="minMax"/>
          <c:max val="4"/>
          <c:min val="0"/>
        </c:scaling>
        <c:delete val="0"/>
        <c:axPos val="l"/>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Total fertility rate (TFR)</a:t>
                </a:r>
              </a:p>
            </c:rich>
          </c:tx>
          <c:layout>
            <c:manualLayout>
              <c:xMode val="edge"/>
              <c:yMode val="edge"/>
              <c:x val="1.6916576393043271E-2"/>
              <c:y val="0.34050502307901165"/>
            </c:manualLayout>
          </c:layout>
          <c:overlay val="0"/>
          <c:spPr>
            <a:noFill/>
            <a:ln w="25400">
              <a:noFill/>
            </a:ln>
          </c:spPr>
        </c:title>
        <c:numFmt formatCode="0.0" sourceLinked="0"/>
        <c:majorTickMark val="out"/>
        <c:minorTickMark val="none"/>
        <c:tickLblPos val="nextTo"/>
        <c:spPr>
          <a:ln w="3175">
            <a:noFill/>
            <a:prstDash val="solid"/>
          </a:ln>
        </c:spPr>
        <c:txPr>
          <a:bodyPr rot="0" vert="horz"/>
          <a:lstStyle/>
          <a:p>
            <a:pPr>
              <a:defRPr sz="300" b="0" i="0" u="none" strike="noStrike" baseline="0">
                <a:solidFill>
                  <a:schemeClr val="bg1"/>
                </a:solidFill>
                <a:latin typeface="Arial"/>
                <a:ea typeface="Arial"/>
                <a:cs typeface="Arial"/>
              </a:defRPr>
            </a:pPr>
            <a:endParaRPr lang="en-US"/>
          </a:p>
        </c:txPr>
        <c:crossAx val="232958976"/>
        <c:crosses val="autoZero"/>
        <c:crossBetween val="midCat"/>
      </c:valAx>
      <c:valAx>
        <c:axId val="232979456"/>
        <c:scaling>
          <c:orientation val="minMax"/>
          <c:max val="4"/>
          <c:min val="0"/>
        </c:scaling>
        <c:delete val="0"/>
        <c:axPos val="l"/>
        <c:numFmt formatCode="0.0" sourceLinked="0"/>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232985344"/>
        <c:crosses val="autoZero"/>
        <c:crossBetween val="midCat"/>
      </c:valAx>
      <c:catAx>
        <c:axId val="23298534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232979456"/>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b="1" i="0" baseline="0">
                <a:effectLst/>
              </a:rPr>
              <a:t>Figure 2.7: Average Completed Family Size (Cumulative cohort fertility rate) for selected birth cohorts, Scotland</a:t>
            </a:r>
            <a:endParaRPr lang="en-GB" sz="1400">
              <a:effectLst/>
            </a:endParaRPr>
          </a:p>
        </c:rich>
      </c:tx>
      <c:overlay val="0"/>
    </c:title>
    <c:autoTitleDeleted val="0"/>
    <c:plotArea>
      <c:layout>
        <c:manualLayout>
          <c:layoutTarget val="inner"/>
          <c:xMode val="edge"/>
          <c:yMode val="edge"/>
          <c:x val="8.5289652324812532E-2"/>
          <c:y val="7.3782581561790447E-2"/>
          <c:w val="0.85928674757239498"/>
          <c:h val="0.80963528548830388"/>
        </c:manualLayout>
      </c:layout>
      <c:lineChart>
        <c:grouping val="standard"/>
        <c:varyColors val="0"/>
        <c:ser>
          <c:idx val="0"/>
          <c:order val="0"/>
          <c:tx>
            <c:v>1951</c:v>
          </c:tx>
          <c:spPr>
            <a:ln w="12700">
              <a:solidFill>
                <a:schemeClr val="tx1">
                  <a:lumMod val="65000"/>
                  <a:lumOff val="35000"/>
                </a:schemeClr>
              </a:solidFill>
              <a:prstDash val="solid"/>
            </a:ln>
          </c:spPr>
          <c:marker>
            <c:symbol val="none"/>
          </c:marker>
          <c:cat>
            <c:numRef>
              <c:f>'[7]Data 2.7'!$A$6:$A$35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'[7]Data 2.7'!$B$6:$B$35</c:f>
              <c:numCache>
                <c:formatCode>General</c:formatCode>
                <c:ptCount val="30"/>
                <c:pt idx="0">
                  <c:v>1.6877856E-3</c:v>
                </c:pt>
                <c:pt idx="1">
                  <c:v>1.3618827300000001E-2</c:v>
                </c:pt>
                <c:pt idx="2">
                  <c:v>5.2970494600000001E-2</c:v>
                </c:pt>
                <c:pt idx="3">
                  <c:v>0.12824248129999999</c:v>
                </c:pt>
                <c:pt idx="4">
                  <c:v>0.23779236129999998</c:v>
                </c:pt>
                <c:pt idx="5">
                  <c:v>0.36785016479999999</c:v>
                </c:pt>
                <c:pt idx="6">
                  <c:v>0.50493363560000004</c:v>
                </c:pt>
                <c:pt idx="7">
                  <c:v>0.64473170510000011</c:v>
                </c:pt>
                <c:pt idx="8">
                  <c:v>0.78666897960000015</c:v>
                </c:pt>
                <c:pt idx="9">
                  <c:v>0.93168035250000014</c:v>
                </c:pt>
                <c:pt idx="10">
                  <c:v>1.0750456828000001</c:v>
                </c:pt>
                <c:pt idx="11">
                  <c:v>1.2053708584000002</c:v>
                </c:pt>
                <c:pt idx="12">
                  <c:v>1.3330656229000002</c:v>
                </c:pt>
                <c:pt idx="13">
                  <c:v>1.4619970716000001</c:v>
                </c:pt>
                <c:pt idx="14">
                  <c:v>1.5730664575000002</c:v>
                </c:pt>
                <c:pt idx="15">
                  <c:v>1.6697411731000003</c:v>
                </c:pt>
                <c:pt idx="16">
                  <c:v>1.7463343104000002</c:v>
                </c:pt>
                <c:pt idx="17">
                  <c:v>1.8097323516000001</c:v>
                </c:pt>
                <c:pt idx="18">
                  <c:v>1.8608407804000002</c:v>
                </c:pt>
                <c:pt idx="19">
                  <c:v>1.9023281986000002</c:v>
                </c:pt>
                <c:pt idx="20">
                  <c:v>1.9367037538000003</c:v>
                </c:pt>
                <c:pt idx="21">
                  <c:v>1.9630727413000002</c:v>
                </c:pt>
                <c:pt idx="22">
                  <c:v>1.9839191410000001</c:v>
                </c:pt>
                <c:pt idx="23">
                  <c:v>1.9999687815</c:v>
                </c:pt>
                <c:pt idx="24">
                  <c:v>2.0114045002999998</c:v>
                </c:pt>
                <c:pt idx="25">
                  <c:v>2.0204940547999999</c:v>
                </c:pt>
                <c:pt idx="26">
                  <c:v>2.0258875408999999</c:v>
                </c:pt>
                <c:pt idx="27">
                  <c:v>2.0288626688</c:v>
                </c:pt>
                <c:pt idx="28">
                  <c:v>2.0310338017</c:v>
                </c:pt>
                <c:pt idx="29">
                  <c:v>2.0326991302000001</c:v>
                </c:pt>
              </c:numCache>
            </c:numRef>
          </c:val>
          <c:smooth val="0"/>
          <c:extLst>
            <c:ext xmlns:c16="http://schemas.microsoft.com/office/drawing/2014/chart" uri="{C3380CC4-5D6E-409C-BE32-E72D297353CC}">
              <c16:uniqueId val="{00000000-F421-4989-BC93-391F234FA699}"/>
            </c:ext>
          </c:extLst>
        </c:ser>
        <c:ser>
          <c:idx val="1"/>
          <c:order val="1"/>
          <c:tx>
            <c:v>1956</c:v>
          </c:tx>
          <c:spPr>
            <a:ln w="12700">
              <a:solidFill>
                <a:schemeClr val="tx1">
                  <a:lumMod val="65000"/>
                  <a:lumOff val="35000"/>
                </a:schemeClr>
              </a:solidFill>
              <a:prstDash val="solid"/>
            </a:ln>
          </c:spPr>
          <c:marker>
            <c:symbol val="none"/>
          </c:marker>
          <c:cat>
            <c:numRef>
              <c:f>'[7]Data 2.7'!$A$6:$A$35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'[7]Data 2.7'!$C$6:$C$35</c:f>
              <c:numCache>
                <c:formatCode>General</c:formatCode>
                <c:ptCount val="30"/>
                <c:pt idx="0">
                  <c:v>2.6814225999999999E-3</c:v>
                </c:pt>
                <c:pt idx="1">
                  <c:v>1.8738448500000001E-2</c:v>
                </c:pt>
                <c:pt idx="2">
                  <c:v>6.5343470900000006E-2</c:v>
                </c:pt>
                <c:pt idx="3">
                  <c:v>0.1338870144</c:v>
                </c:pt>
                <c:pt idx="4">
                  <c:v>0.2173153253</c:v>
                </c:pt>
                <c:pt idx="5">
                  <c:v>0.30910671319999999</c:v>
                </c:pt>
                <c:pt idx="6">
                  <c:v>0.40672667979999999</c:v>
                </c:pt>
                <c:pt idx="7">
                  <c:v>0.51946616329999995</c:v>
                </c:pt>
                <c:pt idx="8">
                  <c:v>0.64853927479999995</c:v>
                </c:pt>
                <c:pt idx="9">
                  <c:v>0.78402521339999998</c:v>
                </c:pt>
                <c:pt idx="10">
                  <c:v>0.92634477589999997</c:v>
                </c:pt>
                <c:pt idx="11">
                  <c:v>1.0565247105</c:v>
                </c:pt>
                <c:pt idx="12">
                  <c:v>1.1774710084</c:v>
                </c:pt>
                <c:pt idx="13">
                  <c:v>1.2942563201999999</c:v>
                </c:pt>
                <c:pt idx="14">
                  <c:v>1.4010540451</c:v>
                </c:pt>
                <c:pt idx="15">
                  <c:v>1.4985716277000001</c:v>
                </c:pt>
                <c:pt idx="16">
                  <c:v>1.5828488134000001</c:v>
                </c:pt>
                <c:pt idx="17">
                  <c:v>1.6523864457000002</c:v>
                </c:pt>
                <c:pt idx="18">
                  <c:v>1.7104017557000002</c:v>
                </c:pt>
                <c:pt idx="19">
                  <c:v>1.7597541452000003</c:v>
                </c:pt>
                <c:pt idx="20">
                  <c:v>1.8028912906000003</c:v>
                </c:pt>
                <c:pt idx="21">
                  <c:v>1.8367031373000002</c:v>
                </c:pt>
                <c:pt idx="22">
                  <c:v>1.8633757436000002</c:v>
                </c:pt>
                <c:pt idx="23">
                  <c:v>1.8834512698000003</c:v>
                </c:pt>
                <c:pt idx="24">
                  <c:v>1.8984859439000004</c:v>
                </c:pt>
                <c:pt idx="25">
                  <c:v>1.9096158670000003</c:v>
                </c:pt>
                <c:pt idx="26">
                  <c:v>1.9158448373000003</c:v>
                </c:pt>
                <c:pt idx="27">
                  <c:v>1.9202100711000003</c:v>
                </c:pt>
                <c:pt idx="28">
                  <c:v>1.9229943455000003</c:v>
                </c:pt>
                <c:pt idx="29">
                  <c:v>1.9248049305000003</c:v>
                </c:pt>
              </c:numCache>
            </c:numRef>
          </c:val>
          <c:smooth val="0"/>
          <c:extLst>
            <c:ext xmlns:c16="http://schemas.microsoft.com/office/drawing/2014/chart" uri="{C3380CC4-5D6E-409C-BE32-E72D297353CC}">
              <c16:uniqueId val="{00000001-F421-4989-BC93-391F234FA699}"/>
            </c:ext>
          </c:extLst>
        </c:ser>
        <c:ser>
          <c:idx val="2"/>
          <c:order val="2"/>
          <c:tx>
            <c:v>1961</c:v>
          </c:tx>
          <c:spPr>
            <a:ln w="12700">
              <a:solidFill>
                <a:schemeClr val="tx1">
                  <a:lumMod val="65000"/>
                  <a:lumOff val="35000"/>
                </a:schemeClr>
              </a:solidFill>
              <a:prstDash val="solid"/>
            </a:ln>
          </c:spPr>
          <c:marker>
            <c:symbol val="none"/>
          </c:marker>
          <c:cat>
            <c:numRef>
              <c:f>'[7]Data 2.7'!$A$6:$A$35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'[7]Data 2.7'!$D$6:$D$35</c:f>
              <c:numCache>
                <c:formatCode>General</c:formatCode>
                <c:ptCount val="30"/>
                <c:pt idx="0">
                  <c:v>3.0345628E-3</c:v>
                </c:pt>
                <c:pt idx="1">
                  <c:v>1.49220015E-2</c:v>
                </c:pt>
                <c:pt idx="2">
                  <c:v>4.4940255800000002E-2</c:v>
                </c:pt>
                <c:pt idx="3">
                  <c:v>9.5117512399999993E-2</c:v>
                </c:pt>
                <c:pt idx="4">
                  <c:v>0.16387961239999999</c:v>
                </c:pt>
                <c:pt idx="5">
                  <c:v>0.24582951019999999</c:v>
                </c:pt>
                <c:pt idx="6">
                  <c:v>0.3408916689</c:v>
                </c:pt>
                <c:pt idx="7">
                  <c:v>0.4442322064</c:v>
                </c:pt>
                <c:pt idx="8">
                  <c:v>0.55433896800000004</c:v>
                </c:pt>
                <c:pt idx="9">
                  <c:v>0.67375590839999999</c:v>
                </c:pt>
                <c:pt idx="10">
                  <c:v>0.79564392539999995</c:v>
                </c:pt>
                <c:pt idx="11">
                  <c:v>0.91731776609999993</c:v>
                </c:pt>
                <c:pt idx="12">
                  <c:v>1.0414236050999999</c:v>
                </c:pt>
                <c:pt idx="13">
                  <c:v>1.1538389660999999</c:v>
                </c:pt>
                <c:pt idx="14">
                  <c:v>1.2632942716</c:v>
                </c:pt>
                <c:pt idx="15">
                  <c:v>1.3652855414</c:v>
                </c:pt>
                <c:pt idx="16">
                  <c:v>1.4613893098999999</c:v>
                </c:pt>
                <c:pt idx="17">
                  <c:v>1.5397446812</c:v>
                </c:pt>
                <c:pt idx="18">
                  <c:v>1.6071892723999999</c:v>
                </c:pt>
                <c:pt idx="19">
                  <c:v>1.6647103136999999</c:v>
                </c:pt>
                <c:pt idx="20">
                  <c:v>1.7134554993</c:v>
                </c:pt>
                <c:pt idx="21">
                  <c:v>1.7568750332</c:v>
                </c:pt>
                <c:pt idx="22">
                  <c:v>1.7895107283</c:v>
                </c:pt>
                <c:pt idx="23">
                  <c:v>1.8131981821000001</c:v>
                </c:pt>
                <c:pt idx="24">
                  <c:v>1.8319483363</c:v>
                </c:pt>
                <c:pt idx="25">
                  <c:v>1.8450224889</c:v>
                </c:pt>
                <c:pt idx="26">
                  <c:v>1.8528481036</c:v>
                </c:pt>
                <c:pt idx="27">
                  <c:v>1.8585945212999999</c:v>
                </c:pt>
                <c:pt idx="28">
                  <c:v>1.8620352546999999</c:v>
                </c:pt>
                <c:pt idx="29">
                  <c:v>1.8654229215999998</c:v>
                </c:pt>
              </c:numCache>
            </c:numRef>
          </c:val>
          <c:smooth val="0"/>
          <c:extLst>
            <c:ext xmlns:c16="http://schemas.microsoft.com/office/drawing/2014/chart" uri="{C3380CC4-5D6E-409C-BE32-E72D297353CC}">
              <c16:uniqueId val="{00000002-F421-4989-BC93-391F234FA699}"/>
            </c:ext>
          </c:extLst>
        </c:ser>
        <c:ser>
          <c:idx val="3"/>
          <c:order val="3"/>
          <c:tx>
            <c:v>1966</c:v>
          </c:tx>
          <c:spPr>
            <a:ln w="12700">
              <a:solidFill>
                <a:schemeClr val="tx1">
                  <a:lumMod val="65000"/>
                  <a:lumOff val="35000"/>
                </a:schemeClr>
              </a:solidFill>
              <a:prstDash val="solid"/>
            </a:ln>
          </c:spPr>
          <c:marker>
            <c:symbol val="none"/>
          </c:marker>
          <c:cat>
            <c:numRef>
              <c:f>'[7]Data 2.7'!$A$6:$A$35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'[7]Data 2.7'!$E$6:$E$35</c:f>
              <c:numCache>
                <c:formatCode>General</c:formatCode>
                <c:ptCount val="30"/>
                <c:pt idx="0">
                  <c:v>2.0731763E-3</c:v>
                </c:pt>
                <c:pt idx="1">
                  <c:v>1.2856325300000001E-2</c:v>
                </c:pt>
                <c:pt idx="2">
                  <c:v>4.0249814199999998E-2</c:v>
                </c:pt>
                <c:pt idx="3">
                  <c:v>8.4573190199999995E-2</c:v>
                </c:pt>
                <c:pt idx="4">
                  <c:v>0.14280186419999999</c:v>
                </c:pt>
                <c:pt idx="5">
                  <c:v>0.2108770364</c:v>
                </c:pt>
                <c:pt idx="6">
                  <c:v>0.29135032569999997</c:v>
                </c:pt>
                <c:pt idx="7">
                  <c:v>0.37957574539999994</c:v>
                </c:pt>
                <c:pt idx="8">
                  <c:v>0.47241089519999996</c:v>
                </c:pt>
                <c:pt idx="9">
                  <c:v>0.57658931849999995</c:v>
                </c:pt>
                <c:pt idx="10">
                  <c:v>0.68785045810000001</c:v>
                </c:pt>
                <c:pt idx="11">
                  <c:v>0.80268051750000002</c:v>
                </c:pt>
                <c:pt idx="12">
                  <c:v>0.91609575090000006</c:v>
                </c:pt>
                <c:pt idx="13">
                  <c:v>1.0281166739000001</c:v>
                </c:pt>
                <c:pt idx="14">
                  <c:v>1.1331627917</c:v>
                </c:pt>
                <c:pt idx="15">
                  <c:v>1.2356176954</c:v>
                </c:pt>
                <c:pt idx="16">
                  <c:v>1.3282829239</c:v>
                </c:pt>
                <c:pt idx="17">
                  <c:v>1.414548114</c:v>
                </c:pt>
                <c:pt idx="18">
                  <c:v>1.4873923930999999</c:v>
                </c:pt>
                <c:pt idx="19">
                  <c:v>1.5505688033</c:v>
                </c:pt>
                <c:pt idx="20">
                  <c:v>1.6078168946</c:v>
                </c:pt>
                <c:pt idx="21">
                  <c:v>1.6543132129</c:v>
                </c:pt>
                <c:pt idx="22">
                  <c:v>1.6948652453999999</c:v>
                </c:pt>
                <c:pt idx="23">
                  <c:v>1.7270960109</c:v>
                </c:pt>
                <c:pt idx="24">
                  <c:v>1.7522172734999999</c:v>
                </c:pt>
                <c:pt idx="25">
                  <c:v>1.7695039625</c:v>
                </c:pt>
                <c:pt idx="26">
                  <c:v>1.7818312125</c:v>
                </c:pt>
                <c:pt idx="27">
                  <c:v>1.7894322997000001</c:v>
                </c:pt>
                <c:pt idx="28">
                  <c:v>1.7942205576000001</c:v>
                </c:pt>
                <c:pt idx="29">
                  <c:v>1.7987735676000001</c:v>
                </c:pt>
              </c:numCache>
            </c:numRef>
          </c:val>
          <c:smooth val="0"/>
          <c:extLst>
            <c:ext xmlns:c16="http://schemas.microsoft.com/office/drawing/2014/chart" uri="{C3380CC4-5D6E-409C-BE32-E72D297353CC}">
              <c16:uniqueId val="{00000003-F421-4989-BC93-391F234FA699}"/>
            </c:ext>
          </c:extLst>
        </c:ser>
        <c:ser>
          <c:idx val="4"/>
          <c:order val="4"/>
          <c:tx>
            <c:v>1971</c:v>
          </c:tx>
          <c:spPr>
            <a:ln w="12700" cap="sq">
              <a:solidFill>
                <a:schemeClr val="tx1">
                  <a:lumMod val="65000"/>
                  <a:lumOff val="35000"/>
                </a:schemeClr>
              </a:solidFill>
              <a:prstDash val="solid"/>
            </a:ln>
          </c:spPr>
          <c:marker>
            <c:symbol val="none"/>
          </c:marker>
          <c:cat>
            <c:numRef>
              <c:f>'[7]Data 2.7'!$A$6:$A$35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'[7]Data 2.7'!$F$6:$F$35</c:f>
              <c:numCache>
                <c:formatCode>General</c:formatCode>
                <c:ptCount val="30"/>
                <c:pt idx="0">
                  <c:v>3.1927365E-3</c:v>
                </c:pt>
                <c:pt idx="1">
                  <c:v>1.6406174700000001E-2</c:v>
                </c:pt>
                <c:pt idx="2">
                  <c:v>4.7089963300000003E-2</c:v>
                </c:pt>
                <c:pt idx="3">
                  <c:v>9.1490044200000009E-2</c:v>
                </c:pt>
                <c:pt idx="4">
                  <c:v>0.14694779070000002</c:v>
                </c:pt>
                <c:pt idx="5">
                  <c:v>0.20964206524126144</c:v>
                </c:pt>
                <c:pt idx="6">
                  <c:v>0.27657663763859913</c:v>
                </c:pt>
                <c:pt idx="7">
                  <c:v>0.34496650020321895</c:v>
                </c:pt>
                <c:pt idx="8">
                  <c:v>0.42192483778089035</c:v>
                </c:pt>
                <c:pt idx="9">
                  <c:v>0.50226386436365655</c:v>
                </c:pt>
                <c:pt idx="10">
                  <c:v>0.58832742138108685</c:v>
                </c:pt>
                <c:pt idx="11">
                  <c:v>0.68175800198914371</c:v>
                </c:pt>
                <c:pt idx="12">
                  <c:v>0.77556880285152996</c:v>
                </c:pt>
                <c:pt idx="13">
                  <c:v>0.87352852379400725</c:v>
                </c:pt>
                <c:pt idx="14">
                  <c:v>0.96878291276039574</c:v>
                </c:pt>
                <c:pt idx="15">
                  <c:v>1.0643651576422648</c:v>
                </c:pt>
                <c:pt idx="16">
                  <c:v>1.1581282713644636</c:v>
                </c:pt>
                <c:pt idx="17">
                  <c:v>1.2512525679593285</c:v>
                </c:pt>
                <c:pt idx="18">
                  <c:v>1.3377505678554269</c:v>
                </c:pt>
                <c:pt idx="19">
                  <c:v>1.4161116632089414</c:v>
                </c:pt>
                <c:pt idx="20">
                  <c:v>1.4885683536936996</c:v>
                </c:pt>
                <c:pt idx="21">
                  <c:v>1.5517593052600691</c:v>
                </c:pt>
                <c:pt idx="22">
                  <c:v>1.6056525863948785</c:v>
                </c:pt>
                <c:pt idx="23">
                  <c:v>1.6479474361368598</c:v>
                </c:pt>
                <c:pt idx="24">
                  <c:v>1.6795882187104783</c:v>
                </c:pt>
                <c:pt idx="25">
                  <c:v>1.7019250316899777</c:v>
                </c:pt>
                <c:pt idx="26">
                  <c:v>1.7165817428547212</c:v>
                </c:pt>
                <c:pt idx="27">
                  <c:v>1.7257186453692572</c:v>
                </c:pt>
                <c:pt idx="28">
                  <c:v>1.7311986483857726</c:v>
                </c:pt>
                <c:pt idx="29">
                  <c:v>1.7370000000000001</c:v>
                </c:pt>
              </c:numCache>
            </c:numRef>
          </c:val>
          <c:smooth val="0"/>
          <c:extLst>
            <c:ext xmlns:c16="http://schemas.microsoft.com/office/drawing/2014/chart" uri="{C3380CC4-5D6E-409C-BE32-E72D297353CC}">
              <c16:uniqueId val="{00000004-F421-4989-BC93-391F234FA699}"/>
            </c:ext>
          </c:extLst>
        </c:ser>
        <c:ser>
          <c:idx val="5"/>
          <c:order val="5"/>
          <c:tx>
            <c:v>1976</c:v>
          </c:tx>
          <c:spPr>
            <a:ln w="25400">
              <a:solidFill>
                <a:schemeClr val="tx1">
                  <a:lumMod val="65000"/>
                  <a:lumOff val="35000"/>
                </a:schemeClr>
              </a:solidFill>
              <a:prstDash val="sysDot"/>
            </a:ln>
          </c:spPr>
          <c:marker>
            <c:symbol val="none"/>
          </c:marker>
          <c:dPt>
            <c:idx val="23"/>
            <c:bubble3D val="0"/>
            <c:extLst>
              <c:ext xmlns:c16="http://schemas.microsoft.com/office/drawing/2014/chart" uri="{C3380CC4-5D6E-409C-BE32-E72D297353CC}">
                <c16:uniqueId val="{00000005-F421-4989-BC93-391F234FA699}"/>
              </c:ext>
            </c:extLst>
          </c:dPt>
          <c:dPt>
            <c:idx val="24"/>
            <c:bubble3D val="0"/>
            <c:extLst>
              <c:ext xmlns:c16="http://schemas.microsoft.com/office/drawing/2014/chart" uri="{C3380CC4-5D6E-409C-BE32-E72D297353CC}">
                <c16:uniqueId val="{00000006-F421-4989-BC93-391F234FA699}"/>
              </c:ext>
            </c:extLst>
          </c:dPt>
          <c:dPt>
            <c:idx val="25"/>
            <c:bubble3D val="0"/>
            <c:extLst>
              <c:ext xmlns:c16="http://schemas.microsoft.com/office/drawing/2014/chart" uri="{C3380CC4-5D6E-409C-BE32-E72D297353CC}">
                <c16:uniqueId val="{00000007-F421-4989-BC93-391F234FA699}"/>
              </c:ext>
            </c:extLst>
          </c:dPt>
          <c:dPt>
            <c:idx val="26"/>
            <c:bubble3D val="0"/>
            <c:extLst>
              <c:ext xmlns:c16="http://schemas.microsoft.com/office/drawing/2014/chart" uri="{C3380CC4-5D6E-409C-BE32-E72D297353CC}">
                <c16:uniqueId val="{00000008-F421-4989-BC93-391F234FA699}"/>
              </c:ext>
            </c:extLst>
          </c:dPt>
          <c:dPt>
            <c:idx val="27"/>
            <c:marker>
              <c:symbol val="circle"/>
              <c:size val="7"/>
              <c:spPr>
                <a:solidFill>
                  <a:schemeClr val="bg1">
                    <a:lumMod val="50000"/>
                  </a:schemeClr>
                </a:solidFill>
                <a:ln>
                  <a:solidFill>
                    <a:schemeClr val="bg1">
                      <a:lumMod val="50000"/>
                    </a:schemeClr>
                  </a:solidFill>
                </a:ln>
              </c:spPr>
            </c:marker>
            <c:bubble3D val="0"/>
            <c:extLst>
              <c:ext xmlns:c16="http://schemas.microsoft.com/office/drawing/2014/chart" uri="{C3380CC4-5D6E-409C-BE32-E72D297353CC}">
                <c16:uniqueId val="{00000009-F421-4989-BC93-391F234FA699}"/>
              </c:ext>
            </c:extLst>
          </c:dPt>
          <c:cat>
            <c:numRef>
              <c:f>'[7]Data 2.7'!$A$6:$A$35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'[7]Data 2.7'!$G$6:$G$35</c:f>
              <c:numCache>
                <c:formatCode>General</c:formatCode>
                <c:ptCount val="30"/>
                <c:pt idx="0">
                  <c:v>3.689559194769888E-3</c:v>
                </c:pt>
                <c:pt idx="1">
                  <c:v>1.8542170589355346E-2</c:v>
                </c:pt>
                <c:pt idx="2">
                  <c:v>5.0874884646915398E-2</c:v>
                </c:pt>
                <c:pt idx="3">
                  <c:v>9.4276586802326756E-2</c:v>
                </c:pt>
                <c:pt idx="4">
                  <c:v>0.14328399236583414</c:v>
                </c:pt>
                <c:pt idx="5">
                  <c:v>0.19789034723031695</c:v>
                </c:pt>
                <c:pt idx="6">
                  <c:v>0.25701081796429032</c:v>
                </c:pt>
                <c:pt idx="7">
                  <c:v>0.31788940668791538</c:v>
                </c:pt>
                <c:pt idx="8">
                  <c:v>0.38199404095240752</c:v>
                </c:pt>
                <c:pt idx="9">
                  <c:v>0.44735912241141418</c:v>
                </c:pt>
                <c:pt idx="10">
                  <c:v>0.52016966235101525</c:v>
                </c:pt>
                <c:pt idx="11">
                  <c:v>0.59783569839602169</c:v>
                </c:pt>
                <c:pt idx="12">
                  <c:v>0.68256459907584266</c:v>
                </c:pt>
                <c:pt idx="13">
                  <c:v>0.77758752199546399</c:v>
                </c:pt>
                <c:pt idx="14">
                  <c:v>0.87503766910236169</c:v>
                </c:pt>
                <c:pt idx="15">
                  <c:v>0.97870214834347657</c:v>
                </c:pt>
                <c:pt idx="16">
                  <c:v>1.0846547586305118</c:v>
                </c:pt>
                <c:pt idx="17">
                  <c:v>1.1893939443811479</c:v>
                </c:pt>
                <c:pt idx="18">
                  <c:v>1.2844144297262472</c:v>
                </c:pt>
                <c:pt idx="19">
                  <c:v>1.3736571335956207</c:v>
                </c:pt>
                <c:pt idx="20">
                  <c:v>1.4546384622973141</c:v>
                </c:pt>
                <c:pt idx="21">
                  <c:v>1.5219122032376597</c:v>
                </c:pt>
                <c:pt idx="22">
                  <c:v>1.5760900924670953</c:v>
                </c:pt>
                <c:pt idx="23">
                  <c:v>1.6214254009261886</c:v>
                </c:pt>
                <c:pt idx="24">
                  <c:v>1.655</c:v>
                </c:pt>
                <c:pt idx="25">
                  <c:v>1.681</c:v>
                </c:pt>
                <c:pt idx="26">
                  <c:v>1.696</c:v>
                </c:pt>
                <c:pt idx="27">
                  <c:v>1.7070000000000001</c:v>
                </c:pt>
              </c:numCache>
            </c:numRef>
          </c:val>
          <c:smooth val="0"/>
          <c:extLst>
            <c:ext xmlns:c16="http://schemas.microsoft.com/office/drawing/2014/chart" uri="{C3380CC4-5D6E-409C-BE32-E72D297353CC}">
              <c16:uniqueId val="{0000000A-F421-4989-BC93-391F234FA699}"/>
            </c:ext>
          </c:extLst>
        </c:ser>
        <c:ser>
          <c:idx val="6"/>
          <c:order val="6"/>
          <c:tx>
            <c:v>1981</c:v>
          </c:tx>
          <c:spPr>
            <a:ln w="19050" cap="sq">
              <a:solidFill>
                <a:schemeClr val="tx1">
                  <a:lumMod val="65000"/>
                  <a:lumOff val="35000"/>
                </a:schemeClr>
              </a:solidFill>
              <a:prstDash val="dash"/>
            </a:ln>
          </c:spPr>
          <c:marker>
            <c:symbol val="none"/>
          </c:marker>
          <c:dPt>
            <c:idx val="18"/>
            <c:bubble3D val="0"/>
            <c:extLst>
              <c:ext xmlns:c16="http://schemas.microsoft.com/office/drawing/2014/chart" uri="{C3380CC4-5D6E-409C-BE32-E72D297353CC}">
                <c16:uniqueId val="{0000000B-F421-4989-BC93-391F234FA699}"/>
              </c:ext>
            </c:extLst>
          </c:dPt>
          <c:dPt>
            <c:idx val="19"/>
            <c:bubble3D val="0"/>
            <c:extLst>
              <c:ext xmlns:c16="http://schemas.microsoft.com/office/drawing/2014/chart" uri="{C3380CC4-5D6E-409C-BE32-E72D297353CC}">
                <c16:uniqueId val="{0000000C-F421-4989-BC93-391F234FA699}"/>
              </c:ext>
            </c:extLst>
          </c:dPt>
          <c:dPt>
            <c:idx val="20"/>
            <c:bubble3D val="0"/>
            <c:extLst>
              <c:ext xmlns:c16="http://schemas.microsoft.com/office/drawing/2014/chart" uri="{C3380CC4-5D6E-409C-BE32-E72D297353CC}">
                <c16:uniqueId val="{0000000D-F421-4989-BC93-391F234FA699}"/>
              </c:ext>
            </c:extLst>
          </c:dPt>
          <c:dPt>
            <c:idx val="21"/>
            <c:bubble3D val="0"/>
            <c:extLst>
              <c:ext xmlns:c16="http://schemas.microsoft.com/office/drawing/2014/chart" uri="{C3380CC4-5D6E-409C-BE32-E72D297353CC}">
                <c16:uniqueId val="{0000000E-F421-4989-BC93-391F234FA699}"/>
              </c:ext>
            </c:extLst>
          </c:dPt>
          <c:dPt>
            <c:idx val="22"/>
            <c:marker>
              <c:symbol val="circle"/>
              <c:size val="7"/>
              <c:spPr>
                <a:solidFill>
                  <a:schemeClr val="bg1">
                    <a:lumMod val="50000"/>
                  </a:schemeClr>
                </a:solidFill>
                <a:ln>
                  <a:solidFill>
                    <a:schemeClr val="bg1">
                      <a:lumMod val="50000"/>
                    </a:schemeClr>
                  </a:solidFill>
                </a:ln>
              </c:spPr>
            </c:marker>
            <c:bubble3D val="0"/>
            <c:extLst>
              <c:ext xmlns:c16="http://schemas.microsoft.com/office/drawing/2014/chart" uri="{C3380CC4-5D6E-409C-BE32-E72D297353CC}">
                <c16:uniqueId val="{0000000F-F421-4989-BC93-391F234FA699}"/>
              </c:ext>
            </c:extLst>
          </c:dPt>
          <c:cat>
            <c:numRef>
              <c:f>'[7]Data 2.7'!$A$6:$A$35</c:f>
              <c:numCache>
                <c:formatCode>General</c:formatCode>
                <c:ptCount val="30"/>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pt idx="21">
                  <c:v>36</c:v>
                </c:pt>
                <c:pt idx="22">
                  <c:v>37</c:v>
                </c:pt>
                <c:pt idx="23">
                  <c:v>38</c:v>
                </c:pt>
                <c:pt idx="24">
                  <c:v>39</c:v>
                </c:pt>
                <c:pt idx="25">
                  <c:v>40</c:v>
                </c:pt>
                <c:pt idx="26">
                  <c:v>41</c:v>
                </c:pt>
                <c:pt idx="27">
                  <c:v>42</c:v>
                </c:pt>
                <c:pt idx="28">
                  <c:v>43</c:v>
                </c:pt>
                <c:pt idx="29">
                  <c:v>44</c:v>
                </c:pt>
              </c:numCache>
            </c:numRef>
          </c:cat>
          <c:val>
            <c:numRef>
              <c:f>'[7]Data 2.7'!$H$6:$H$35</c:f>
              <c:numCache>
                <c:formatCode>General</c:formatCode>
                <c:ptCount val="30"/>
                <c:pt idx="0">
                  <c:v>4.9508014109784018E-3</c:v>
                </c:pt>
                <c:pt idx="1">
                  <c:v>2.0643290768052453E-2</c:v>
                </c:pt>
                <c:pt idx="2">
                  <c:v>5.534449220353381E-2</c:v>
                </c:pt>
                <c:pt idx="3">
                  <c:v>0.10226687177151031</c:v>
                </c:pt>
                <c:pt idx="4">
                  <c:v>0.15499954682178194</c:v>
                </c:pt>
                <c:pt idx="5">
                  <c:v>0.20899147161032339</c:v>
                </c:pt>
                <c:pt idx="6">
                  <c:v>0.26587508703520563</c:v>
                </c:pt>
                <c:pt idx="7">
                  <c:v>0.32284538233994736</c:v>
                </c:pt>
                <c:pt idx="8">
                  <c:v>0.38714915004699491</c:v>
                </c:pt>
                <c:pt idx="9">
                  <c:v>0.45359657642042767</c:v>
                </c:pt>
                <c:pt idx="10">
                  <c:v>0.53017486849600992</c:v>
                </c:pt>
                <c:pt idx="11">
                  <c:v>0.61446605623547357</c:v>
                </c:pt>
                <c:pt idx="12">
                  <c:v>0.70939618673553129</c:v>
                </c:pt>
                <c:pt idx="13">
                  <c:v>0.80964285952121284</c:v>
                </c:pt>
                <c:pt idx="14">
                  <c:v>0.91535690047041185</c:v>
                </c:pt>
                <c:pt idx="15">
                  <c:v>1.0246723275460392</c:v>
                </c:pt>
                <c:pt idx="16">
                  <c:v>1.1325307899589994</c:v>
                </c:pt>
                <c:pt idx="17">
                  <c:v>1.2343802743193506</c:v>
                </c:pt>
                <c:pt idx="18">
                  <c:v>1.3303501616799664</c:v>
                </c:pt>
                <c:pt idx="19">
                  <c:v>1.42</c:v>
                </c:pt>
                <c:pt idx="20">
                  <c:v>1.5</c:v>
                </c:pt>
                <c:pt idx="21">
                  <c:v>1.5680000000000001</c:v>
                </c:pt>
                <c:pt idx="22">
                  <c:v>1.62</c:v>
                </c:pt>
              </c:numCache>
            </c:numRef>
          </c:val>
          <c:smooth val="0"/>
          <c:extLst>
            <c:ext xmlns:c16="http://schemas.microsoft.com/office/drawing/2014/chart" uri="{C3380CC4-5D6E-409C-BE32-E72D297353CC}">
              <c16:uniqueId val="{00000010-F421-4989-BC93-391F234FA699}"/>
            </c:ext>
          </c:extLst>
        </c:ser>
        <c:ser>
          <c:idx val="7"/>
          <c:order val="7"/>
          <c:tx>
            <c:strRef>
              <c:f>'[7]Data 2.7'!$I$5</c:f>
              <c:strCache>
                <c:ptCount val="1"/>
                <c:pt idx="0">
                  <c:v>1986</c:v>
                </c:pt>
              </c:strCache>
            </c:strRef>
          </c:tx>
          <c:spPr>
            <a:ln w="22225">
              <a:solidFill>
                <a:schemeClr val="tx1">
                  <a:lumMod val="65000"/>
                  <a:lumOff val="35000"/>
                </a:schemeClr>
              </a:solidFill>
              <a:prstDash val="solid"/>
            </a:ln>
          </c:spPr>
          <c:marker>
            <c:symbol val="none"/>
          </c:marker>
          <c:dPt>
            <c:idx val="0"/>
            <c:bubble3D val="0"/>
            <c:extLst>
              <c:ext xmlns:c16="http://schemas.microsoft.com/office/drawing/2014/chart" uri="{C3380CC4-5D6E-409C-BE32-E72D297353CC}">
                <c16:uniqueId val="{00000011-F421-4989-BC93-391F234FA699}"/>
              </c:ext>
            </c:extLst>
          </c:dPt>
          <c:dPt>
            <c:idx val="13"/>
            <c:bubble3D val="0"/>
            <c:extLst>
              <c:ext xmlns:c16="http://schemas.microsoft.com/office/drawing/2014/chart" uri="{C3380CC4-5D6E-409C-BE32-E72D297353CC}">
                <c16:uniqueId val="{00000012-F421-4989-BC93-391F234FA699}"/>
              </c:ext>
            </c:extLst>
          </c:dPt>
          <c:dPt>
            <c:idx val="14"/>
            <c:bubble3D val="0"/>
            <c:extLst>
              <c:ext xmlns:c16="http://schemas.microsoft.com/office/drawing/2014/chart" uri="{C3380CC4-5D6E-409C-BE32-E72D297353CC}">
                <c16:uniqueId val="{00000013-F421-4989-BC93-391F234FA699}"/>
              </c:ext>
            </c:extLst>
          </c:dPt>
          <c:dPt>
            <c:idx val="15"/>
            <c:bubble3D val="0"/>
            <c:extLst>
              <c:ext xmlns:c16="http://schemas.microsoft.com/office/drawing/2014/chart" uri="{C3380CC4-5D6E-409C-BE32-E72D297353CC}">
                <c16:uniqueId val="{00000014-F421-4989-BC93-391F234FA699}"/>
              </c:ext>
            </c:extLst>
          </c:dPt>
          <c:dPt>
            <c:idx val="16"/>
            <c:bubble3D val="0"/>
            <c:extLst>
              <c:ext xmlns:c16="http://schemas.microsoft.com/office/drawing/2014/chart" uri="{C3380CC4-5D6E-409C-BE32-E72D297353CC}">
                <c16:uniqueId val="{00000015-F421-4989-BC93-391F234FA699}"/>
              </c:ext>
            </c:extLst>
          </c:dPt>
          <c:dPt>
            <c:idx val="17"/>
            <c:marker>
              <c:symbol val="circle"/>
              <c:size val="7"/>
              <c:spPr>
                <a:solidFill>
                  <a:schemeClr val="tx1">
                    <a:lumMod val="50000"/>
                    <a:lumOff val="50000"/>
                  </a:schemeClr>
                </a:solidFill>
                <a:ln>
                  <a:solidFill>
                    <a:schemeClr val="tx1">
                      <a:lumMod val="65000"/>
                      <a:lumOff val="35000"/>
                    </a:schemeClr>
                  </a:solidFill>
                </a:ln>
              </c:spPr>
            </c:marker>
            <c:bubble3D val="0"/>
            <c:spPr>
              <a:ln w="22225">
                <a:solidFill>
                  <a:schemeClr val="tx1">
                    <a:lumMod val="50000"/>
                    <a:lumOff val="50000"/>
                  </a:schemeClr>
                </a:solidFill>
                <a:prstDash val="solid"/>
              </a:ln>
            </c:spPr>
            <c:extLst>
              <c:ext xmlns:c16="http://schemas.microsoft.com/office/drawing/2014/chart" uri="{C3380CC4-5D6E-409C-BE32-E72D297353CC}">
                <c16:uniqueId val="{00000017-F421-4989-BC93-391F234FA699}"/>
              </c:ext>
            </c:extLst>
          </c:dPt>
          <c:val>
            <c:numRef>
              <c:f>'[7]Data 2.7'!$I$6:$I$35</c:f>
              <c:numCache>
                <c:formatCode>General</c:formatCode>
                <c:ptCount val="30"/>
                <c:pt idx="0">
                  <c:v>4.1301627033792244E-3</c:v>
                </c:pt>
                <c:pt idx="1">
                  <c:v>1.5362240010190632E-2</c:v>
                </c:pt>
                <c:pt idx="2">
                  <c:v>4.3989641425761915E-2</c:v>
                </c:pt>
                <c:pt idx="3">
                  <c:v>8.4798220717780509E-2</c:v>
                </c:pt>
                <c:pt idx="4">
                  <c:v>0.13275870984336441</c:v>
                </c:pt>
                <c:pt idx="5">
                  <c:v>0.18712155087018609</c:v>
                </c:pt>
                <c:pt idx="6">
                  <c:v>0.24719934945828578</c:v>
                </c:pt>
                <c:pt idx="7">
                  <c:v>0.31278995004004589</c:v>
                </c:pt>
                <c:pt idx="8">
                  <c:v>0.38251837318806237</c:v>
                </c:pt>
                <c:pt idx="9">
                  <c:v>0.45294250886602605</c:v>
                </c:pt>
                <c:pt idx="10">
                  <c:v>0.53389032809289405</c:v>
                </c:pt>
                <c:pt idx="11">
                  <c:v>0.61799999999999999</c:v>
                </c:pt>
                <c:pt idx="12">
                  <c:v>0.70499999999999996</c:v>
                </c:pt>
                <c:pt idx="13">
                  <c:v>0.80100000000000005</c:v>
                </c:pt>
                <c:pt idx="14">
                  <c:v>0.89900000000000002</c:v>
                </c:pt>
                <c:pt idx="15">
                  <c:v>0.999</c:v>
                </c:pt>
                <c:pt idx="16">
                  <c:v>1.0960000000000001</c:v>
                </c:pt>
                <c:pt idx="17">
                  <c:v>1.1919999999999999</c:v>
                </c:pt>
              </c:numCache>
            </c:numRef>
          </c:val>
          <c:smooth val="0"/>
          <c:extLst>
            <c:ext xmlns:c16="http://schemas.microsoft.com/office/drawing/2014/chart" uri="{C3380CC4-5D6E-409C-BE32-E72D297353CC}">
              <c16:uniqueId val="{00000018-F421-4989-BC93-391F234FA699}"/>
            </c:ext>
          </c:extLst>
        </c:ser>
        <c:ser>
          <c:idx val="8"/>
          <c:order val="8"/>
          <c:tx>
            <c:strRef>
              <c:f>'[7]Data 2.7'!$J$5</c:f>
              <c:strCache>
                <c:ptCount val="1"/>
                <c:pt idx="0">
                  <c:v>1991</c:v>
                </c:pt>
              </c:strCache>
            </c:strRef>
          </c:tx>
          <c:spPr>
            <a:ln w="12700">
              <a:solidFill>
                <a:schemeClr val="tx1">
                  <a:lumMod val="65000"/>
                  <a:lumOff val="35000"/>
                </a:schemeClr>
              </a:solidFill>
            </a:ln>
          </c:spPr>
          <c:marker>
            <c:symbol val="none"/>
          </c:marker>
          <c:dPt>
            <c:idx val="10"/>
            <c:bubble3D val="0"/>
            <c:extLst>
              <c:ext xmlns:c16="http://schemas.microsoft.com/office/drawing/2014/chart" uri="{C3380CC4-5D6E-409C-BE32-E72D297353CC}">
                <c16:uniqueId val="{00000019-F421-4989-BC93-391F234FA699}"/>
              </c:ext>
            </c:extLst>
          </c:dPt>
          <c:dPt>
            <c:idx val="11"/>
            <c:marker>
              <c:symbol val="circle"/>
              <c:size val="7"/>
              <c:spPr>
                <a:noFill/>
                <a:ln>
                  <a:noFill/>
                </a:ln>
              </c:spPr>
            </c:marker>
            <c:bubble3D val="0"/>
            <c:extLst>
              <c:ext xmlns:c16="http://schemas.microsoft.com/office/drawing/2014/chart" uri="{C3380CC4-5D6E-409C-BE32-E72D297353CC}">
                <c16:uniqueId val="{0000001A-F421-4989-BC93-391F234FA699}"/>
              </c:ext>
            </c:extLst>
          </c:dPt>
          <c:dPt>
            <c:idx val="12"/>
            <c:marker>
              <c:symbol val="circle"/>
              <c:size val="7"/>
              <c:spPr>
                <a:solidFill>
                  <a:schemeClr val="bg1">
                    <a:lumMod val="50000"/>
                  </a:schemeClr>
                </a:solidFill>
                <a:ln>
                  <a:solidFill>
                    <a:schemeClr val="bg1">
                      <a:lumMod val="50000"/>
                    </a:schemeClr>
                  </a:solidFill>
                </a:ln>
              </c:spPr>
            </c:marker>
            <c:bubble3D val="0"/>
            <c:extLst>
              <c:ext xmlns:c16="http://schemas.microsoft.com/office/drawing/2014/chart" uri="{C3380CC4-5D6E-409C-BE32-E72D297353CC}">
                <c16:uniqueId val="{0000001B-F421-4989-BC93-391F234FA699}"/>
              </c:ext>
            </c:extLst>
          </c:dPt>
          <c:val>
            <c:numRef>
              <c:f>'[7]Data 2.7'!$J$6:$J$18</c:f>
              <c:numCache>
                <c:formatCode>General</c:formatCode>
                <c:ptCount val="13"/>
                <c:pt idx="0">
                  <c:v>3.4584669559202664E-3</c:v>
                </c:pt>
                <c:pt idx="1">
                  <c:v>1.4372689944786505E-2</c:v>
                </c:pt>
                <c:pt idx="2">
                  <c:v>4.0366431618424077E-2</c:v>
                </c:pt>
                <c:pt idx="3">
                  <c:v>7.4702455096046977E-2</c:v>
                </c:pt>
                <c:pt idx="4">
                  <c:v>0.11693452377508326</c:v>
                </c:pt>
                <c:pt idx="5">
                  <c:v>0.16177231334136694</c:v>
                </c:pt>
                <c:pt idx="6">
                  <c:v>0.20953311762391036</c:v>
                </c:pt>
                <c:pt idx="7">
                  <c:v>0.26100000000000001</c:v>
                </c:pt>
                <c:pt idx="8">
                  <c:v>0.31453779171283563</c:v>
                </c:pt>
                <c:pt idx="9">
                  <c:v>0.373</c:v>
                </c:pt>
                <c:pt idx="10">
                  <c:v>0.437</c:v>
                </c:pt>
                <c:pt idx="11">
                  <c:v>0.50600000000000001</c:v>
                </c:pt>
                <c:pt idx="12">
                  <c:v>0.58099999999999996</c:v>
                </c:pt>
              </c:numCache>
            </c:numRef>
          </c:val>
          <c:smooth val="0"/>
          <c:extLst>
            <c:ext xmlns:c16="http://schemas.microsoft.com/office/drawing/2014/chart" uri="{C3380CC4-5D6E-409C-BE32-E72D297353CC}">
              <c16:uniqueId val="{0000001C-F421-4989-BC93-391F234FA699}"/>
            </c:ext>
          </c:extLst>
        </c:ser>
        <c:ser>
          <c:idx val="9"/>
          <c:order val="9"/>
          <c:tx>
            <c:strRef>
              <c:f>'[7]Data 2.7'!$K$5</c:f>
              <c:strCache>
                <c:ptCount val="1"/>
                <c:pt idx="0">
                  <c:v>1996</c:v>
                </c:pt>
              </c:strCache>
            </c:strRef>
          </c:tx>
          <c:spPr>
            <a:ln w="12700">
              <a:solidFill>
                <a:schemeClr val="tx1">
                  <a:lumMod val="65000"/>
                  <a:lumOff val="35000"/>
                </a:schemeClr>
              </a:solidFill>
            </a:ln>
          </c:spPr>
          <c:marker>
            <c:symbol val="none"/>
          </c:marker>
          <c:dPt>
            <c:idx val="5"/>
            <c:bubble3D val="0"/>
            <c:extLst>
              <c:ext xmlns:c16="http://schemas.microsoft.com/office/drawing/2014/chart" uri="{C3380CC4-5D6E-409C-BE32-E72D297353CC}">
                <c16:uniqueId val="{0000001D-F421-4989-BC93-391F234FA699}"/>
              </c:ext>
            </c:extLst>
          </c:dPt>
          <c:dPt>
            <c:idx val="6"/>
            <c:marker>
              <c:symbol val="circle"/>
              <c:size val="7"/>
              <c:spPr>
                <a:noFill/>
                <a:ln>
                  <a:noFill/>
                </a:ln>
              </c:spPr>
            </c:marker>
            <c:bubble3D val="0"/>
            <c:extLst>
              <c:ext xmlns:c16="http://schemas.microsoft.com/office/drawing/2014/chart" uri="{C3380CC4-5D6E-409C-BE32-E72D297353CC}">
                <c16:uniqueId val="{0000001E-F421-4989-BC93-391F234FA699}"/>
              </c:ext>
            </c:extLst>
          </c:dPt>
          <c:dPt>
            <c:idx val="7"/>
            <c:marker>
              <c:symbol val="circle"/>
              <c:size val="7"/>
              <c:spPr>
                <a:solidFill>
                  <a:schemeClr val="bg1">
                    <a:lumMod val="50000"/>
                  </a:schemeClr>
                </a:solidFill>
                <a:ln>
                  <a:solidFill>
                    <a:schemeClr val="tx1">
                      <a:lumMod val="65000"/>
                      <a:lumOff val="35000"/>
                      <a:alpha val="95000"/>
                    </a:schemeClr>
                  </a:solidFill>
                </a:ln>
              </c:spPr>
            </c:marker>
            <c:bubble3D val="0"/>
            <c:extLst>
              <c:ext xmlns:c16="http://schemas.microsoft.com/office/drawing/2014/chart" uri="{C3380CC4-5D6E-409C-BE32-E72D297353CC}">
                <c16:uniqueId val="{0000001F-F421-4989-BC93-391F234FA699}"/>
              </c:ext>
            </c:extLst>
          </c:dPt>
          <c:val>
            <c:numRef>
              <c:f>'[7]Data 2.7'!$K$6:$K$13</c:f>
              <c:numCache>
                <c:formatCode>General</c:formatCode>
                <c:ptCount val="8"/>
                <c:pt idx="0">
                  <c:v>2.6365603028664143E-3</c:v>
                </c:pt>
                <c:pt idx="1">
                  <c:v>9.6802378439826177E-3</c:v>
                </c:pt>
                <c:pt idx="2">
                  <c:v>2.8000000000000001E-2</c:v>
                </c:pt>
                <c:pt idx="3">
                  <c:v>5.0999999999999997E-2</c:v>
                </c:pt>
                <c:pt idx="4">
                  <c:v>7.9000000000000001E-2</c:v>
                </c:pt>
                <c:pt idx="5">
                  <c:v>0.113</c:v>
                </c:pt>
                <c:pt idx="6">
                  <c:v>0.15</c:v>
                </c:pt>
                <c:pt idx="7">
                  <c:v>0.192</c:v>
                </c:pt>
              </c:numCache>
            </c:numRef>
          </c:val>
          <c:smooth val="0"/>
          <c:extLst>
            <c:ext xmlns:c16="http://schemas.microsoft.com/office/drawing/2014/chart" uri="{C3380CC4-5D6E-409C-BE32-E72D297353CC}">
              <c16:uniqueId val="{00000020-F421-4989-BC93-391F234FA699}"/>
            </c:ext>
          </c:extLst>
        </c:ser>
        <c:ser>
          <c:idx val="10"/>
          <c:order val="10"/>
          <c:tx>
            <c:strRef>
              <c:f>'[7]Data 2.7'!$L$5</c:f>
              <c:strCache>
                <c:ptCount val="1"/>
                <c:pt idx="0">
                  <c:v>2001</c:v>
                </c:pt>
              </c:strCache>
            </c:strRef>
          </c:tx>
          <c:spPr>
            <a:ln>
              <a:solidFill>
                <a:schemeClr val="tx1">
                  <a:lumMod val="65000"/>
                  <a:lumOff val="35000"/>
                </a:schemeClr>
              </a:solidFill>
            </a:ln>
          </c:spPr>
          <c:marker>
            <c:symbol val="none"/>
          </c:marker>
          <c:val>
            <c:numRef>
              <c:f>'[7]Data 2.7'!$L$6:$L$7</c:f>
              <c:numCache>
                <c:formatCode>General</c:formatCode>
                <c:ptCount val="2"/>
                <c:pt idx="0">
                  <c:v>1E-3</c:v>
                </c:pt>
                <c:pt idx="1">
                  <c:v>5.0000000000000001E-3</c:v>
                </c:pt>
              </c:numCache>
            </c:numRef>
          </c:val>
          <c:smooth val="0"/>
          <c:extLst>
            <c:ext xmlns:c16="http://schemas.microsoft.com/office/drawing/2014/chart" uri="{C3380CC4-5D6E-409C-BE32-E72D297353CC}">
              <c16:uniqueId val="{00000021-F421-4989-BC93-391F234FA699}"/>
            </c:ext>
          </c:extLst>
        </c:ser>
        <c:ser>
          <c:idx val="11"/>
          <c:order val="11"/>
          <c:tx>
            <c:strRef>
              <c:f>'[7]Data 2.7'!$L$5</c:f>
              <c:strCache>
                <c:ptCount val="1"/>
                <c:pt idx="0">
                  <c:v>2001</c:v>
                </c:pt>
              </c:strCache>
            </c:strRef>
          </c:tx>
          <c:spPr>
            <a:ln w="15875">
              <a:solidFill>
                <a:schemeClr val="bg1">
                  <a:lumMod val="50000"/>
                </a:schemeClr>
              </a:solidFill>
            </a:ln>
          </c:spPr>
          <c:marker>
            <c:symbol val="circle"/>
            <c:size val="7"/>
            <c:spPr>
              <a:solidFill>
                <a:schemeClr val="bg1">
                  <a:lumMod val="50000"/>
                </a:schemeClr>
              </a:solidFill>
              <a:ln>
                <a:solidFill>
                  <a:schemeClr val="bg1">
                    <a:lumMod val="50000"/>
                  </a:schemeClr>
                </a:solidFill>
              </a:ln>
            </c:spPr>
          </c:marker>
          <c:dPt>
            <c:idx val="0"/>
            <c:marker>
              <c:symbol val="none"/>
            </c:marker>
            <c:bubble3D val="0"/>
            <c:extLst>
              <c:ext xmlns:c16="http://schemas.microsoft.com/office/drawing/2014/chart" uri="{C3380CC4-5D6E-409C-BE32-E72D297353CC}">
                <c16:uniqueId val="{00000022-F421-4989-BC93-391F234FA699}"/>
              </c:ext>
            </c:extLst>
          </c:dPt>
          <c:dPt>
            <c:idx val="1"/>
            <c:marker>
              <c:symbol val="none"/>
            </c:marker>
            <c:bubble3D val="0"/>
            <c:extLst>
              <c:ext xmlns:c16="http://schemas.microsoft.com/office/drawing/2014/chart" uri="{C3380CC4-5D6E-409C-BE32-E72D297353CC}">
                <c16:uniqueId val="{00000023-F421-4989-BC93-391F234FA699}"/>
              </c:ext>
            </c:extLst>
          </c:dPt>
          <c:val>
            <c:numRef>
              <c:f>'[7]Data 2.7'!$L$6:$L$8</c:f>
              <c:numCache>
                <c:formatCode>General</c:formatCode>
                <c:ptCount val="3"/>
                <c:pt idx="0">
                  <c:v>1E-3</c:v>
                </c:pt>
                <c:pt idx="1">
                  <c:v>5.0000000000000001E-3</c:v>
                </c:pt>
                <c:pt idx="2">
                  <c:v>1.4E-2</c:v>
                </c:pt>
              </c:numCache>
            </c:numRef>
          </c:val>
          <c:smooth val="0"/>
          <c:extLst>
            <c:ext xmlns:c16="http://schemas.microsoft.com/office/drawing/2014/chart" uri="{C3380CC4-5D6E-409C-BE32-E72D297353CC}">
              <c16:uniqueId val="{00000024-F421-4989-BC93-391F234FA699}"/>
            </c:ext>
          </c:extLst>
        </c:ser>
        <c:dLbls>
          <c:showLegendKey val="0"/>
          <c:showVal val="0"/>
          <c:showCatName val="0"/>
          <c:showSerName val="0"/>
          <c:showPercent val="0"/>
          <c:showBubbleSize val="0"/>
        </c:dLbls>
        <c:smooth val="0"/>
        <c:axId val="233170816"/>
        <c:axId val="233172992"/>
      </c:lineChart>
      <c:catAx>
        <c:axId val="233170816"/>
        <c:scaling>
          <c:orientation val="minMax"/>
        </c:scaling>
        <c:delete val="0"/>
        <c:axPos val="b"/>
        <c:title>
          <c:overlay val="0"/>
        </c:title>
        <c:numFmt formatCode="General" sourceLinked="1"/>
        <c:majorTickMark val="out"/>
        <c:minorTickMark val="none"/>
        <c:tickLblPos val="nextTo"/>
        <c:spPr>
          <a:ln w="3175">
            <a:solidFill>
              <a:schemeClr val="tx1"/>
            </a:solidFill>
            <a:prstDash val="solid"/>
          </a:ln>
        </c:spPr>
        <c:txPr>
          <a:bodyPr rot="0" vert="horz"/>
          <a:lstStyle/>
          <a:p>
            <a:pPr>
              <a:defRPr sz="120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en-US"/>
          </a:p>
        </c:txPr>
        <c:crossAx val="233172992"/>
        <c:crosses val="autoZero"/>
        <c:auto val="1"/>
        <c:lblAlgn val="ctr"/>
        <c:lblOffset val="100"/>
        <c:noMultiLvlLbl val="0"/>
      </c:catAx>
      <c:valAx>
        <c:axId val="233172992"/>
        <c:scaling>
          <c:orientation val="minMax"/>
          <c:max val="2.2000000000000002"/>
          <c:min val="0"/>
        </c:scaling>
        <c:delete val="0"/>
        <c:axPos val="l"/>
        <c:title>
          <c:overlay val="0"/>
        </c:title>
        <c:numFmt formatCode="0.0" sourceLinked="0"/>
        <c:majorTickMark val="out"/>
        <c:minorTickMark val="none"/>
        <c:tickLblPos val="nextTo"/>
        <c:spPr>
          <a:ln w="3175">
            <a:solidFill>
              <a:schemeClr val="tx1"/>
            </a:solidFill>
            <a:prstDash val="solid"/>
          </a:ln>
        </c:spPr>
        <c:txPr>
          <a:bodyPr rot="0" vert="horz"/>
          <a:lstStyle/>
          <a:p>
            <a:pPr>
              <a:defRPr sz="120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en-US"/>
          </a:p>
        </c:txPr>
        <c:crossAx val="233170816"/>
        <c:crosses val="autoZero"/>
        <c:crossBetween val="midCat"/>
        <c:majorUnit val="0.2"/>
      </c:valAx>
      <c:spPr>
        <a:noFill/>
        <a:ln w="25400">
          <a:noFill/>
        </a:ln>
      </c:spPr>
    </c:plotArea>
    <c:plotVisOnly val="1"/>
    <c:dispBlanksAs val="gap"/>
    <c:showDLblsOverMax val="0"/>
  </c:chart>
  <c:spPr>
    <a:noFill/>
    <a:ln w="9525">
      <a:noFill/>
    </a:ln>
  </c:spPr>
  <c:txPr>
    <a:bodyPr/>
    <a:lstStyle/>
    <a:p>
      <a:pPr>
        <a:defRPr sz="1600" b="0" i="0" u="none" strike="noStrike" baseline="0">
          <a:solidFill>
            <a:srgbClr val="000000"/>
          </a:solidFill>
          <a:latin typeface="Arial"/>
          <a:ea typeface="Arial"/>
          <a:cs typeface="Arial"/>
        </a:defRPr>
      </a:pPr>
      <a:endParaRPr lang="en-US"/>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Figure 2.8: Total fertility rates, UK countries, 1971-2018</a:t>
            </a:r>
          </a:p>
        </c:rich>
      </c:tx>
      <c:overlay val="0"/>
    </c:title>
    <c:autoTitleDeleted val="0"/>
    <c:plotArea>
      <c:layout>
        <c:manualLayout>
          <c:layoutTarget val="inner"/>
          <c:xMode val="edge"/>
          <c:yMode val="edge"/>
          <c:x val="9.2928039167517851E-2"/>
          <c:y val="7.9974542655852229E-2"/>
          <c:w val="0.73993229294614038"/>
          <c:h val="0.7601214167477891"/>
        </c:manualLayout>
      </c:layout>
      <c:lineChart>
        <c:grouping val="standard"/>
        <c:varyColors val="0"/>
        <c:ser>
          <c:idx val="0"/>
          <c:order val="0"/>
          <c:tx>
            <c:strRef>
              <c:f>'Data 2.8'!$B$5</c:f>
              <c:strCache>
                <c:ptCount val="1"/>
                <c:pt idx="0">
                  <c:v>England</c:v>
                </c:pt>
              </c:strCache>
            </c:strRef>
          </c:tx>
          <c:spPr>
            <a:ln w="25400">
              <a:solidFill>
                <a:schemeClr val="tx1">
                  <a:lumMod val="65000"/>
                  <a:lumOff val="35000"/>
                </a:schemeClr>
              </a:solidFill>
              <a:prstDash val="sysDot"/>
            </a:ln>
          </c:spPr>
          <c:marker>
            <c:symbol val="none"/>
          </c:marker>
          <c:dPt>
            <c:idx val="43"/>
            <c:bubble3D val="0"/>
            <c:extLst>
              <c:ext xmlns:c16="http://schemas.microsoft.com/office/drawing/2014/chart" uri="{C3380CC4-5D6E-409C-BE32-E72D297353CC}">
                <c16:uniqueId val="{00000000-1F12-45F7-B739-F1E57D788D12}"/>
              </c:ext>
            </c:extLst>
          </c:dPt>
          <c:dPt>
            <c:idx val="45"/>
            <c:bubble3D val="0"/>
            <c:extLst>
              <c:ext xmlns:c16="http://schemas.microsoft.com/office/drawing/2014/chart" uri="{C3380CC4-5D6E-409C-BE32-E72D297353CC}">
                <c16:uniqueId val="{00000001-1F12-45F7-B739-F1E57D788D12}"/>
              </c:ext>
            </c:extLst>
          </c:dPt>
          <c:dPt>
            <c:idx val="46"/>
            <c:bubble3D val="0"/>
            <c:extLst>
              <c:ext xmlns:c16="http://schemas.microsoft.com/office/drawing/2014/chart" uri="{C3380CC4-5D6E-409C-BE32-E72D297353CC}">
                <c16:uniqueId val="{00000002-1F12-45F7-B739-F1E57D788D12}"/>
              </c:ext>
            </c:extLst>
          </c:dPt>
          <c:dPt>
            <c:idx val="47"/>
            <c:marker>
              <c:symbol val="circle"/>
              <c:size val="8"/>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3-1F12-45F7-B739-F1E57D788D12}"/>
              </c:ext>
            </c:extLst>
          </c:dPt>
          <c:cat>
            <c:numRef>
              <c:f>'Data 2.8'!$H$7:$H$54</c:f>
              <c:numCache>
                <c:formatCode>General</c:formatCode>
                <c:ptCount val="48"/>
                <c:pt idx="0">
                  <c:v>1971</c:v>
                </c:pt>
                <c:pt idx="5">
                  <c:v>1976</c:v>
                </c:pt>
                <c:pt idx="10">
                  <c:v>1981</c:v>
                </c:pt>
                <c:pt idx="15">
                  <c:v>1986</c:v>
                </c:pt>
                <c:pt idx="20">
                  <c:v>1991</c:v>
                </c:pt>
                <c:pt idx="25">
                  <c:v>1996</c:v>
                </c:pt>
                <c:pt idx="30">
                  <c:v>2001</c:v>
                </c:pt>
                <c:pt idx="35">
                  <c:v>2006</c:v>
                </c:pt>
                <c:pt idx="40">
                  <c:v>2011</c:v>
                </c:pt>
                <c:pt idx="47">
                  <c:v>2018</c:v>
                </c:pt>
              </c:numCache>
            </c:numRef>
          </c:cat>
          <c:val>
            <c:numRef>
              <c:f>'Data 2.8'!$B$7:$B$54</c:f>
              <c:numCache>
                <c:formatCode>0.00</c:formatCode>
                <c:ptCount val="48"/>
                <c:pt idx="0">
                  <c:v>2.36</c:v>
                </c:pt>
                <c:pt idx="1">
                  <c:v>2.17</c:v>
                </c:pt>
                <c:pt idx="2">
                  <c:v>2</c:v>
                </c:pt>
                <c:pt idx="3">
                  <c:v>1.88</c:v>
                </c:pt>
                <c:pt idx="4">
                  <c:v>1.77</c:v>
                </c:pt>
                <c:pt idx="5">
                  <c:v>1.71</c:v>
                </c:pt>
                <c:pt idx="6">
                  <c:v>1.65</c:v>
                </c:pt>
                <c:pt idx="7">
                  <c:v>1.72</c:v>
                </c:pt>
                <c:pt idx="8">
                  <c:v>1.83</c:v>
                </c:pt>
                <c:pt idx="9">
                  <c:v>1.87</c:v>
                </c:pt>
                <c:pt idx="10">
                  <c:v>1.79</c:v>
                </c:pt>
                <c:pt idx="11">
                  <c:v>1.76</c:v>
                </c:pt>
                <c:pt idx="12">
                  <c:v>1.75</c:v>
                </c:pt>
                <c:pt idx="13">
                  <c:v>1.75</c:v>
                </c:pt>
                <c:pt idx="14">
                  <c:v>1.78</c:v>
                </c:pt>
                <c:pt idx="15">
                  <c:v>1.77</c:v>
                </c:pt>
                <c:pt idx="16">
                  <c:v>1.8</c:v>
                </c:pt>
                <c:pt idx="17">
                  <c:v>1.82</c:v>
                </c:pt>
                <c:pt idx="18">
                  <c:v>1.79</c:v>
                </c:pt>
                <c:pt idx="19">
                  <c:v>1.84</c:v>
                </c:pt>
                <c:pt idx="20">
                  <c:v>1.81</c:v>
                </c:pt>
                <c:pt idx="21">
                  <c:v>1.79</c:v>
                </c:pt>
                <c:pt idx="22">
                  <c:v>1.76</c:v>
                </c:pt>
                <c:pt idx="23">
                  <c:v>1.75</c:v>
                </c:pt>
                <c:pt idx="24">
                  <c:v>1.72</c:v>
                </c:pt>
                <c:pt idx="25">
                  <c:v>1.73</c:v>
                </c:pt>
                <c:pt idx="26">
                  <c:v>1.73</c:v>
                </c:pt>
                <c:pt idx="27">
                  <c:v>1.72</c:v>
                </c:pt>
                <c:pt idx="28">
                  <c:v>1.7</c:v>
                </c:pt>
                <c:pt idx="29">
                  <c:v>1.66</c:v>
                </c:pt>
                <c:pt idx="30">
                  <c:v>1.64</c:v>
                </c:pt>
                <c:pt idx="31">
                  <c:v>1.64</c:v>
                </c:pt>
                <c:pt idx="32">
                  <c:v>1.72</c:v>
                </c:pt>
                <c:pt idx="33">
                  <c:v>1.77</c:v>
                </c:pt>
                <c:pt idx="34">
                  <c:v>1.77</c:v>
                </c:pt>
                <c:pt idx="35">
                  <c:v>1.83</c:v>
                </c:pt>
                <c:pt idx="36">
                  <c:v>1.88</c:v>
                </c:pt>
                <c:pt idx="37">
                  <c:v>1.92</c:v>
                </c:pt>
                <c:pt idx="38" formatCode="General">
                  <c:v>1.91</c:v>
                </c:pt>
                <c:pt idx="39">
                  <c:v>1.94</c:v>
                </c:pt>
                <c:pt idx="40" formatCode="General">
                  <c:v>1.93</c:v>
                </c:pt>
                <c:pt idx="41" formatCode="General">
                  <c:v>1.94</c:v>
                </c:pt>
                <c:pt idx="42" formatCode="General">
                  <c:v>1.85</c:v>
                </c:pt>
                <c:pt idx="43" formatCode="General">
                  <c:v>1.83</c:v>
                </c:pt>
                <c:pt idx="44" formatCode="General">
                  <c:v>1.82</c:v>
                </c:pt>
                <c:pt idx="45" formatCode="General">
                  <c:v>1.81</c:v>
                </c:pt>
                <c:pt idx="46" formatCode="General">
                  <c:v>1.76</c:v>
                </c:pt>
                <c:pt idx="47">
                  <c:v>1.7</c:v>
                </c:pt>
              </c:numCache>
            </c:numRef>
          </c:val>
          <c:smooth val="0"/>
          <c:extLst>
            <c:ext xmlns:c16="http://schemas.microsoft.com/office/drawing/2014/chart" uri="{C3380CC4-5D6E-409C-BE32-E72D297353CC}">
              <c16:uniqueId val="{00000004-1F12-45F7-B739-F1E57D788D12}"/>
            </c:ext>
          </c:extLst>
        </c:ser>
        <c:ser>
          <c:idx val="1"/>
          <c:order val="1"/>
          <c:tx>
            <c:strRef>
              <c:f>'Data 2.8'!$C$5</c:f>
              <c:strCache>
                <c:ptCount val="1"/>
                <c:pt idx="0">
                  <c:v>Wales</c:v>
                </c:pt>
              </c:strCache>
            </c:strRef>
          </c:tx>
          <c:spPr>
            <a:ln w="12700">
              <a:solidFill>
                <a:schemeClr val="tx1">
                  <a:lumMod val="65000"/>
                  <a:lumOff val="35000"/>
                </a:schemeClr>
              </a:solidFill>
              <a:prstDash val="solid"/>
            </a:ln>
          </c:spPr>
          <c:marker>
            <c:symbol val="none"/>
          </c:marker>
          <c:dPt>
            <c:idx val="43"/>
            <c:bubble3D val="0"/>
            <c:extLst>
              <c:ext xmlns:c16="http://schemas.microsoft.com/office/drawing/2014/chart" uri="{C3380CC4-5D6E-409C-BE32-E72D297353CC}">
                <c16:uniqueId val="{00000005-1F12-45F7-B739-F1E57D788D12}"/>
              </c:ext>
            </c:extLst>
          </c:dPt>
          <c:dPt>
            <c:idx val="45"/>
            <c:bubble3D val="0"/>
            <c:extLst>
              <c:ext xmlns:c16="http://schemas.microsoft.com/office/drawing/2014/chart" uri="{C3380CC4-5D6E-409C-BE32-E72D297353CC}">
                <c16:uniqueId val="{00000006-1F12-45F7-B739-F1E57D788D12}"/>
              </c:ext>
            </c:extLst>
          </c:dPt>
          <c:dPt>
            <c:idx val="46"/>
            <c:bubble3D val="0"/>
            <c:extLst>
              <c:ext xmlns:c16="http://schemas.microsoft.com/office/drawing/2014/chart" uri="{C3380CC4-5D6E-409C-BE32-E72D297353CC}">
                <c16:uniqueId val="{00000007-1F12-45F7-B739-F1E57D788D12}"/>
              </c:ext>
            </c:extLst>
          </c:dPt>
          <c:dPt>
            <c:idx val="47"/>
            <c:marker>
              <c:symbol val="circle"/>
              <c:size val="8"/>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8-1F12-45F7-B739-F1E57D788D12}"/>
              </c:ext>
            </c:extLst>
          </c:dPt>
          <c:cat>
            <c:numRef>
              <c:f>'Data 2.8'!$H$7:$H$54</c:f>
              <c:numCache>
                <c:formatCode>General</c:formatCode>
                <c:ptCount val="48"/>
                <c:pt idx="0">
                  <c:v>1971</c:v>
                </c:pt>
                <c:pt idx="5">
                  <c:v>1976</c:v>
                </c:pt>
                <c:pt idx="10">
                  <c:v>1981</c:v>
                </c:pt>
                <c:pt idx="15">
                  <c:v>1986</c:v>
                </c:pt>
                <c:pt idx="20">
                  <c:v>1991</c:v>
                </c:pt>
                <c:pt idx="25">
                  <c:v>1996</c:v>
                </c:pt>
                <c:pt idx="30">
                  <c:v>2001</c:v>
                </c:pt>
                <c:pt idx="35">
                  <c:v>2006</c:v>
                </c:pt>
                <c:pt idx="40">
                  <c:v>2011</c:v>
                </c:pt>
                <c:pt idx="47">
                  <c:v>2018</c:v>
                </c:pt>
              </c:numCache>
            </c:numRef>
          </c:cat>
          <c:val>
            <c:numRef>
              <c:f>'Data 2.8'!$C$7:$C$54</c:f>
              <c:numCache>
                <c:formatCode>0.00</c:formatCode>
                <c:ptCount val="48"/>
                <c:pt idx="0">
                  <c:v>2.4</c:v>
                </c:pt>
                <c:pt idx="1">
                  <c:v>2.2200000000000002</c:v>
                </c:pt>
                <c:pt idx="2">
                  <c:v>2.0499999999999998</c:v>
                </c:pt>
                <c:pt idx="3">
                  <c:v>1.94</c:v>
                </c:pt>
                <c:pt idx="4">
                  <c:v>1.83</c:v>
                </c:pt>
                <c:pt idx="5">
                  <c:v>1.76</c:v>
                </c:pt>
                <c:pt idx="6">
                  <c:v>1.71</c:v>
                </c:pt>
                <c:pt idx="7">
                  <c:v>1.79</c:v>
                </c:pt>
                <c:pt idx="8">
                  <c:v>1.91</c:v>
                </c:pt>
                <c:pt idx="9">
                  <c:v>1.95</c:v>
                </c:pt>
                <c:pt idx="10">
                  <c:v>1.87</c:v>
                </c:pt>
                <c:pt idx="11">
                  <c:v>1.86</c:v>
                </c:pt>
                <c:pt idx="12">
                  <c:v>1.83</c:v>
                </c:pt>
                <c:pt idx="13">
                  <c:v>1.83</c:v>
                </c:pt>
                <c:pt idx="14">
                  <c:v>1.86</c:v>
                </c:pt>
                <c:pt idx="15">
                  <c:v>1.86</c:v>
                </c:pt>
                <c:pt idx="16">
                  <c:v>1.88</c:v>
                </c:pt>
                <c:pt idx="17">
                  <c:v>1.91</c:v>
                </c:pt>
                <c:pt idx="18">
                  <c:v>1.86</c:v>
                </c:pt>
                <c:pt idx="19">
                  <c:v>1.91</c:v>
                </c:pt>
                <c:pt idx="20">
                  <c:v>1.88</c:v>
                </c:pt>
                <c:pt idx="21">
                  <c:v>1.87</c:v>
                </c:pt>
                <c:pt idx="22">
                  <c:v>1.84</c:v>
                </c:pt>
                <c:pt idx="23">
                  <c:v>1.79</c:v>
                </c:pt>
                <c:pt idx="24">
                  <c:v>1.77</c:v>
                </c:pt>
                <c:pt idx="25">
                  <c:v>1.81</c:v>
                </c:pt>
                <c:pt idx="26">
                  <c:v>1.81</c:v>
                </c:pt>
                <c:pt idx="27">
                  <c:v>1.78</c:v>
                </c:pt>
                <c:pt idx="28">
                  <c:v>1.72</c:v>
                </c:pt>
                <c:pt idx="29">
                  <c:v>1.68</c:v>
                </c:pt>
                <c:pt idx="30">
                  <c:v>1.66</c:v>
                </c:pt>
                <c:pt idx="31">
                  <c:v>1.64</c:v>
                </c:pt>
                <c:pt idx="32">
                  <c:v>1.71</c:v>
                </c:pt>
                <c:pt idx="33">
                  <c:v>1.76</c:v>
                </c:pt>
                <c:pt idx="34">
                  <c:v>1.78</c:v>
                </c:pt>
                <c:pt idx="35">
                  <c:v>1.82</c:v>
                </c:pt>
                <c:pt idx="36">
                  <c:v>1.86</c:v>
                </c:pt>
                <c:pt idx="37">
                  <c:v>1.91</c:v>
                </c:pt>
                <c:pt idx="38" formatCode="General">
                  <c:v>1.87</c:v>
                </c:pt>
                <c:pt idx="39">
                  <c:v>1.92</c:v>
                </c:pt>
                <c:pt idx="40" formatCode="General">
                  <c:v>1.9</c:v>
                </c:pt>
                <c:pt idx="41" formatCode="General">
                  <c:v>1.88</c:v>
                </c:pt>
                <c:pt idx="42">
                  <c:v>1.8</c:v>
                </c:pt>
                <c:pt idx="43">
                  <c:v>1.78</c:v>
                </c:pt>
                <c:pt idx="44" formatCode="General">
                  <c:v>1.77</c:v>
                </c:pt>
                <c:pt idx="45" formatCode="General">
                  <c:v>1.74</c:v>
                </c:pt>
                <c:pt idx="46" formatCode="General">
                  <c:v>1.69</c:v>
                </c:pt>
                <c:pt idx="47">
                  <c:v>1.63</c:v>
                </c:pt>
              </c:numCache>
            </c:numRef>
          </c:val>
          <c:smooth val="0"/>
          <c:extLst>
            <c:ext xmlns:c16="http://schemas.microsoft.com/office/drawing/2014/chart" uri="{C3380CC4-5D6E-409C-BE32-E72D297353CC}">
              <c16:uniqueId val="{00000009-1F12-45F7-B739-F1E57D788D12}"/>
            </c:ext>
          </c:extLst>
        </c:ser>
        <c:ser>
          <c:idx val="3"/>
          <c:order val="3"/>
          <c:tx>
            <c:strRef>
              <c:f>'Data 2.8'!$E$5</c:f>
              <c:strCache>
                <c:ptCount val="1"/>
                <c:pt idx="0">
                  <c:v>N. Ireland</c:v>
                </c:pt>
              </c:strCache>
            </c:strRef>
          </c:tx>
          <c:spPr>
            <a:ln>
              <a:solidFill>
                <a:schemeClr val="tx1">
                  <a:lumMod val="65000"/>
                  <a:lumOff val="35000"/>
                </a:schemeClr>
              </a:solidFill>
              <a:prstDash val="dash"/>
            </a:ln>
          </c:spPr>
          <c:marker>
            <c:symbol val="none"/>
          </c:marker>
          <c:dPt>
            <c:idx val="45"/>
            <c:bubble3D val="0"/>
            <c:extLst>
              <c:ext xmlns:c16="http://schemas.microsoft.com/office/drawing/2014/chart" uri="{C3380CC4-5D6E-409C-BE32-E72D297353CC}">
                <c16:uniqueId val="{0000000A-1F12-45F7-B739-F1E57D788D12}"/>
              </c:ext>
            </c:extLst>
          </c:dPt>
          <c:dPt>
            <c:idx val="46"/>
            <c:marker>
              <c:symbol val="circle"/>
              <c:size val="8"/>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B-1F12-45F7-B739-F1E57D788D12}"/>
              </c:ext>
            </c:extLst>
          </c:dPt>
          <c:val>
            <c:numRef>
              <c:f>'Data 2.8'!$E$7:$E$54</c:f>
              <c:numCache>
                <c:formatCode>0.00</c:formatCode>
                <c:ptCount val="48"/>
                <c:pt idx="0">
                  <c:v>3.12</c:v>
                </c:pt>
                <c:pt idx="1">
                  <c:v>2.93</c:v>
                </c:pt>
                <c:pt idx="2">
                  <c:v>2.75</c:v>
                </c:pt>
                <c:pt idx="3">
                  <c:v>2.6</c:v>
                </c:pt>
                <c:pt idx="4">
                  <c:v>2.58</c:v>
                </c:pt>
                <c:pt idx="5">
                  <c:v>2.6</c:v>
                </c:pt>
                <c:pt idx="6">
                  <c:v>2.58</c:v>
                </c:pt>
                <c:pt idx="7">
                  <c:v>2.63</c:v>
                </c:pt>
                <c:pt idx="8">
                  <c:v>2.7</c:v>
                </c:pt>
                <c:pt idx="9">
                  <c:v>2.6</c:v>
                </c:pt>
                <c:pt idx="10">
                  <c:v>2.59</c:v>
                </c:pt>
                <c:pt idx="11">
                  <c:v>2.5299999999999998</c:v>
                </c:pt>
                <c:pt idx="12">
                  <c:v>2.5099999999999998</c:v>
                </c:pt>
                <c:pt idx="13">
                  <c:v>2.5</c:v>
                </c:pt>
                <c:pt idx="14">
                  <c:v>2.4500000000000002</c:v>
                </c:pt>
                <c:pt idx="15">
                  <c:v>2.4500000000000002</c:v>
                </c:pt>
                <c:pt idx="16">
                  <c:v>2.39</c:v>
                </c:pt>
                <c:pt idx="17">
                  <c:v>2.35</c:v>
                </c:pt>
                <c:pt idx="18">
                  <c:v>2.19</c:v>
                </c:pt>
                <c:pt idx="19">
                  <c:v>2.21</c:v>
                </c:pt>
                <c:pt idx="20">
                  <c:v>2.16</c:v>
                </c:pt>
                <c:pt idx="21">
                  <c:v>2.08</c:v>
                </c:pt>
                <c:pt idx="22">
                  <c:v>2.0099999999999998</c:v>
                </c:pt>
                <c:pt idx="23">
                  <c:v>1.95</c:v>
                </c:pt>
                <c:pt idx="24">
                  <c:v>1.91</c:v>
                </c:pt>
                <c:pt idx="25">
                  <c:v>1.95</c:v>
                </c:pt>
                <c:pt idx="26">
                  <c:v>1.93</c:v>
                </c:pt>
                <c:pt idx="27">
                  <c:v>1.9</c:v>
                </c:pt>
                <c:pt idx="28">
                  <c:v>1.86</c:v>
                </c:pt>
                <c:pt idx="29">
                  <c:v>1.75</c:v>
                </c:pt>
                <c:pt idx="30">
                  <c:v>1.8</c:v>
                </c:pt>
                <c:pt idx="31">
                  <c:v>1.76</c:v>
                </c:pt>
                <c:pt idx="32">
                  <c:v>1.79</c:v>
                </c:pt>
                <c:pt idx="33">
                  <c:v>1.84</c:v>
                </c:pt>
                <c:pt idx="34">
                  <c:v>1.84</c:v>
                </c:pt>
                <c:pt idx="35">
                  <c:v>1.9</c:v>
                </c:pt>
                <c:pt idx="36">
                  <c:v>1.98</c:v>
                </c:pt>
                <c:pt idx="37">
                  <c:v>2.0499999999999998</c:v>
                </c:pt>
                <c:pt idx="38" formatCode="General">
                  <c:v>1.99</c:v>
                </c:pt>
                <c:pt idx="39">
                  <c:v>2.02</c:v>
                </c:pt>
                <c:pt idx="40" formatCode="General">
                  <c:v>2.02</c:v>
                </c:pt>
                <c:pt idx="41" formatCode="General">
                  <c:v>2.0299999999999998</c:v>
                </c:pt>
                <c:pt idx="42" formatCode="General">
                  <c:v>1.96</c:v>
                </c:pt>
                <c:pt idx="43" formatCode="General">
                  <c:v>1.97</c:v>
                </c:pt>
                <c:pt idx="44">
                  <c:v>1.96</c:v>
                </c:pt>
                <c:pt idx="45">
                  <c:v>1.95</c:v>
                </c:pt>
                <c:pt idx="46" formatCode="General">
                  <c:v>1.87</c:v>
                </c:pt>
              </c:numCache>
            </c:numRef>
          </c:val>
          <c:smooth val="0"/>
          <c:extLst>
            <c:ext xmlns:c16="http://schemas.microsoft.com/office/drawing/2014/chart" uri="{C3380CC4-5D6E-409C-BE32-E72D297353CC}">
              <c16:uniqueId val="{0000000C-1F12-45F7-B739-F1E57D788D12}"/>
            </c:ext>
          </c:extLst>
        </c:ser>
        <c:dLbls>
          <c:showLegendKey val="0"/>
          <c:showVal val="0"/>
          <c:showCatName val="0"/>
          <c:showSerName val="0"/>
          <c:showPercent val="0"/>
          <c:showBubbleSize val="0"/>
        </c:dLbls>
        <c:marker val="1"/>
        <c:smooth val="0"/>
        <c:axId val="233464192"/>
        <c:axId val="233466112"/>
      </c:lineChart>
      <c:lineChart>
        <c:grouping val="standard"/>
        <c:varyColors val="0"/>
        <c:ser>
          <c:idx val="2"/>
          <c:order val="2"/>
          <c:tx>
            <c:strRef>
              <c:f>'Data 2.8'!$D$5</c:f>
              <c:strCache>
                <c:ptCount val="1"/>
                <c:pt idx="0">
                  <c:v>Scotland</c:v>
                </c:pt>
              </c:strCache>
            </c:strRef>
          </c:tx>
          <c:spPr>
            <a:ln w="50800">
              <a:solidFill>
                <a:srgbClr val="2E8ACA"/>
              </a:solidFill>
              <a:prstDash val="solid"/>
            </a:ln>
          </c:spPr>
          <c:marker>
            <c:symbol val="none"/>
          </c:marker>
          <c:dPt>
            <c:idx val="43"/>
            <c:bubble3D val="0"/>
            <c:extLst>
              <c:ext xmlns:c16="http://schemas.microsoft.com/office/drawing/2014/chart" uri="{C3380CC4-5D6E-409C-BE32-E72D297353CC}">
                <c16:uniqueId val="{0000000D-1F12-45F7-B739-F1E57D788D12}"/>
              </c:ext>
            </c:extLst>
          </c:dPt>
          <c:dPt>
            <c:idx val="45"/>
            <c:bubble3D val="0"/>
            <c:extLst>
              <c:ext xmlns:c16="http://schemas.microsoft.com/office/drawing/2014/chart" uri="{C3380CC4-5D6E-409C-BE32-E72D297353CC}">
                <c16:uniqueId val="{0000000E-1F12-45F7-B739-F1E57D788D12}"/>
              </c:ext>
            </c:extLst>
          </c:dPt>
          <c:dPt>
            <c:idx val="46"/>
            <c:bubble3D val="0"/>
            <c:spPr>
              <a:ln w="50800">
                <a:solidFill>
                  <a:srgbClr val="2E8ACA"/>
                </a:solidFill>
                <a:prstDash val="solid"/>
              </a:ln>
            </c:spPr>
            <c:extLst>
              <c:ext xmlns:c16="http://schemas.microsoft.com/office/drawing/2014/chart" uri="{C3380CC4-5D6E-409C-BE32-E72D297353CC}">
                <c16:uniqueId val="{00000010-1F12-45F7-B739-F1E57D788D12}"/>
              </c:ext>
            </c:extLst>
          </c:dPt>
          <c:dPt>
            <c:idx val="47"/>
            <c:marker>
              <c:symbol val="circle"/>
              <c:size val="11"/>
              <c:spPr>
                <a:solidFill>
                  <a:srgbClr val="2E8ACA"/>
                </a:solidFill>
                <a:ln>
                  <a:solidFill>
                    <a:srgbClr val="2E8ACA"/>
                  </a:solidFill>
                </a:ln>
              </c:spPr>
            </c:marker>
            <c:bubble3D val="0"/>
            <c:extLst>
              <c:ext xmlns:c16="http://schemas.microsoft.com/office/drawing/2014/chart" uri="{C3380CC4-5D6E-409C-BE32-E72D297353CC}">
                <c16:uniqueId val="{00000011-1F12-45F7-B739-F1E57D788D12}"/>
              </c:ext>
            </c:extLst>
          </c:dPt>
          <c:cat>
            <c:numRef>
              <c:f>'Data 2.8'!$H$7:$H$54</c:f>
              <c:numCache>
                <c:formatCode>General</c:formatCode>
                <c:ptCount val="48"/>
                <c:pt idx="0">
                  <c:v>1971</c:v>
                </c:pt>
                <c:pt idx="5">
                  <c:v>1976</c:v>
                </c:pt>
                <c:pt idx="10">
                  <c:v>1981</c:v>
                </c:pt>
                <c:pt idx="15">
                  <c:v>1986</c:v>
                </c:pt>
                <c:pt idx="20">
                  <c:v>1991</c:v>
                </c:pt>
                <c:pt idx="25">
                  <c:v>1996</c:v>
                </c:pt>
                <c:pt idx="30">
                  <c:v>2001</c:v>
                </c:pt>
                <c:pt idx="35">
                  <c:v>2006</c:v>
                </c:pt>
                <c:pt idx="40">
                  <c:v>2011</c:v>
                </c:pt>
                <c:pt idx="47">
                  <c:v>2018</c:v>
                </c:pt>
              </c:numCache>
            </c:numRef>
          </c:cat>
          <c:val>
            <c:numRef>
              <c:f>'Data 2.8'!$D$7:$D$54</c:f>
              <c:numCache>
                <c:formatCode>0.00</c:formatCode>
                <c:ptCount val="48"/>
                <c:pt idx="0">
                  <c:v>2.5299999999999998</c:v>
                </c:pt>
                <c:pt idx="1">
                  <c:v>2.27</c:v>
                </c:pt>
                <c:pt idx="2">
                  <c:v>2.13</c:v>
                </c:pt>
                <c:pt idx="3">
                  <c:v>1.97</c:v>
                </c:pt>
                <c:pt idx="4">
                  <c:v>1.9</c:v>
                </c:pt>
                <c:pt idx="5">
                  <c:v>1.8</c:v>
                </c:pt>
                <c:pt idx="6">
                  <c:v>1.7</c:v>
                </c:pt>
                <c:pt idx="7">
                  <c:v>1.74</c:v>
                </c:pt>
                <c:pt idx="8">
                  <c:v>1.84</c:v>
                </c:pt>
                <c:pt idx="9">
                  <c:v>1.84</c:v>
                </c:pt>
                <c:pt idx="10">
                  <c:v>1.84</c:v>
                </c:pt>
                <c:pt idx="11">
                  <c:v>1.74</c:v>
                </c:pt>
                <c:pt idx="12">
                  <c:v>1.7</c:v>
                </c:pt>
                <c:pt idx="13">
                  <c:v>1.68</c:v>
                </c:pt>
                <c:pt idx="14">
                  <c:v>1.7</c:v>
                </c:pt>
                <c:pt idx="15">
                  <c:v>1.67</c:v>
                </c:pt>
                <c:pt idx="16">
                  <c:v>1.68</c:v>
                </c:pt>
                <c:pt idx="17">
                  <c:v>1.68</c:v>
                </c:pt>
                <c:pt idx="18">
                  <c:v>1.61</c:v>
                </c:pt>
                <c:pt idx="19">
                  <c:v>1.67</c:v>
                </c:pt>
                <c:pt idx="20">
                  <c:v>1.7</c:v>
                </c:pt>
                <c:pt idx="21">
                  <c:v>1.67</c:v>
                </c:pt>
                <c:pt idx="22">
                  <c:v>1.62</c:v>
                </c:pt>
                <c:pt idx="23">
                  <c:v>1.58</c:v>
                </c:pt>
                <c:pt idx="24">
                  <c:v>1.56</c:v>
                </c:pt>
                <c:pt idx="25">
                  <c:v>1.56</c:v>
                </c:pt>
                <c:pt idx="26">
                  <c:v>1.59</c:v>
                </c:pt>
                <c:pt idx="27">
                  <c:v>1.55</c:v>
                </c:pt>
                <c:pt idx="28">
                  <c:v>1.52</c:v>
                </c:pt>
                <c:pt idx="29">
                  <c:v>1.48</c:v>
                </c:pt>
                <c:pt idx="30">
                  <c:v>1.49</c:v>
                </c:pt>
                <c:pt idx="31">
                  <c:v>1.47</c:v>
                </c:pt>
                <c:pt idx="32">
                  <c:v>1.52</c:v>
                </c:pt>
                <c:pt idx="33">
                  <c:v>1.58</c:v>
                </c:pt>
                <c:pt idx="34">
                  <c:v>1.6</c:v>
                </c:pt>
                <c:pt idx="35">
                  <c:v>1.64</c:v>
                </c:pt>
                <c:pt idx="36">
                  <c:v>1.7</c:v>
                </c:pt>
                <c:pt idx="37">
                  <c:v>1.76</c:v>
                </c:pt>
                <c:pt idx="38">
                  <c:v>1.73</c:v>
                </c:pt>
                <c:pt idx="39">
                  <c:v>1.72</c:v>
                </c:pt>
                <c:pt idx="40">
                  <c:v>1.69</c:v>
                </c:pt>
                <c:pt idx="41" formatCode="General">
                  <c:v>1.67</c:v>
                </c:pt>
                <c:pt idx="42">
                  <c:v>1.61</c:v>
                </c:pt>
                <c:pt idx="43">
                  <c:v>1.62</c:v>
                </c:pt>
                <c:pt idx="44">
                  <c:v>1.56</c:v>
                </c:pt>
                <c:pt idx="45">
                  <c:v>1.52</c:v>
                </c:pt>
                <c:pt idx="46">
                  <c:v>1.47</c:v>
                </c:pt>
                <c:pt idx="47">
                  <c:v>1.42</c:v>
                </c:pt>
              </c:numCache>
            </c:numRef>
          </c:val>
          <c:smooth val="0"/>
          <c:extLst>
            <c:ext xmlns:c16="http://schemas.microsoft.com/office/drawing/2014/chart" uri="{C3380CC4-5D6E-409C-BE32-E72D297353CC}">
              <c16:uniqueId val="{00000012-1F12-45F7-B739-F1E57D788D12}"/>
            </c:ext>
          </c:extLst>
        </c:ser>
        <c:dLbls>
          <c:showLegendKey val="0"/>
          <c:showVal val="0"/>
          <c:showCatName val="0"/>
          <c:showSerName val="0"/>
          <c:showPercent val="0"/>
          <c:showBubbleSize val="0"/>
        </c:dLbls>
        <c:marker val="1"/>
        <c:smooth val="0"/>
        <c:axId val="233473920"/>
        <c:axId val="233472384"/>
      </c:lineChart>
      <c:catAx>
        <c:axId val="233464192"/>
        <c:scaling>
          <c:orientation val="minMax"/>
        </c:scaling>
        <c:delete val="0"/>
        <c:axPos val="b"/>
        <c:title>
          <c:tx>
            <c:rich>
              <a:bodyPr/>
              <a:lstStyle/>
              <a:p>
                <a:pPr>
                  <a:defRPr sz="1325" b="1" i="0" u="none" strike="noStrike" baseline="0">
                    <a:solidFill>
                      <a:schemeClr val="tx1"/>
                    </a:solidFill>
                    <a:latin typeface="Arial" panose="020B0604020202020204" pitchFamily="34" charset="0"/>
                    <a:ea typeface="Arial"/>
                    <a:cs typeface="Arial" panose="020B0604020202020204" pitchFamily="34" charset="0"/>
                  </a:defRPr>
                </a:pPr>
                <a:r>
                  <a:rPr lang="en-GB" sz="1400">
                    <a:solidFill>
                      <a:schemeClr val="tx1"/>
                    </a:solidFill>
                    <a:latin typeface="Arial" panose="020B0604020202020204" pitchFamily="34" charset="0"/>
                    <a:cs typeface="Arial" panose="020B0604020202020204" pitchFamily="34" charset="0"/>
                  </a:rPr>
                  <a:t>Year</a:t>
                </a:r>
              </a:p>
            </c:rich>
          </c:tx>
          <c:layout>
            <c:manualLayout>
              <c:xMode val="edge"/>
              <c:yMode val="edge"/>
              <c:x val="0.44580087489063869"/>
              <c:y val="0.91121412640321364"/>
            </c:manualLayout>
          </c:layout>
          <c:overlay val="0"/>
          <c:spPr>
            <a:noFill/>
            <a:ln w="25400">
              <a:noFill/>
            </a:ln>
          </c:spPr>
        </c:title>
        <c:numFmt formatCode="General" sourceLinked="1"/>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233466112"/>
        <c:crosses val="autoZero"/>
        <c:auto val="1"/>
        <c:lblAlgn val="ctr"/>
        <c:lblOffset val="100"/>
        <c:tickLblSkip val="4"/>
        <c:tickMarkSkip val="2"/>
        <c:noMultiLvlLbl val="0"/>
      </c:catAx>
      <c:valAx>
        <c:axId val="233466112"/>
        <c:scaling>
          <c:orientation val="minMax"/>
        </c:scaling>
        <c:delete val="0"/>
        <c:axPos val="l"/>
        <c:title>
          <c:tx>
            <c:rich>
              <a:bodyPr/>
              <a:lstStyle/>
              <a:p>
                <a:pPr>
                  <a:defRPr sz="1400" b="1" i="0" u="none" strike="noStrike" baseline="0">
                    <a:solidFill>
                      <a:schemeClr val="tx1"/>
                    </a:solidFill>
                    <a:latin typeface="Arial" panose="020B0604020202020204" pitchFamily="34" charset="0"/>
                    <a:ea typeface="Arial"/>
                    <a:cs typeface="Arial" panose="020B0604020202020204" pitchFamily="34" charset="0"/>
                  </a:defRPr>
                </a:pPr>
                <a:r>
                  <a:rPr lang="en-GB" sz="1400">
                    <a:solidFill>
                      <a:schemeClr val="tx1"/>
                    </a:solidFill>
                    <a:latin typeface="Arial" panose="020B0604020202020204" pitchFamily="34" charset="0"/>
                    <a:cs typeface="Arial" panose="020B0604020202020204" pitchFamily="34" charset="0"/>
                  </a:rPr>
                  <a:t>Total fertility rate</a:t>
                </a:r>
              </a:p>
            </c:rich>
          </c:tx>
          <c:layout>
            <c:manualLayout>
              <c:xMode val="edge"/>
              <c:yMode val="edge"/>
              <c:x val="4.4004400440044002E-3"/>
              <c:y val="0.34897669513365209"/>
            </c:manualLayout>
          </c:layout>
          <c:overlay val="0"/>
          <c:spPr>
            <a:noFill/>
            <a:ln w="25400">
              <a:noFill/>
            </a:ln>
          </c:spPr>
        </c:title>
        <c:numFmt formatCode="0.0" sourceLinked="0"/>
        <c:majorTickMark val="out"/>
        <c:minorTickMark val="none"/>
        <c:tickLblPos val="nextTo"/>
        <c:spPr>
          <a:ln w="3175">
            <a:noFill/>
            <a:prstDash val="solid"/>
          </a:ln>
        </c:spPr>
        <c:txPr>
          <a:bodyPr rot="0" vert="horz"/>
          <a:lstStyle/>
          <a:p>
            <a:pPr>
              <a:defRPr sz="300" b="0" i="0" u="none" strike="noStrike" baseline="0">
                <a:solidFill>
                  <a:schemeClr val="bg1"/>
                </a:solidFill>
                <a:latin typeface="Arial"/>
                <a:ea typeface="Arial"/>
                <a:cs typeface="Arial"/>
              </a:defRPr>
            </a:pPr>
            <a:endParaRPr lang="en-US"/>
          </a:p>
        </c:txPr>
        <c:crossAx val="233464192"/>
        <c:crosses val="autoZero"/>
        <c:crossBetween val="midCat"/>
      </c:valAx>
      <c:valAx>
        <c:axId val="233472384"/>
        <c:scaling>
          <c:orientation val="minMax"/>
          <c:max val="3.5"/>
          <c:min val="0"/>
        </c:scaling>
        <c:delete val="0"/>
        <c:axPos val="l"/>
        <c:numFmt formatCode="0.0" sourceLinked="0"/>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233473920"/>
        <c:crosses val="autoZero"/>
        <c:crossBetween val="midCat"/>
      </c:valAx>
      <c:catAx>
        <c:axId val="23347392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233472384"/>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600" b="0" i="0" u="none" strike="noStrike" baseline="0">
          <a:solidFill>
            <a:srgbClr val="000000"/>
          </a:solidFill>
          <a:latin typeface="Arial"/>
          <a:ea typeface="Arial"/>
          <a:cs typeface="Arial"/>
        </a:defRPr>
      </a:pPr>
      <a:endParaRPr lang="en-US"/>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Figure 3.1: Deaths in Scotland, 1994-2018, numbers and age-standardised death rates</a:t>
            </a:r>
          </a:p>
        </c:rich>
      </c:tx>
      <c:overlay val="0"/>
    </c:title>
    <c:autoTitleDeleted val="0"/>
    <c:plotArea>
      <c:layout>
        <c:manualLayout>
          <c:layoutTarget val="inner"/>
          <c:xMode val="edge"/>
          <c:yMode val="edge"/>
          <c:x val="0.10479350237966679"/>
          <c:y val="6.2923145271694431E-2"/>
          <c:w val="0.79027644905074601"/>
          <c:h val="0.83211073762478827"/>
        </c:manualLayout>
      </c:layout>
      <c:lineChart>
        <c:grouping val="standard"/>
        <c:varyColors val="0"/>
        <c:ser>
          <c:idx val="1"/>
          <c:order val="1"/>
          <c:tx>
            <c:strRef>
              <c:f>'Data 3.1'!$C$5</c:f>
              <c:strCache>
                <c:ptCount val="1"/>
                <c:pt idx="0">
                  <c:v>Number </c:v>
                </c:pt>
              </c:strCache>
            </c:strRef>
          </c:tx>
          <c:spPr>
            <a:ln w="44450">
              <a:solidFill>
                <a:srgbClr val="284F99"/>
              </a:solidFill>
            </a:ln>
          </c:spPr>
          <c:marker>
            <c:symbol val="none"/>
          </c:marker>
          <c:cat>
            <c:numRef>
              <c:f>'Data 3.1'!$F$8:$F$32</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3.1'!$C$8:$C$32</c:f>
              <c:numCache>
                <c:formatCode>#,##0\ \ </c:formatCode>
                <c:ptCount val="25"/>
                <c:pt idx="0">
                  <c:v>59328</c:v>
                </c:pt>
                <c:pt idx="1">
                  <c:v>60500</c:v>
                </c:pt>
                <c:pt idx="2">
                  <c:v>60654</c:v>
                </c:pt>
                <c:pt idx="3">
                  <c:v>59494</c:v>
                </c:pt>
                <c:pt idx="4">
                  <c:v>59164</c:v>
                </c:pt>
                <c:pt idx="5">
                  <c:v>60281</c:v>
                </c:pt>
                <c:pt idx="6">
                  <c:v>57799</c:v>
                </c:pt>
                <c:pt idx="7">
                  <c:v>57382</c:v>
                </c:pt>
                <c:pt idx="8">
                  <c:v>58103</c:v>
                </c:pt>
                <c:pt idx="9">
                  <c:v>58472</c:v>
                </c:pt>
                <c:pt idx="10">
                  <c:v>56187</c:v>
                </c:pt>
                <c:pt idx="11">
                  <c:v>55747</c:v>
                </c:pt>
                <c:pt idx="12">
                  <c:v>55093</c:v>
                </c:pt>
                <c:pt idx="13">
                  <c:v>55986</c:v>
                </c:pt>
                <c:pt idx="14">
                  <c:v>55700</c:v>
                </c:pt>
                <c:pt idx="15">
                  <c:v>53856</c:v>
                </c:pt>
                <c:pt idx="16">
                  <c:v>53967</c:v>
                </c:pt>
                <c:pt idx="17">
                  <c:v>53661</c:v>
                </c:pt>
                <c:pt idx="18">
                  <c:v>54937</c:v>
                </c:pt>
                <c:pt idx="19">
                  <c:v>54700</c:v>
                </c:pt>
                <c:pt idx="20">
                  <c:v>54239</c:v>
                </c:pt>
                <c:pt idx="21">
                  <c:v>57579</c:v>
                </c:pt>
                <c:pt idx="22">
                  <c:v>56728</c:v>
                </c:pt>
                <c:pt idx="23">
                  <c:v>57883</c:v>
                </c:pt>
                <c:pt idx="24">
                  <c:v>58503</c:v>
                </c:pt>
              </c:numCache>
            </c:numRef>
          </c:val>
          <c:smooth val="0"/>
          <c:extLst>
            <c:ext xmlns:c16="http://schemas.microsoft.com/office/drawing/2014/chart" uri="{C3380CC4-5D6E-409C-BE32-E72D297353CC}">
              <c16:uniqueId val="{00000000-E821-4638-9ADE-CC8C55BFB83F}"/>
            </c:ext>
          </c:extLst>
        </c:ser>
        <c:dLbls>
          <c:showLegendKey val="0"/>
          <c:showVal val="0"/>
          <c:showCatName val="0"/>
          <c:showSerName val="0"/>
          <c:showPercent val="0"/>
          <c:showBubbleSize val="0"/>
        </c:dLbls>
        <c:marker val="1"/>
        <c:smooth val="0"/>
        <c:axId val="43398272"/>
        <c:axId val="43400192"/>
      </c:lineChart>
      <c:lineChart>
        <c:grouping val="standard"/>
        <c:varyColors val="0"/>
        <c:ser>
          <c:idx val="0"/>
          <c:order val="0"/>
          <c:tx>
            <c:strRef>
              <c:f>'Data 3.1'!$B$5</c:f>
              <c:strCache>
                <c:ptCount val="1"/>
                <c:pt idx="0">
                  <c:v>EASR</c:v>
                </c:pt>
              </c:strCache>
            </c:strRef>
          </c:tx>
          <c:spPr>
            <a:ln w="44450">
              <a:solidFill>
                <a:srgbClr val="284F99"/>
              </a:solidFill>
              <a:prstDash val="sysDot"/>
            </a:ln>
          </c:spPr>
          <c:marker>
            <c:symbol val="none"/>
          </c:marker>
          <c:cat>
            <c:numRef>
              <c:f>'Data 3.1'!$F$8:$F$32</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3.1'!$B$8:$B$32</c:f>
              <c:numCache>
                <c:formatCode>General</c:formatCode>
                <c:ptCount val="25"/>
                <c:pt idx="0">
                  <c:v>1559.6</c:v>
                </c:pt>
                <c:pt idx="1">
                  <c:v>1572.3</c:v>
                </c:pt>
                <c:pt idx="2">
                  <c:v>1564.1</c:v>
                </c:pt>
                <c:pt idx="3">
                  <c:v>1527.4</c:v>
                </c:pt>
                <c:pt idx="4">
                  <c:v>1507.3</c:v>
                </c:pt>
                <c:pt idx="5">
                  <c:v>1528.8</c:v>
                </c:pt>
                <c:pt idx="6">
                  <c:v>1443.5</c:v>
                </c:pt>
                <c:pt idx="7">
                  <c:v>1414.6</c:v>
                </c:pt>
                <c:pt idx="8">
                  <c:v>1442.2</c:v>
                </c:pt>
                <c:pt idx="9">
                  <c:v>1448.3</c:v>
                </c:pt>
                <c:pt idx="10">
                  <c:v>1374.1</c:v>
                </c:pt>
                <c:pt idx="11">
                  <c:v>1341.5</c:v>
                </c:pt>
                <c:pt idx="12">
                  <c:v>1302.0999999999999</c:v>
                </c:pt>
                <c:pt idx="13">
                  <c:v>1309</c:v>
                </c:pt>
                <c:pt idx="14">
                  <c:v>1286.8</c:v>
                </c:pt>
                <c:pt idx="15">
                  <c:v>1224.9000000000001</c:v>
                </c:pt>
                <c:pt idx="16">
                  <c:v>1198.8</c:v>
                </c:pt>
                <c:pt idx="17">
                  <c:v>1164.2</c:v>
                </c:pt>
                <c:pt idx="18">
                  <c:v>1173.4000000000001</c:v>
                </c:pt>
                <c:pt idx="19">
                  <c:v>1152.3</c:v>
                </c:pt>
                <c:pt idx="20">
                  <c:v>1116.9000000000001</c:v>
                </c:pt>
                <c:pt idx="21">
                  <c:v>1177.3</c:v>
                </c:pt>
                <c:pt idx="22">
                  <c:v>1136.4000000000001</c:v>
                </c:pt>
                <c:pt idx="23">
                  <c:v>1142.9000000000001</c:v>
                </c:pt>
                <c:pt idx="24">
                  <c:v>1139.5</c:v>
                </c:pt>
              </c:numCache>
            </c:numRef>
          </c:val>
          <c:smooth val="0"/>
          <c:extLst>
            <c:ext xmlns:c16="http://schemas.microsoft.com/office/drawing/2014/chart" uri="{C3380CC4-5D6E-409C-BE32-E72D297353CC}">
              <c16:uniqueId val="{00000001-E821-4638-9ADE-CC8C55BFB83F}"/>
            </c:ext>
          </c:extLst>
        </c:ser>
        <c:dLbls>
          <c:showLegendKey val="0"/>
          <c:showVal val="0"/>
          <c:showCatName val="0"/>
          <c:showSerName val="0"/>
          <c:showPercent val="0"/>
          <c:showBubbleSize val="0"/>
        </c:dLbls>
        <c:marker val="1"/>
        <c:smooth val="0"/>
        <c:axId val="43404288"/>
        <c:axId val="43402368"/>
      </c:lineChart>
      <c:catAx>
        <c:axId val="43398272"/>
        <c:scaling>
          <c:orientation val="minMax"/>
        </c:scaling>
        <c:delete val="0"/>
        <c:axPos val="b"/>
        <c:title>
          <c:tx>
            <c:rich>
              <a:bodyPr/>
              <a:lstStyle/>
              <a:p>
                <a:pPr>
                  <a:defRPr sz="1400"/>
                </a:pPr>
                <a:r>
                  <a:rPr lang="en-US" sz="1400"/>
                  <a:t>Year</a:t>
                </a:r>
              </a:p>
            </c:rich>
          </c:tx>
          <c:overlay val="0"/>
        </c:title>
        <c:numFmt formatCode="General" sourceLinked="1"/>
        <c:majorTickMark val="none"/>
        <c:minorTickMark val="out"/>
        <c:tickLblPos val="nextTo"/>
        <c:txPr>
          <a:bodyPr/>
          <a:lstStyle/>
          <a:p>
            <a:pPr>
              <a:defRPr sz="1200"/>
            </a:pPr>
            <a:endParaRPr lang="en-US"/>
          </a:p>
        </c:txPr>
        <c:crossAx val="43400192"/>
        <c:crosses val="autoZero"/>
        <c:auto val="1"/>
        <c:lblAlgn val="ctr"/>
        <c:lblOffset val="100"/>
        <c:tickLblSkip val="1"/>
        <c:noMultiLvlLbl val="0"/>
      </c:catAx>
      <c:valAx>
        <c:axId val="43400192"/>
        <c:scaling>
          <c:orientation val="minMax"/>
          <c:min val="0"/>
        </c:scaling>
        <c:delete val="0"/>
        <c:axPos val="l"/>
        <c:title>
          <c:tx>
            <c:rich>
              <a:bodyPr rot="-5400000" vert="horz"/>
              <a:lstStyle/>
              <a:p>
                <a:pPr>
                  <a:defRPr sz="1400"/>
                </a:pPr>
                <a:r>
                  <a:rPr lang="en-US" sz="1400"/>
                  <a:t>Number of deaths</a:t>
                </a:r>
              </a:p>
            </c:rich>
          </c:tx>
          <c:overlay val="0"/>
        </c:title>
        <c:numFmt formatCode="#,##0\ \ " sourceLinked="1"/>
        <c:majorTickMark val="out"/>
        <c:minorTickMark val="none"/>
        <c:tickLblPos val="nextTo"/>
        <c:txPr>
          <a:bodyPr/>
          <a:lstStyle/>
          <a:p>
            <a:pPr>
              <a:defRPr sz="1200"/>
            </a:pPr>
            <a:endParaRPr lang="en-US"/>
          </a:p>
        </c:txPr>
        <c:crossAx val="43398272"/>
        <c:crossesAt val="1"/>
        <c:crossBetween val="between"/>
      </c:valAx>
      <c:valAx>
        <c:axId val="43402368"/>
        <c:scaling>
          <c:orientation val="minMax"/>
          <c:max val="1840"/>
          <c:min val="0"/>
        </c:scaling>
        <c:delete val="0"/>
        <c:axPos val="r"/>
        <c:title>
          <c:tx>
            <c:rich>
              <a:bodyPr rot="-5400000" vert="horz"/>
              <a:lstStyle/>
              <a:p>
                <a:pPr>
                  <a:defRPr sz="1400"/>
                </a:pPr>
                <a:r>
                  <a:rPr lang="en-US" sz="1400"/>
                  <a:t>European age-standardised rate (EASR) per 100,000 population</a:t>
                </a:r>
              </a:p>
            </c:rich>
          </c:tx>
          <c:overlay val="0"/>
        </c:title>
        <c:numFmt formatCode="General" sourceLinked="1"/>
        <c:majorTickMark val="out"/>
        <c:minorTickMark val="none"/>
        <c:tickLblPos val="nextTo"/>
        <c:txPr>
          <a:bodyPr/>
          <a:lstStyle/>
          <a:p>
            <a:pPr>
              <a:defRPr sz="1200"/>
            </a:pPr>
            <a:endParaRPr lang="en-US"/>
          </a:p>
        </c:txPr>
        <c:crossAx val="43404288"/>
        <c:crosses val="max"/>
        <c:crossBetween val="between"/>
      </c:valAx>
      <c:catAx>
        <c:axId val="43404288"/>
        <c:scaling>
          <c:orientation val="minMax"/>
        </c:scaling>
        <c:delete val="1"/>
        <c:axPos val="b"/>
        <c:numFmt formatCode="General" sourceLinked="1"/>
        <c:majorTickMark val="out"/>
        <c:minorTickMark val="none"/>
        <c:tickLblPos val="nextTo"/>
        <c:crossAx val="43402368"/>
        <c:crosses val="autoZero"/>
        <c:auto val="1"/>
        <c:lblAlgn val="ctr"/>
        <c:lblOffset val="100"/>
        <c:noMultiLvlLbl val="0"/>
      </c:catAx>
      <c:spPr>
        <a:noFill/>
        <a:ln w="25400">
          <a:noFill/>
        </a:ln>
      </c:spPr>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i="0" baseline="0">
                <a:effectLst/>
              </a:rPr>
              <a:t>Figure 1.2: Annual population change for Scotland, mid-1958 to mid-2018</a:t>
            </a:r>
            <a:endParaRPr lang="en-GB" sz="14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694908689530618E-2"/>
          <c:y val="0.1148513443693554"/>
          <c:w val="0.8286916244595216"/>
          <c:h val="0.78886130572261148"/>
        </c:manualLayout>
      </c:layout>
      <c:lineChart>
        <c:grouping val="standard"/>
        <c:varyColors val="0"/>
        <c:ser>
          <c:idx val="2"/>
          <c:order val="0"/>
          <c:tx>
            <c:v>Growth rate</c:v>
          </c:tx>
          <c:spPr>
            <a:ln w="38100" cap="rnd">
              <a:solidFill>
                <a:srgbClr val="2DA197"/>
              </a:solidFill>
              <a:round/>
            </a:ln>
            <a:effectLst/>
          </c:spPr>
          <c:marker>
            <c:symbol val="none"/>
          </c:marker>
          <c:dPt>
            <c:idx val="0"/>
            <c:marker>
              <c:symbol val="none"/>
            </c:marker>
            <c:bubble3D val="0"/>
            <c:extLst>
              <c:ext xmlns:c16="http://schemas.microsoft.com/office/drawing/2014/chart" uri="{C3380CC4-5D6E-409C-BE32-E72D297353CC}">
                <c16:uniqueId val="{00000000-7187-468C-B116-817EBA1C085D}"/>
              </c:ext>
            </c:extLst>
          </c:dPt>
          <c:dPt>
            <c:idx val="13"/>
            <c:marker>
              <c:symbol val="circle"/>
              <c:size val="12"/>
              <c:spPr>
                <a:solidFill>
                  <a:srgbClr val="2DA197"/>
                </a:solidFill>
                <a:ln w="9525">
                  <a:solidFill>
                    <a:srgbClr val="2DA197"/>
                  </a:solidFill>
                </a:ln>
                <a:effectLst/>
              </c:spPr>
            </c:marker>
            <c:bubble3D val="0"/>
            <c:extLst>
              <c:ext xmlns:c16="http://schemas.microsoft.com/office/drawing/2014/chart" uri="{C3380CC4-5D6E-409C-BE32-E72D297353CC}">
                <c16:uniqueId val="{00000001-7187-468C-B116-817EBA1C085D}"/>
              </c:ext>
            </c:extLst>
          </c:dPt>
          <c:dPt>
            <c:idx val="30"/>
            <c:marker>
              <c:symbol val="circle"/>
              <c:size val="12"/>
              <c:spPr>
                <a:solidFill>
                  <a:srgbClr val="2DA197"/>
                </a:solidFill>
                <a:ln w="9525">
                  <a:solidFill>
                    <a:srgbClr val="2DA197"/>
                  </a:solidFill>
                </a:ln>
                <a:effectLst/>
              </c:spPr>
            </c:marker>
            <c:bubble3D val="0"/>
            <c:extLst>
              <c:ext xmlns:c16="http://schemas.microsoft.com/office/drawing/2014/chart" uri="{C3380CC4-5D6E-409C-BE32-E72D297353CC}">
                <c16:uniqueId val="{00000002-7187-468C-B116-817EBA1C085D}"/>
              </c:ext>
            </c:extLst>
          </c:dPt>
          <c:dPt>
            <c:idx val="45"/>
            <c:marker>
              <c:symbol val="circle"/>
              <c:size val="12"/>
              <c:spPr>
                <a:solidFill>
                  <a:srgbClr val="2DA197"/>
                </a:solidFill>
                <a:ln w="9525">
                  <a:solidFill>
                    <a:srgbClr val="2DA197"/>
                  </a:solidFill>
                </a:ln>
                <a:effectLst/>
              </c:spPr>
            </c:marker>
            <c:bubble3D val="0"/>
            <c:extLst>
              <c:ext xmlns:c16="http://schemas.microsoft.com/office/drawing/2014/chart" uri="{C3380CC4-5D6E-409C-BE32-E72D297353CC}">
                <c16:uniqueId val="{00000003-7187-468C-B116-817EBA1C085D}"/>
              </c:ext>
            </c:extLst>
          </c:dPt>
          <c:dPt>
            <c:idx val="49"/>
            <c:marker>
              <c:symbol val="circle"/>
              <c:size val="12"/>
              <c:spPr>
                <a:solidFill>
                  <a:srgbClr val="2DA197"/>
                </a:solidFill>
                <a:ln w="9525">
                  <a:solidFill>
                    <a:srgbClr val="2DA197"/>
                  </a:solidFill>
                </a:ln>
                <a:effectLst/>
              </c:spPr>
            </c:marker>
            <c:bubble3D val="0"/>
            <c:extLst>
              <c:ext xmlns:c16="http://schemas.microsoft.com/office/drawing/2014/chart" uri="{C3380CC4-5D6E-409C-BE32-E72D297353CC}">
                <c16:uniqueId val="{00000004-7187-468C-B116-817EBA1C085D}"/>
              </c:ext>
            </c:extLst>
          </c:dPt>
          <c:dPt>
            <c:idx val="60"/>
            <c:marker>
              <c:symbol val="circle"/>
              <c:size val="12"/>
              <c:spPr>
                <a:solidFill>
                  <a:srgbClr val="2DA197"/>
                </a:solidFill>
                <a:ln w="9525">
                  <a:solidFill>
                    <a:srgbClr val="2DA197"/>
                  </a:solidFill>
                </a:ln>
                <a:effectLst/>
              </c:spPr>
            </c:marker>
            <c:bubble3D val="0"/>
            <c:extLst>
              <c:ext xmlns:c16="http://schemas.microsoft.com/office/drawing/2014/chart" uri="{C3380CC4-5D6E-409C-BE32-E72D297353CC}">
                <c16:uniqueId val="{00000005-7187-468C-B116-817EBA1C085D}"/>
              </c:ext>
            </c:extLst>
          </c:dPt>
          <c:dLbls>
            <c:dLbl>
              <c:idx val="1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87-468C-B116-817EBA1C085D}"/>
                </c:ext>
              </c:extLst>
            </c:dLbl>
            <c:dLbl>
              <c:idx val="30"/>
              <c:layout>
                <c:manualLayout>
                  <c:x val="-4.0596648495861094E-2"/>
                  <c:y val="8.20253373840081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87-468C-B116-817EBA1C085D}"/>
                </c:ext>
              </c:extLst>
            </c:dLbl>
            <c:dLbl>
              <c:idx val="45"/>
              <c:layout>
                <c:manualLayout>
                  <c:x val="-6.7504946497072477E-2"/>
                  <c:y val="-3.58154049641433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187-468C-B116-817EBA1C085D}"/>
                </c:ext>
              </c:extLst>
            </c:dLbl>
            <c:dLbl>
              <c:idx val="4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187-468C-B116-817EBA1C085D}"/>
                </c:ext>
              </c:extLst>
            </c:dLbl>
            <c:dLbl>
              <c:idx val="60"/>
              <c:layout>
                <c:manualLayout>
                  <c:x val="2.735042735042735E-3"/>
                  <c:y val="0"/>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187-468C-B116-817EBA1C085D}"/>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'Data 1.2'!$A$9:$A$69</c:f>
              <c:numCache>
                <c:formatCode>General</c:formatCode>
                <c:ptCount val="61"/>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numCache>
            </c:numRef>
          </c:cat>
          <c:val>
            <c:numRef>
              <c:f>'Data 1.2'!$D$9:$D$69</c:f>
              <c:numCache>
                <c:formatCode>0.00%</c:formatCode>
                <c:ptCount val="61"/>
                <c:pt idx="0">
                  <c:v>3.2132687882657444E-3</c:v>
                </c:pt>
                <c:pt idx="1">
                  <c:v>4.1755208703102712E-3</c:v>
                </c:pt>
                <c:pt idx="2">
                  <c:v>2.9124735454193625E-3</c:v>
                </c:pt>
                <c:pt idx="3">
                  <c:v>1.1932035680997084E-3</c:v>
                </c:pt>
                <c:pt idx="4">
                  <c:v>2.6412872629458183E-3</c:v>
                </c:pt>
                <c:pt idx="5">
                  <c:v>1.4568464085234366E-3</c:v>
                </c:pt>
                <c:pt idx="6">
                  <c:v>6.5320550998059597E-4</c:v>
                </c:pt>
                <c:pt idx="7">
                  <c:v>2.6879139867524239E-4</c:v>
                </c:pt>
                <c:pt idx="8">
                  <c:v>-1.7850630530336475E-3</c:v>
                </c:pt>
                <c:pt idx="9">
                  <c:v>-4.422566626927662E-4</c:v>
                </c:pt>
                <c:pt idx="10">
                  <c:v>3.6550410711194047E-4</c:v>
                </c:pt>
                <c:pt idx="11">
                  <c:v>1.5960924579823852E-3</c:v>
                </c:pt>
                <c:pt idx="12">
                  <c:v>9.983680522223288E-4</c:v>
                </c:pt>
                <c:pt idx="13">
                  <c:v>4.2004718338224294E-3</c:v>
                </c:pt>
                <c:pt idx="14">
                  <c:v>-9.5500038200015277E-4</c:v>
                </c:pt>
                <c:pt idx="15">
                  <c:v>6.3090276450120445E-4</c:v>
                </c:pt>
                <c:pt idx="16">
                  <c:v>1.3183285886241617E-3</c:v>
                </c:pt>
                <c:pt idx="17">
                  <c:v>-1.6028087314913753E-3</c:v>
                </c:pt>
                <c:pt idx="18">
                  <c:v>1.9111688708814311E-4</c:v>
                </c:pt>
                <c:pt idx="19">
                  <c:v>-1.3757786525012421E-3</c:v>
                </c:pt>
                <c:pt idx="20">
                  <c:v>-2.6596762466036508E-3</c:v>
                </c:pt>
                <c:pt idx="21">
                  <c:v>-1.6691287915123843E-3</c:v>
                </c:pt>
                <c:pt idx="22">
                  <c:v>-1.8640940887078177E-3</c:v>
                </c:pt>
                <c:pt idx="23">
                  <c:v>-2.637709620901442E-3</c:v>
                </c:pt>
                <c:pt idx="24">
                  <c:v>-3.0230493031157099E-3</c:v>
                </c:pt>
                <c:pt idx="25">
                  <c:v>-3.1793731871570361E-3</c:v>
                </c:pt>
                <c:pt idx="26">
                  <c:v>-1.7948299573436516E-3</c:v>
                </c:pt>
                <c:pt idx="27">
                  <c:v>-2.1385982937916432E-3</c:v>
                </c:pt>
                <c:pt idx="28">
                  <c:v>-3.145543293635394E-3</c:v>
                </c:pt>
                <c:pt idx="29">
                  <c:v>-2.4922922828927805E-3</c:v>
                </c:pt>
                <c:pt idx="30">
                  <c:v>-4.2321857925640615E-3</c:v>
                </c:pt>
                <c:pt idx="31">
                  <c:v>1.4771223293628285E-4</c:v>
                </c:pt>
                <c:pt idx="32">
                  <c:v>6.0651531352706376E-4</c:v>
                </c:pt>
                <c:pt idx="33">
                  <c:v>4.0541045840901982E-4</c:v>
                </c:pt>
                <c:pt idx="34">
                  <c:v>4.5049209868334338E-4</c:v>
                </c:pt>
                <c:pt idx="35">
                  <c:v>1.3449687550387171E-3</c:v>
                </c:pt>
                <c:pt idx="36">
                  <c:v>1.9145953036449968E-3</c:v>
                </c:pt>
                <c:pt idx="37">
                  <c:v>2.9007038126615723E-4</c:v>
                </c:pt>
                <c:pt idx="38">
                  <c:v>-2.2532716524710553E-3</c:v>
                </c:pt>
                <c:pt idx="39">
                  <c:v>-1.7379555751061921E-3</c:v>
                </c:pt>
                <c:pt idx="40">
                  <c:v>-1.2334410053232716E-3</c:v>
                </c:pt>
                <c:pt idx="41">
                  <c:v>-1.0084556643891063E-3</c:v>
                </c:pt>
                <c:pt idx="42">
                  <c:v>-1.7764370705547175E-3</c:v>
                </c:pt>
                <c:pt idx="43">
                  <c:v>2.488672589444078E-4</c:v>
                </c:pt>
                <c:pt idx="44">
                  <c:v>3.5543619920224318E-4</c:v>
                </c:pt>
                <c:pt idx="45">
                  <c:v>4.9348598499802606E-4</c:v>
                </c:pt>
                <c:pt idx="46">
                  <c:v>3.1172930847390748E-3</c:v>
                </c:pt>
                <c:pt idx="47">
                  <c:v>5.0941132505949692E-3</c:v>
                </c:pt>
                <c:pt idx="48">
                  <c:v>4.4616649054831517E-3</c:v>
                </c:pt>
                <c:pt idx="49">
                  <c:v>7.2082602766413402E-3</c:v>
                </c:pt>
                <c:pt idx="50">
                  <c:v>6.3636363636363638E-3</c:v>
                </c:pt>
                <c:pt idx="51">
                  <c:v>5.5738146033942606E-3</c:v>
                </c:pt>
                <c:pt idx="52">
                  <c:v>5.7913950954720083E-3</c:v>
                </c:pt>
                <c:pt idx="53">
                  <c:v>7.1643039033104025E-3</c:v>
                </c:pt>
                <c:pt idx="54">
                  <c:v>2.5849544331025113E-3</c:v>
                </c:pt>
                <c:pt idx="55">
                  <c:v>2.6535682023486901E-3</c:v>
                </c:pt>
                <c:pt idx="56">
                  <c:v>3.7351953000356627E-3</c:v>
                </c:pt>
                <c:pt idx="57">
                  <c:v>4.7497943002468394E-3</c:v>
                </c:pt>
                <c:pt idx="58">
                  <c:v>5.8998697189651967E-3</c:v>
                </c:pt>
                <c:pt idx="59">
                  <c:v>3.7189853275852499E-3</c:v>
                </c:pt>
                <c:pt idx="60">
                  <c:v>2.4517032886005015E-3</c:v>
                </c:pt>
              </c:numCache>
            </c:numRef>
          </c:val>
          <c:smooth val="0"/>
          <c:extLst>
            <c:ext xmlns:c16="http://schemas.microsoft.com/office/drawing/2014/chart" uri="{C3380CC4-5D6E-409C-BE32-E72D297353CC}">
              <c16:uniqueId val="{00000006-7187-468C-B116-817EBA1C085D}"/>
            </c:ext>
          </c:extLst>
        </c:ser>
        <c:dLbls>
          <c:showLegendKey val="0"/>
          <c:showVal val="0"/>
          <c:showCatName val="0"/>
          <c:showSerName val="0"/>
          <c:showPercent val="0"/>
          <c:showBubbleSize val="0"/>
        </c:dLbls>
        <c:smooth val="0"/>
        <c:axId val="537748600"/>
        <c:axId val="537745976"/>
      </c:lineChart>
      <c:catAx>
        <c:axId val="537748600"/>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t>Year to 30 June</a:t>
                </a:r>
              </a:p>
            </c:rich>
          </c:tx>
          <c:layout>
            <c:manualLayout>
              <c:xMode val="edge"/>
              <c:yMode val="edge"/>
              <c:x val="0.45033221616528696"/>
              <c:y val="0.963294438588877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7745976"/>
        <c:crossesAt val="0"/>
        <c:auto val="1"/>
        <c:lblAlgn val="ctr"/>
        <c:lblOffset val="100"/>
        <c:tickLblSkip val="5"/>
        <c:tickMarkSkip val="5"/>
        <c:noMultiLvlLbl val="0"/>
      </c:catAx>
      <c:valAx>
        <c:axId val="537745976"/>
        <c:scaling>
          <c:orientation val="minMax"/>
          <c:max val="1.0000000000000002E-2"/>
          <c:min val="-1.0000000000000002E-2"/>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t>Percentage change</a:t>
                </a:r>
              </a:p>
            </c:rich>
          </c:tx>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7748600"/>
        <c:crossesAt val="1"/>
        <c:crossBetween val="midCat"/>
      </c:valAx>
      <c:spPr>
        <a:noFill/>
        <a:ln>
          <a:noFill/>
        </a:ln>
        <a:effectLst/>
      </c:spPr>
    </c:plotArea>
    <c:plotVisOnly val="1"/>
    <c:dispBlanksAs val="gap"/>
    <c:showDLblsOverMax val="0"/>
  </c:chart>
  <c:spPr>
    <a:solidFill>
      <a:schemeClr val="bg1"/>
    </a:solidFill>
    <a:ln w="0"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effectLst/>
                <a:latin typeface="Arial" panose="020B0604020202020204" pitchFamily="34" charset="0"/>
                <a:cs typeface="Arial" panose="020B0604020202020204" pitchFamily="34" charset="0"/>
              </a:rPr>
              <a:t>Figure 3.2a: Age-standardised death</a:t>
            </a:r>
            <a:r>
              <a:rPr lang="en-GB" sz="1400" b="1" u="none" baseline="0">
                <a:effectLst/>
                <a:latin typeface="Arial" panose="020B0604020202020204" pitchFamily="34" charset="0"/>
                <a:cs typeface="Arial" panose="020B0604020202020204" pitchFamily="34" charset="0"/>
              </a:rPr>
              <a:t> </a:t>
            </a:r>
            <a:r>
              <a:rPr lang="en-GB" sz="1400" b="1">
                <a:effectLst/>
                <a:latin typeface="Arial" panose="020B0604020202020204" pitchFamily="34" charset="0"/>
                <a:cs typeface="Arial" panose="020B0604020202020204" pitchFamily="34" charset="0"/>
              </a:rPr>
              <a:t>rates in Scotland, by selected cancers, </a:t>
            </a:r>
          </a:p>
          <a:p>
            <a:pPr>
              <a:defRPr/>
            </a:pPr>
            <a:r>
              <a:rPr lang="en-GB" sz="1400" b="1">
                <a:effectLst/>
                <a:latin typeface="Arial" panose="020B0604020202020204" pitchFamily="34" charset="0"/>
                <a:cs typeface="Arial" panose="020B0604020202020204" pitchFamily="34" charset="0"/>
              </a:rPr>
              <a:t>1994-2018 </a:t>
            </a:r>
            <a:endParaRPr lang="en-GB" sz="1400">
              <a:effectLst/>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10788632470969334"/>
          <c:y val="2.9506255209093401E-2"/>
          <c:w val="0.85095275649114033"/>
          <c:h val="0.88034343698441031"/>
        </c:manualLayout>
      </c:layout>
      <c:lineChart>
        <c:grouping val="standard"/>
        <c:varyColors val="0"/>
        <c:ser>
          <c:idx val="1"/>
          <c:order val="0"/>
          <c:tx>
            <c:strRef>
              <c:f>'Data 3.2'!$D$5</c:f>
              <c:strCache>
                <c:ptCount val="1"/>
                <c:pt idx="0">
                  <c:v>Lung</c:v>
                </c:pt>
              </c:strCache>
            </c:strRef>
          </c:tx>
          <c:spPr>
            <a:ln>
              <a:solidFill>
                <a:srgbClr val="284F99"/>
              </a:solidFill>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3.2'!$D$13:$D$37</c:f>
              <c:numCache>
                <c:formatCode>General</c:formatCode>
                <c:ptCount val="25"/>
                <c:pt idx="0">
                  <c:v>103.8</c:v>
                </c:pt>
                <c:pt idx="1">
                  <c:v>103.2</c:v>
                </c:pt>
                <c:pt idx="2">
                  <c:v>100.3</c:v>
                </c:pt>
                <c:pt idx="3">
                  <c:v>99.6</c:v>
                </c:pt>
                <c:pt idx="4">
                  <c:v>95.9</c:v>
                </c:pt>
                <c:pt idx="5">
                  <c:v>95</c:v>
                </c:pt>
                <c:pt idx="6">
                  <c:v>94.3</c:v>
                </c:pt>
                <c:pt idx="7">
                  <c:v>92.5</c:v>
                </c:pt>
                <c:pt idx="8">
                  <c:v>94.5</c:v>
                </c:pt>
                <c:pt idx="9">
                  <c:v>90.4</c:v>
                </c:pt>
                <c:pt idx="10">
                  <c:v>89.9</c:v>
                </c:pt>
                <c:pt idx="11">
                  <c:v>91.1</c:v>
                </c:pt>
                <c:pt idx="12">
                  <c:v>91.3</c:v>
                </c:pt>
                <c:pt idx="13">
                  <c:v>91.4</c:v>
                </c:pt>
                <c:pt idx="14">
                  <c:v>89.3</c:v>
                </c:pt>
                <c:pt idx="15">
                  <c:v>89.4</c:v>
                </c:pt>
                <c:pt idx="16">
                  <c:v>86.4</c:v>
                </c:pt>
                <c:pt idx="17">
                  <c:v>87.9</c:v>
                </c:pt>
                <c:pt idx="18">
                  <c:v>86.5</c:v>
                </c:pt>
                <c:pt idx="19">
                  <c:v>84</c:v>
                </c:pt>
                <c:pt idx="20">
                  <c:v>82.5</c:v>
                </c:pt>
                <c:pt idx="21">
                  <c:v>80.2</c:v>
                </c:pt>
                <c:pt idx="22">
                  <c:v>78.7</c:v>
                </c:pt>
                <c:pt idx="23">
                  <c:v>78.099999999999994</c:v>
                </c:pt>
                <c:pt idx="24">
                  <c:v>75.099999999999994</c:v>
                </c:pt>
              </c:numCache>
            </c:numRef>
          </c:val>
          <c:smooth val="0"/>
          <c:extLst>
            <c:ext xmlns:c16="http://schemas.microsoft.com/office/drawing/2014/chart" uri="{C3380CC4-5D6E-409C-BE32-E72D297353CC}">
              <c16:uniqueId val="{00000000-44E4-4B1D-AA34-54CDCC99B360}"/>
            </c:ext>
          </c:extLst>
        </c:ser>
        <c:ser>
          <c:idx val="2"/>
          <c:order val="1"/>
          <c:tx>
            <c:strRef>
              <c:f>'Data 3.2'!$E$5</c:f>
              <c:strCache>
                <c:ptCount val="1"/>
                <c:pt idx="0">
                  <c:v>Prostate (male only)</c:v>
                </c:pt>
              </c:strCache>
            </c:strRef>
          </c:tx>
          <c:spPr>
            <a:ln>
              <a:solidFill>
                <a:schemeClr val="tx1"/>
              </a:solidFill>
              <a:prstDash val="dash"/>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3.2'!$E$13:$E$37</c:f>
              <c:numCache>
                <c:formatCode>General</c:formatCode>
                <c:ptCount val="25"/>
                <c:pt idx="0">
                  <c:v>58.4</c:v>
                </c:pt>
                <c:pt idx="1">
                  <c:v>58</c:v>
                </c:pt>
                <c:pt idx="2">
                  <c:v>56.5</c:v>
                </c:pt>
                <c:pt idx="3">
                  <c:v>52.9</c:v>
                </c:pt>
                <c:pt idx="4">
                  <c:v>50.5</c:v>
                </c:pt>
                <c:pt idx="5">
                  <c:v>55.7</c:v>
                </c:pt>
                <c:pt idx="6">
                  <c:v>56.3</c:v>
                </c:pt>
                <c:pt idx="7">
                  <c:v>55.7</c:v>
                </c:pt>
                <c:pt idx="8">
                  <c:v>56</c:v>
                </c:pt>
                <c:pt idx="9">
                  <c:v>55.1</c:v>
                </c:pt>
                <c:pt idx="10">
                  <c:v>55</c:v>
                </c:pt>
                <c:pt idx="11">
                  <c:v>51.7</c:v>
                </c:pt>
                <c:pt idx="12">
                  <c:v>49.9</c:v>
                </c:pt>
                <c:pt idx="13">
                  <c:v>52.2</c:v>
                </c:pt>
                <c:pt idx="14">
                  <c:v>50.7</c:v>
                </c:pt>
                <c:pt idx="15">
                  <c:v>47.8</c:v>
                </c:pt>
                <c:pt idx="16">
                  <c:v>49.8</c:v>
                </c:pt>
                <c:pt idx="17">
                  <c:v>52.3</c:v>
                </c:pt>
                <c:pt idx="18">
                  <c:v>49.7</c:v>
                </c:pt>
                <c:pt idx="19">
                  <c:v>47.2</c:v>
                </c:pt>
                <c:pt idx="20">
                  <c:v>46.7</c:v>
                </c:pt>
                <c:pt idx="21">
                  <c:v>51.3</c:v>
                </c:pt>
                <c:pt idx="22">
                  <c:v>44.7</c:v>
                </c:pt>
                <c:pt idx="23">
                  <c:v>49</c:v>
                </c:pt>
                <c:pt idx="24">
                  <c:v>43.9</c:v>
                </c:pt>
              </c:numCache>
            </c:numRef>
          </c:val>
          <c:smooth val="0"/>
          <c:extLst>
            <c:ext xmlns:c16="http://schemas.microsoft.com/office/drawing/2014/chart" uri="{C3380CC4-5D6E-409C-BE32-E72D297353CC}">
              <c16:uniqueId val="{00000001-44E4-4B1D-AA34-54CDCC99B360}"/>
            </c:ext>
          </c:extLst>
        </c:ser>
        <c:ser>
          <c:idx val="3"/>
          <c:order val="2"/>
          <c:tx>
            <c:strRef>
              <c:f>'Data 3.2'!$F$5</c:f>
              <c:strCache>
                <c:ptCount val="1"/>
                <c:pt idx="0">
                  <c:v>Breast (female only)</c:v>
                </c:pt>
              </c:strCache>
            </c:strRef>
          </c:tx>
          <c:spPr>
            <a:ln>
              <a:solidFill>
                <a:srgbClr val="284F99"/>
              </a:solidFill>
              <a:prstDash val="sysDash"/>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3.2'!$F$13:$F$37</c:f>
              <c:numCache>
                <c:formatCode>General</c:formatCode>
                <c:ptCount val="25"/>
                <c:pt idx="0">
                  <c:v>54</c:v>
                </c:pt>
                <c:pt idx="1">
                  <c:v>52.1</c:v>
                </c:pt>
                <c:pt idx="2">
                  <c:v>49.6</c:v>
                </c:pt>
                <c:pt idx="3">
                  <c:v>48</c:v>
                </c:pt>
                <c:pt idx="4">
                  <c:v>47.3</c:v>
                </c:pt>
                <c:pt idx="5">
                  <c:v>46.5</c:v>
                </c:pt>
                <c:pt idx="6">
                  <c:v>45.4</c:v>
                </c:pt>
                <c:pt idx="7">
                  <c:v>46.2</c:v>
                </c:pt>
                <c:pt idx="8">
                  <c:v>44.5</c:v>
                </c:pt>
                <c:pt idx="9">
                  <c:v>45.7</c:v>
                </c:pt>
                <c:pt idx="10">
                  <c:v>43</c:v>
                </c:pt>
                <c:pt idx="11">
                  <c:v>44.9</c:v>
                </c:pt>
                <c:pt idx="12">
                  <c:v>43.4</c:v>
                </c:pt>
                <c:pt idx="13">
                  <c:v>40.9</c:v>
                </c:pt>
                <c:pt idx="14">
                  <c:v>39.799999999999997</c:v>
                </c:pt>
                <c:pt idx="15">
                  <c:v>38.200000000000003</c:v>
                </c:pt>
                <c:pt idx="16">
                  <c:v>37.9</c:v>
                </c:pt>
                <c:pt idx="17">
                  <c:v>38</c:v>
                </c:pt>
                <c:pt idx="18">
                  <c:v>38.6</c:v>
                </c:pt>
                <c:pt idx="19">
                  <c:v>36.4</c:v>
                </c:pt>
                <c:pt idx="20">
                  <c:v>34.299999999999997</c:v>
                </c:pt>
                <c:pt idx="21">
                  <c:v>34.700000000000003</c:v>
                </c:pt>
                <c:pt idx="22">
                  <c:v>35.6</c:v>
                </c:pt>
                <c:pt idx="23">
                  <c:v>32.5</c:v>
                </c:pt>
                <c:pt idx="24">
                  <c:v>33.9</c:v>
                </c:pt>
              </c:numCache>
            </c:numRef>
          </c:val>
          <c:smooth val="0"/>
          <c:extLst>
            <c:ext xmlns:c16="http://schemas.microsoft.com/office/drawing/2014/chart" uri="{C3380CC4-5D6E-409C-BE32-E72D297353CC}">
              <c16:uniqueId val="{00000002-44E4-4B1D-AA34-54CDCC99B360}"/>
            </c:ext>
          </c:extLst>
        </c:ser>
        <c:ser>
          <c:idx val="4"/>
          <c:order val="3"/>
          <c:tx>
            <c:strRef>
              <c:f>'Data 3.2'!$G$5</c:f>
              <c:strCache>
                <c:ptCount val="1"/>
                <c:pt idx="0">
                  <c:v>Bowel</c:v>
                </c:pt>
              </c:strCache>
            </c:strRef>
          </c:tx>
          <c:spPr>
            <a:ln>
              <a:solidFill>
                <a:schemeClr val="tx1"/>
              </a:solidFill>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3.2'!$G$13:$G$37</c:f>
              <c:numCache>
                <c:formatCode>General</c:formatCode>
                <c:ptCount val="25"/>
                <c:pt idx="0">
                  <c:v>44.4</c:v>
                </c:pt>
                <c:pt idx="1">
                  <c:v>44.3</c:v>
                </c:pt>
                <c:pt idx="2">
                  <c:v>44.2</c:v>
                </c:pt>
                <c:pt idx="3">
                  <c:v>42.6</c:v>
                </c:pt>
                <c:pt idx="4">
                  <c:v>41.1</c:v>
                </c:pt>
                <c:pt idx="5">
                  <c:v>42</c:v>
                </c:pt>
                <c:pt idx="6">
                  <c:v>39.6</c:v>
                </c:pt>
                <c:pt idx="7">
                  <c:v>39.799999999999997</c:v>
                </c:pt>
                <c:pt idx="8">
                  <c:v>37.9</c:v>
                </c:pt>
                <c:pt idx="9">
                  <c:v>38.4</c:v>
                </c:pt>
                <c:pt idx="10">
                  <c:v>37.200000000000003</c:v>
                </c:pt>
                <c:pt idx="11">
                  <c:v>36.5</c:v>
                </c:pt>
                <c:pt idx="12">
                  <c:v>36</c:v>
                </c:pt>
                <c:pt idx="13">
                  <c:v>35.6</c:v>
                </c:pt>
                <c:pt idx="14">
                  <c:v>35.4</c:v>
                </c:pt>
                <c:pt idx="15">
                  <c:v>34.700000000000003</c:v>
                </c:pt>
                <c:pt idx="16">
                  <c:v>33.200000000000003</c:v>
                </c:pt>
                <c:pt idx="17">
                  <c:v>33</c:v>
                </c:pt>
                <c:pt idx="18">
                  <c:v>34.6</c:v>
                </c:pt>
                <c:pt idx="19">
                  <c:v>32.9</c:v>
                </c:pt>
                <c:pt idx="20">
                  <c:v>31.9</c:v>
                </c:pt>
                <c:pt idx="21">
                  <c:v>32</c:v>
                </c:pt>
                <c:pt idx="22">
                  <c:v>32.700000000000003</c:v>
                </c:pt>
                <c:pt idx="23">
                  <c:v>33.5</c:v>
                </c:pt>
                <c:pt idx="24">
                  <c:v>34.4</c:v>
                </c:pt>
              </c:numCache>
            </c:numRef>
          </c:val>
          <c:smooth val="0"/>
          <c:extLst>
            <c:ext xmlns:c16="http://schemas.microsoft.com/office/drawing/2014/chart" uri="{C3380CC4-5D6E-409C-BE32-E72D297353CC}">
              <c16:uniqueId val="{00000003-44E4-4B1D-AA34-54CDCC99B360}"/>
            </c:ext>
          </c:extLst>
        </c:ser>
        <c:ser>
          <c:idx val="5"/>
          <c:order val="4"/>
          <c:tx>
            <c:strRef>
              <c:f>'Data 3.2'!$H$5</c:f>
              <c:strCache>
                <c:ptCount val="1"/>
                <c:pt idx="0">
                  <c:v>Blood</c:v>
                </c:pt>
              </c:strCache>
            </c:strRef>
          </c:tx>
          <c:spPr>
            <a:ln>
              <a:solidFill>
                <a:srgbClr val="284F99"/>
              </a:solidFill>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3.2'!$H$13:$H$37</c:f>
              <c:numCache>
                <c:formatCode>General</c:formatCode>
                <c:ptCount val="25"/>
                <c:pt idx="0">
                  <c:v>22.6</c:v>
                </c:pt>
                <c:pt idx="1">
                  <c:v>22.7</c:v>
                </c:pt>
                <c:pt idx="2">
                  <c:v>24.2</c:v>
                </c:pt>
                <c:pt idx="3">
                  <c:v>22.2</c:v>
                </c:pt>
                <c:pt idx="4">
                  <c:v>23.4</c:v>
                </c:pt>
                <c:pt idx="5">
                  <c:v>23.1</c:v>
                </c:pt>
                <c:pt idx="6">
                  <c:v>23.8</c:v>
                </c:pt>
                <c:pt idx="7">
                  <c:v>24.7</c:v>
                </c:pt>
                <c:pt idx="8">
                  <c:v>23.6</c:v>
                </c:pt>
                <c:pt idx="9">
                  <c:v>24.7</c:v>
                </c:pt>
                <c:pt idx="10">
                  <c:v>21.7</c:v>
                </c:pt>
                <c:pt idx="11">
                  <c:v>23.2</c:v>
                </c:pt>
                <c:pt idx="12">
                  <c:v>24</c:v>
                </c:pt>
                <c:pt idx="13">
                  <c:v>23.5</c:v>
                </c:pt>
                <c:pt idx="14">
                  <c:v>22.3</c:v>
                </c:pt>
                <c:pt idx="15">
                  <c:v>21.5</c:v>
                </c:pt>
                <c:pt idx="16">
                  <c:v>23.2</c:v>
                </c:pt>
                <c:pt idx="17">
                  <c:v>22.5</c:v>
                </c:pt>
                <c:pt idx="18">
                  <c:v>22.6</c:v>
                </c:pt>
                <c:pt idx="19">
                  <c:v>22</c:v>
                </c:pt>
                <c:pt idx="20">
                  <c:v>20.9</c:v>
                </c:pt>
                <c:pt idx="21">
                  <c:v>22.9</c:v>
                </c:pt>
                <c:pt idx="22">
                  <c:v>21.5</c:v>
                </c:pt>
                <c:pt idx="23">
                  <c:v>21.9</c:v>
                </c:pt>
                <c:pt idx="24">
                  <c:v>20.7</c:v>
                </c:pt>
              </c:numCache>
            </c:numRef>
          </c:val>
          <c:smooth val="0"/>
          <c:extLst>
            <c:ext xmlns:c16="http://schemas.microsoft.com/office/drawing/2014/chart" uri="{C3380CC4-5D6E-409C-BE32-E72D297353CC}">
              <c16:uniqueId val="{00000004-44E4-4B1D-AA34-54CDCC99B360}"/>
            </c:ext>
          </c:extLst>
        </c:ser>
        <c:dLbls>
          <c:showLegendKey val="0"/>
          <c:showVal val="0"/>
          <c:showCatName val="0"/>
          <c:showSerName val="0"/>
          <c:showPercent val="0"/>
          <c:showBubbleSize val="0"/>
        </c:dLbls>
        <c:smooth val="0"/>
        <c:axId val="44016384"/>
        <c:axId val="44018304"/>
      </c:lineChart>
      <c:catAx>
        <c:axId val="44016384"/>
        <c:scaling>
          <c:orientation val="minMax"/>
        </c:scaling>
        <c:delete val="0"/>
        <c:axPos val="b"/>
        <c:title>
          <c:tx>
            <c:rich>
              <a:bodyPr/>
              <a:lstStyle/>
              <a:p>
                <a:pPr>
                  <a:defRPr sz="1400"/>
                </a:pPr>
                <a:r>
                  <a:rPr lang="en-US" sz="1400"/>
                  <a:t>Year</a:t>
                </a:r>
              </a:p>
            </c:rich>
          </c:tx>
          <c:overlay val="0"/>
        </c:title>
        <c:numFmt formatCode="General" sourceLinked="1"/>
        <c:majorTickMark val="none"/>
        <c:minorTickMark val="out"/>
        <c:tickLblPos val="nextTo"/>
        <c:crossAx val="44018304"/>
        <c:crosses val="autoZero"/>
        <c:auto val="1"/>
        <c:lblAlgn val="ctr"/>
        <c:lblOffset val="100"/>
        <c:tickLblSkip val="1"/>
        <c:noMultiLvlLbl val="0"/>
      </c:catAx>
      <c:valAx>
        <c:axId val="44018304"/>
        <c:scaling>
          <c:orientation val="minMax"/>
        </c:scaling>
        <c:delete val="0"/>
        <c:axPos val="l"/>
        <c:majorGridlines>
          <c:spPr>
            <a:ln>
              <a:noFill/>
            </a:ln>
          </c:spPr>
        </c:majorGridlines>
        <c:title>
          <c:tx>
            <c:rich>
              <a:bodyPr rot="-5400000" vert="horz"/>
              <a:lstStyle/>
              <a:p>
                <a:pPr>
                  <a:defRPr sz="1400"/>
                </a:pPr>
                <a:r>
                  <a:rPr lang="en-US" sz="1400"/>
                  <a:t>European age-standardised rate (EASR) per 100,000 population</a:t>
                </a:r>
              </a:p>
            </c:rich>
          </c:tx>
          <c:layout>
            <c:manualLayout>
              <c:xMode val="edge"/>
              <c:yMode val="edge"/>
              <c:x val="1.0762283765440984E-2"/>
              <c:y val="0.11055185691216429"/>
            </c:manualLayout>
          </c:layout>
          <c:overlay val="0"/>
        </c:title>
        <c:numFmt formatCode="0" sourceLinked="0"/>
        <c:majorTickMark val="out"/>
        <c:minorTickMark val="none"/>
        <c:tickLblPos val="nextTo"/>
        <c:crossAx val="44016384"/>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400" b="1">
                <a:effectLst/>
                <a:latin typeface="Arial" panose="020B0604020202020204" pitchFamily="34" charset="0"/>
                <a:cs typeface="Arial" panose="020B0604020202020204" pitchFamily="34" charset="0"/>
              </a:rPr>
              <a:t>Figure 3.2b: Age-standardised death rates in Scotland, by selected cause, </a:t>
            </a:r>
          </a:p>
          <a:p>
            <a:pPr algn="ctr">
              <a:defRPr/>
            </a:pPr>
            <a:r>
              <a:rPr lang="en-GB" sz="1400" b="1">
                <a:effectLst/>
                <a:latin typeface="Arial" panose="020B0604020202020204" pitchFamily="34" charset="0"/>
                <a:cs typeface="Arial" panose="020B0604020202020204" pitchFamily="34" charset="0"/>
              </a:rPr>
              <a:t>1994-2018</a:t>
            </a:r>
            <a:endParaRPr lang="en-GB" sz="1400">
              <a:effectLst/>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10788632470969334"/>
          <c:y val="2.9506255209093401E-2"/>
          <c:w val="0.85095275649114033"/>
          <c:h val="0.88034343698441031"/>
        </c:manualLayout>
      </c:layout>
      <c:lineChart>
        <c:grouping val="standard"/>
        <c:varyColors val="0"/>
        <c:ser>
          <c:idx val="2"/>
          <c:order val="0"/>
          <c:tx>
            <c:strRef>
              <c:f>'Data 3.2'!$J$5</c:f>
              <c:strCache>
                <c:ptCount val="1"/>
                <c:pt idx="0">
                  <c:v>Ischaemic heart disease  </c:v>
                </c:pt>
              </c:strCache>
            </c:strRef>
          </c:tx>
          <c:spPr>
            <a:ln>
              <a:solidFill>
                <a:schemeClr val="tx1"/>
              </a:solidFill>
              <a:prstDash val="dash"/>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3.2'!$J$13:$J$37</c:f>
              <c:numCache>
                <c:formatCode>0.0</c:formatCode>
                <c:ptCount val="25"/>
                <c:pt idx="0">
                  <c:v>398.5</c:v>
                </c:pt>
                <c:pt idx="1">
                  <c:v>386.6</c:v>
                </c:pt>
                <c:pt idx="2">
                  <c:v>377.3</c:v>
                </c:pt>
                <c:pt idx="3">
                  <c:v>359.1</c:v>
                </c:pt>
                <c:pt idx="4">
                  <c:v>341</c:v>
                </c:pt>
                <c:pt idx="5">
                  <c:v>337.8</c:v>
                </c:pt>
                <c:pt idx="6">
                  <c:v>310</c:v>
                </c:pt>
                <c:pt idx="7">
                  <c:v>295</c:v>
                </c:pt>
                <c:pt idx="8">
                  <c:v>290</c:v>
                </c:pt>
                <c:pt idx="9">
                  <c:v>283.39999999999998</c:v>
                </c:pt>
                <c:pt idx="10">
                  <c:v>263.89999999999998</c:v>
                </c:pt>
                <c:pt idx="11">
                  <c:v>248.4</c:v>
                </c:pt>
                <c:pt idx="12">
                  <c:v>226.4</c:v>
                </c:pt>
                <c:pt idx="13">
                  <c:v>217.6</c:v>
                </c:pt>
                <c:pt idx="14">
                  <c:v>204.1</c:v>
                </c:pt>
                <c:pt idx="15">
                  <c:v>188.2</c:v>
                </c:pt>
                <c:pt idx="16">
                  <c:v>181.1</c:v>
                </c:pt>
                <c:pt idx="17">
                  <c:v>166.2</c:v>
                </c:pt>
                <c:pt idx="18">
                  <c:v>160.4</c:v>
                </c:pt>
                <c:pt idx="19">
                  <c:v>152.4</c:v>
                </c:pt>
                <c:pt idx="20">
                  <c:v>141.5</c:v>
                </c:pt>
                <c:pt idx="21">
                  <c:v>145.69999999999999</c:v>
                </c:pt>
                <c:pt idx="22">
                  <c:v>133.6</c:v>
                </c:pt>
                <c:pt idx="23">
                  <c:v>131.80000000000001</c:v>
                </c:pt>
                <c:pt idx="24">
                  <c:v>127.8</c:v>
                </c:pt>
              </c:numCache>
            </c:numRef>
          </c:val>
          <c:smooth val="0"/>
          <c:extLst>
            <c:ext xmlns:c16="http://schemas.microsoft.com/office/drawing/2014/chart" uri="{C3380CC4-5D6E-409C-BE32-E72D297353CC}">
              <c16:uniqueId val="{00000000-C811-4C84-B1B6-94572E83619A}"/>
            </c:ext>
          </c:extLst>
        </c:ser>
        <c:ser>
          <c:idx val="3"/>
          <c:order val="1"/>
          <c:tx>
            <c:strRef>
              <c:f>'Data 3.2'!$K$5</c:f>
              <c:strCache>
                <c:ptCount val="1"/>
                <c:pt idx="0">
                  <c:v>Cerebrovascular disease </c:v>
                </c:pt>
              </c:strCache>
            </c:strRef>
          </c:tx>
          <c:spPr>
            <a:ln>
              <a:solidFill>
                <a:srgbClr val="284F99"/>
              </a:solidFill>
              <a:prstDash val="sysDash"/>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3.2'!$K$13:$K$37</c:f>
              <c:numCache>
                <c:formatCode>0.0</c:formatCode>
                <c:ptCount val="25"/>
                <c:pt idx="0">
                  <c:v>214.9</c:v>
                </c:pt>
                <c:pt idx="1">
                  <c:v>213.2</c:v>
                </c:pt>
                <c:pt idx="2">
                  <c:v>194</c:v>
                </c:pt>
                <c:pt idx="3">
                  <c:v>189.2</c:v>
                </c:pt>
                <c:pt idx="4">
                  <c:v>185.3</c:v>
                </c:pt>
                <c:pt idx="5">
                  <c:v>181.6</c:v>
                </c:pt>
                <c:pt idx="6">
                  <c:v>178.9</c:v>
                </c:pt>
                <c:pt idx="7">
                  <c:v>171.8</c:v>
                </c:pt>
                <c:pt idx="8">
                  <c:v>177.4</c:v>
                </c:pt>
                <c:pt idx="9">
                  <c:v>170.9</c:v>
                </c:pt>
                <c:pt idx="10">
                  <c:v>160.4</c:v>
                </c:pt>
                <c:pt idx="11">
                  <c:v>148.19999999999999</c:v>
                </c:pt>
                <c:pt idx="12">
                  <c:v>136.1</c:v>
                </c:pt>
                <c:pt idx="13">
                  <c:v>131.5</c:v>
                </c:pt>
                <c:pt idx="14">
                  <c:v>130</c:v>
                </c:pt>
                <c:pt idx="15">
                  <c:v>117.9</c:v>
                </c:pt>
                <c:pt idx="16">
                  <c:v>109.9</c:v>
                </c:pt>
                <c:pt idx="17">
                  <c:v>103.7</c:v>
                </c:pt>
                <c:pt idx="18">
                  <c:v>98.9</c:v>
                </c:pt>
                <c:pt idx="19">
                  <c:v>96.5</c:v>
                </c:pt>
                <c:pt idx="20">
                  <c:v>87.4</c:v>
                </c:pt>
                <c:pt idx="21">
                  <c:v>90.4</c:v>
                </c:pt>
                <c:pt idx="22">
                  <c:v>84.9</c:v>
                </c:pt>
                <c:pt idx="23">
                  <c:v>79.400000000000006</c:v>
                </c:pt>
                <c:pt idx="24">
                  <c:v>76.5</c:v>
                </c:pt>
              </c:numCache>
            </c:numRef>
          </c:val>
          <c:smooth val="0"/>
          <c:extLst>
            <c:ext xmlns:c16="http://schemas.microsoft.com/office/drawing/2014/chart" uri="{C3380CC4-5D6E-409C-BE32-E72D297353CC}">
              <c16:uniqueId val="{00000001-C811-4C84-B1B6-94572E83619A}"/>
            </c:ext>
          </c:extLst>
        </c:ser>
        <c:ser>
          <c:idx val="4"/>
          <c:order val="2"/>
          <c:tx>
            <c:strRef>
              <c:f>'Data 3.2'!$L$5</c:f>
              <c:strCache>
                <c:ptCount val="1"/>
                <c:pt idx="0">
                  <c:v>Respiratory diseases</c:v>
                </c:pt>
              </c:strCache>
            </c:strRef>
          </c:tx>
          <c:spPr>
            <a:ln>
              <a:solidFill>
                <a:srgbClr val="284F99"/>
              </a:solidFill>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3.2'!$L$13:$L$37</c:f>
              <c:numCache>
                <c:formatCode>0.0</c:formatCode>
                <c:ptCount val="25"/>
                <c:pt idx="0">
                  <c:v>197</c:v>
                </c:pt>
                <c:pt idx="1">
                  <c:v>211.8</c:v>
                </c:pt>
                <c:pt idx="2">
                  <c:v>215.5</c:v>
                </c:pt>
                <c:pt idx="3">
                  <c:v>214.5</c:v>
                </c:pt>
                <c:pt idx="4">
                  <c:v>215.9</c:v>
                </c:pt>
                <c:pt idx="5">
                  <c:v>237.1</c:v>
                </c:pt>
                <c:pt idx="6">
                  <c:v>170.1</c:v>
                </c:pt>
                <c:pt idx="7">
                  <c:v>165.6</c:v>
                </c:pt>
                <c:pt idx="8">
                  <c:v>176.9</c:v>
                </c:pt>
                <c:pt idx="9">
                  <c:v>193.2</c:v>
                </c:pt>
                <c:pt idx="10">
                  <c:v>172.7</c:v>
                </c:pt>
                <c:pt idx="11">
                  <c:v>178.2</c:v>
                </c:pt>
                <c:pt idx="12">
                  <c:v>176.8</c:v>
                </c:pt>
                <c:pt idx="13">
                  <c:v>179.8</c:v>
                </c:pt>
                <c:pt idx="14">
                  <c:v>179.6</c:v>
                </c:pt>
                <c:pt idx="15">
                  <c:v>168.4</c:v>
                </c:pt>
                <c:pt idx="16">
                  <c:v>158.80000000000001</c:v>
                </c:pt>
                <c:pt idx="17">
                  <c:v>150.69999999999999</c:v>
                </c:pt>
                <c:pt idx="18">
                  <c:v>156.69999999999999</c:v>
                </c:pt>
                <c:pt idx="19">
                  <c:v>151.5</c:v>
                </c:pt>
                <c:pt idx="20">
                  <c:v>140.4</c:v>
                </c:pt>
                <c:pt idx="21">
                  <c:v>159.80000000000001</c:v>
                </c:pt>
                <c:pt idx="22">
                  <c:v>148.5</c:v>
                </c:pt>
                <c:pt idx="23">
                  <c:v>137.1</c:v>
                </c:pt>
                <c:pt idx="24">
                  <c:v>141</c:v>
                </c:pt>
              </c:numCache>
            </c:numRef>
          </c:val>
          <c:smooth val="0"/>
          <c:extLst>
            <c:ext xmlns:c16="http://schemas.microsoft.com/office/drawing/2014/chart" uri="{C3380CC4-5D6E-409C-BE32-E72D297353CC}">
              <c16:uniqueId val="{00000002-C811-4C84-B1B6-94572E83619A}"/>
            </c:ext>
          </c:extLst>
        </c:ser>
        <c:ser>
          <c:idx val="5"/>
          <c:order val="3"/>
          <c:tx>
            <c:strRef>
              <c:f>'Data 3.2'!$S$5</c:f>
              <c:strCache>
                <c:ptCount val="1"/>
                <c:pt idx="0">
                  <c:v>Dementia and Alzheimer's disease3</c:v>
                </c:pt>
              </c:strCache>
            </c:strRef>
          </c:tx>
          <c:spPr>
            <a:ln>
              <a:solidFill>
                <a:schemeClr val="tx1"/>
              </a:solidFill>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3.2'!$S$13:$S$37</c:f>
              <c:numCache>
                <c:formatCode>0.0</c:formatCode>
                <c:ptCount val="25"/>
                <c:pt idx="0">
                  <c:v>19.399999999999999</c:v>
                </c:pt>
                <c:pt idx="1">
                  <c:v>21.3</c:v>
                </c:pt>
                <c:pt idx="2">
                  <c:v>22.7</c:v>
                </c:pt>
                <c:pt idx="3">
                  <c:v>23.9</c:v>
                </c:pt>
                <c:pt idx="4">
                  <c:v>24.1</c:v>
                </c:pt>
                <c:pt idx="5">
                  <c:v>26.5</c:v>
                </c:pt>
                <c:pt idx="6">
                  <c:v>56</c:v>
                </c:pt>
                <c:pt idx="7">
                  <c:v>58.2</c:v>
                </c:pt>
                <c:pt idx="8">
                  <c:v>61.2</c:v>
                </c:pt>
                <c:pt idx="9">
                  <c:v>66.099999999999994</c:v>
                </c:pt>
                <c:pt idx="10">
                  <c:v>65.599999999999994</c:v>
                </c:pt>
                <c:pt idx="11">
                  <c:v>61.5</c:v>
                </c:pt>
                <c:pt idx="12">
                  <c:v>67.900000000000006</c:v>
                </c:pt>
                <c:pt idx="13">
                  <c:v>78.400000000000006</c:v>
                </c:pt>
                <c:pt idx="14">
                  <c:v>82.8</c:v>
                </c:pt>
                <c:pt idx="15">
                  <c:v>81.3</c:v>
                </c:pt>
                <c:pt idx="16">
                  <c:v>82.9</c:v>
                </c:pt>
                <c:pt idx="17">
                  <c:v>91.6</c:v>
                </c:pt>
                <c:pt idx="18">
                  <c:v>105.4</c:v>
                </c:pt>
                <c:pt idx="19">
                  <c:v>108.3</c:v>
                </c:pt>
                <c:pt idx="20">
                  <c:v>107.3</c:v>
                </c:pt>
                <c:pt idx="21">
                  <c:v>124</c:v>
                </c:pt>
                <c:pt idx="22">
                  <c:v>117.9</c:v>
                </c:pt>
                <c:pt idx="23">
                  <c:v>135.69999999999999</c:v>
                </c:pt>
                <c:pt idx="24">
                  <c:v>132.69999999999999</c:v>
                </c:pt>
              </c:numCache>
            </c:numRef>
          </c:val>
          <c:smooth val="0"/>
          <c:extLst>
            <c:ext xmlns:c16="http://schemas.microsoft.com/office/drawing/2014/chart" uri="{C3380CC4-5D6E-409C-BE32-E72D297353CC}">
              <c16:uniqueId val="{00000003-C811-4C84-B1B6-94572E83619A}"/>
            </c:ext>
          </c:extLst>
        </c:ser>
        <c:dLbls>
          <c:showLegendKey val="0"/>
          <c:showVal val="0"/>
          <c:showCatName val="0"/>
          <c:showSerName val="0"/>
          <c:showPercent val="0"/>
          <c:showBubbleSize val="0"/>
        </c:dLbls>
        <c:smooth val="0"/>
        <c:axId val="44179840"/>
        <c:axId val="44181760"/>
      </c:lineChart>
      <c:catAx>
        <c:axId val="44179840"/>
        <c:scaling>
          <c:orientation val="minMax"/>
        </c:scaling>
        <c:delete val="0"/>
        <c:axPos val="b"/>
        <c:title>
          <c:tx>
            <c:rich>
              <a:bodyPr/>
              <a:lstStyle/>
              <a:p>
                <a:pPr>
                  <a:defRPr sz="1400"/>
                </a:pPr>
                <a:r>
                  <a:rPr lang="en-US" sz="1400"/>
                  <a:t>Year</a:t>
                </a:r>
              </a:p>
            </c:rich>
          </c:tx>
          <c:overlay val="0"/>
        </c:title>
        <c:numFmt formatCode="General" sourceLinked="1"/>
        <c:majorTickMark val="none"/>
        <c:minorTickMark val="out"/>
        <c:tickLblPos val="nextTo"/>
        <c:crossAx val="44181760"/>
        <c:crosses val="autoZero"/>
        <c:auto val="1"/>
        <c:lblAlgn val="ctr"/>
        <c:lblOffset val="100"/>
        <c:tickLblSkip val="1"/>
        <c:noMultiLvlLbl val="0"/>
      </c:catAx>
      <c:valAx>
        <c:axId val="44181760"/>
        <c:scaling>
          <c:orientation val="minMax"/>
        </c:scaling>
        <c:delete val="0"/>
        <c:axPos val="l"/>
        <c:majorGridlines>
          <c:spPr>
            <a:ln>
              <a:noFill/>
            </a:ln>
          </c:spPr>
        </c:majorGridlines>
        <c:title>
          <c:tx>
            <c:rich>
              <a:bodyPr rot="-5400000" vert="horz"/>
              <a:lstStyle/>
              <a:p>
                <a:pPr>
                  <a:defRPr sz="1400"/>
                </a:pPr>
                <a:r>
                  <a:rPr lang="en-US" sz="1400"/>
                  <a:t>European age-standardised rate (EASR) per 100,000 population</a:t>
                </a:r>
              </a:p>
            </c:rich>
          </c:tx>
          <c:layout>
            <c:manualLayout>
              <c:xMode val="edge"/>
              <c:yMode val="edge"/>
              <c:x val="1.0762283765440984E-2"/>
              <c:y val="0.11055185691216429"/>
            </c:manualLayout>
          </c:layout>
          <c:overlay val="0"/>
        </c:title>
        <c:numFmt formatCode="0" sourceLinked="0"/>
        <c:majorTickMark val="out"/>
        <c:minorTickMark val="none"/>
        <c:tickLblPos val="nextTo"/>
        <c:crossAx val="44179840"/>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400" b="1">
                <a:effectLst/>
              </a:rPr>
              <a:t>Figure 3.2c: Age-standardised death rates in Scotland, by selected cause, </a:t>
            </a:r>
          </a:p>
          <a:p>
            <a:pPr algn="ctr">
              <a:defRPr/>
            </a:pPr>
            <a:r>
              <a:rPr lang="en-GB" sz="1400" b="1">
                <a:effectLst/>
              </a:rPr>
              <a:t>1994-2018</a:t>
            </a:r>
            <a:endParaRPr lang="en-GB" sz="1400">
              <a:effectLst/>
            </a:endParaRPr>
          </a:p>
        </c:rich>
      </c:tx>
      <c:overlay val="1"/>
    </c:title>
    <c:autoTitleDeleted val="0"/>
    <c:plotArea>
      <c:layout>
        <c:manualLayout>
          <c:layoutTarget val="inner"/>
          <c:xMode val="edge"/>
          <c:yMode val="edge"/>
          <c:x val="8.9024612467910394E-2"/>
          <c:y val="2.4469032979879308E-2"/>
          <c:w val="0.72615999153569366"/>
          <c:h val="0.87259129785775802"/>
        </c:manualLayout>
      </c:layout>
      <c:lineChart>
        <c:grouping val="standard"/>
        <c:varyColors val="0"/>
        <c:ser>
          <c:idx val="6"/>
          <c:order val="0"/>
          <c:tx>
            <c:strRef>
              <c:f>'Data 3.2'!$Q$5</c:f>
              <c:strCache>
                <c:ptCount val="1"/>
                <c:pt idx="0">
                  <c:v>Probable suicide (old definition)</c:v>
                </c:pt>
              </c:strCache>
            </c:strRef>
          </c:tx>
          <c:spPr>
            <a:ln>
              <a:solidFill>
                <a:srgbClr val="284F99"/>
              </a:solidFill>
              <a:prstDash val="sysDash"/>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3.2'!$Q$13:$Q$37</c:f>
              <c:numCache>
                <c:formatCode>0.0</c:formatCode>
                <c:ptCount val="25"/>
                <c:pt idx="0">
                  <c:v>16.600000000000001</c:v>
                </c:pt>
                <c:pt idx="1">
                  <c:v>16.600000000000001</c:v>
                </c:pt>
                <c:pt idx="2">
                  <c:v>16.899999999999999</c:v>
                </c:pt>
                <c:pt idx="3">
                  <c:v>17.100000000000001</c:v>
                </c:pt>
                <c:pt idx="4">
                  <c:v>17.3</c:v>
                </c:pt>
                <c:pt idx="5">
                  <c:v>17.2</c:v>
                </c:pt>
                <c:pt idx="6">
                  <c:v>17.2</c:v>
                </c:pt>
                <c:pt idx="7">
                  <c:v>17.399999999999999</c:v>
                </c:pt>
                <c:pt idx="8">
                  <c:v>17.600000000000001</c:v>
                </c:pt>
                <c:pt idx="9">
                  <c:v>15.6</c:v>
                </c:pt>
                <c:pt idx="10">
                  <c:v>16.3</c:v>
                </c:pt>
                <c:pt idx="11">
                  <c:v>14.8</c:v>
                </c:pt>
                <c:pt idx="12">
                  <c:v>14.7</c:v>
                </c:pt>
                <c:pt idx="13">
                  <c:v>16.100000000000001</c:v>
                </c:pt>
                <c:pt idx="14">
                  <c:v>16.100000000000001</c:v>
                </c:pt>
                <c:pt idx="15">
                  <c:v>14</c:v>
                </c:pt>
                <c:pt idx="16">
                  <c:v>14.7</c:v>
                </c:pt>
                <c:pt idx="17">
                  <c:v>14.4</c:v>
                </c:pt>
                <c:pt idx="18">
                  <c:v>14.2</c:v>
                </c:pt>
                <c:pt idx="19">
                  <c:v>14</c:v>
                </c:pt>
                <c:pt idx="20">
                  <c:v>12.3</c:v>
                </c:pt>
                <c:pt idx="21">
                  <c:v>12.3</c:v>
                </c:pt>
                <c:pt idx="22">
                  <c:v>12.8</c:v>
                </c:pt>
                <c:pt idx="23">
                  <c:v>12.2</c:v>
                </c:pt>
                <c:pt idx="24">
                  <c:v>13.8</c:v>
                </c:pt>
              </c:numCache>
            </c:numRef>
          </c:val>
          <c:smooth val="0"/>
          <c:extLst>
            <c:ext xmlns:c16="http://schemas.microsoft.com/office/drawing/2014/chart" uri="{C3380CC4-5D6E-409C-BE32-E72D297353CC}">
              <c16:uniqueId val="{00000000-10AB-4B82-A95A-970085FAEA19}"/>
            </c:ext>
          </c:extLst>
        </c:ser>
        <c:ser>
          <c:idx val="7"/>
          <c:order val="1"/>
          <c:tx>
            <c:strRef>
              <c:f>'Data 3.2'!$O$5</c:f>
              <c:strCache>
                <c:ptCount val="1"/>
                <c:pt idx="0">
                  <c:v>Accidents (old definition)</c:v>
                </c:pt>
              </c:strCache>
            </c:strRef>
          </c:tx>
          <c:spPr>
            <a:ln>
              <a:solidFill>
                <a:srgbClr val="284F99"/>
              </a:solidFill>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3.2'!$O$13:$O$37</c:f>
              <c:numCache>
                <c:formatCode>0.0</c:formatCode>
                <c:ptCount val="25"/>
                <c:pt idx="0">
                  <c:v>33.299999999999997</c:v>
                </c:pt>
                <c:pt idx="1">
                  <c:v>33.9</c:v>
                </c:pt>
                <c:pt idx="2">
                  <c:v>33.299999999999997</c:v>
                </c:pt>
                <c:pt idx="3">
                  <c:v>31.4</c:v>
                </c:pt>
                <c:pt idx="4">
                  <c:v>31.5</c:v>
                </c:pt>
                <c:pt idx="5">
                  <c:v>33.299999999999997</c:v>
                </c:pt>
                <c:pt idx="6">
                  <c:v>32.299999999999997</c:v>
                </c:pt>
                <c:pt idx="7">
                  <c:v>31.4</c:v>
                </c:pt>
                <c:pt idx="8">
                  <c:v>31.6</c:v>
                </c:pt>
                <c:pt idx="9">
                  <c:v>31.8</c:v>
                </c:pt>
                <c:pt idx="10">
                  <c:v>33</c:v>
                </c:pt>
                <c:pt idx="11">
                  <c:v>29.9</c:v>
                </c:pt>
                <c:pt idx="12">
                  <c:v>29</c:v>
                </c:pt>
                <c:pt idx="13">
                  <c:v>29.6</c:v>
                </c:pt>
                <c:pt idx="14">
                  <c:v>28.7</c:v>
                </c:pt>
                <c:pt idx="15">
                  <c:v>29.4</c:v>
                </c:pt>
                <c:pt idx="16">
                  <c:v>28.4</c:v>
                </c:pt>
                <c:pt idx="17">
                  <c:v>27.9</c:v>
                </c:pt>
                <c:pt idx="18">
                  <c:v>26.1</c:v>
                </c:pt>
                <c:pt idx="19">
                  <c:v>26.5</c:v>
                </c:pt>
                <c:pt idx="20">
                  <c:v>26.8</c:v>
                </c:pt>
                <c:pt idx="21">
                  <c:v>28.4</c:v>
                </c:pt>
                <c:pt idx="22">
                  <c:v>31.1</c:v>
                </c:pt>
                <c:pt idx="23">
                  <c:v>31.3</c:v>
                </c:pt>
                <c:pt idx="24">
                  <c:v>30.2</c:v>
                </c:pt>
              </c:numCache>
            </c:numRef>
          </c:val>
          <c:smooth val="0"/>
          <c:extLst>
            <c:ext xmlns:c16="http://schemas.microsoft.com/office/drawing/2014/chart" uri="{C3380CC4-5D6E-409C-BE32-E72D297353CC}">
              <c16:uniqueId val="{00000001-10AB-4B82-A95A-970085FAEA19}"/>
            </c:ext>
          </c:extLst>
        </c:ser>
        <c:ser>
          <c:idx val="1"/>
          <c:order val="2"/>
          <c:tx>
            <c:strRef>
              <c:f>'Data 3.2'!$N$5</c:f>
              <c:strCache>
                <c:ptCount val="1"/>
                <c:pt idx="0">
                  <c:v>Alcohol-specific 1</c:v>
                </c:pt>
              </c:strCache>
            </c:strRef>
          </c:tx>
          <c:spPr>
            <a:ln>
              <a:solidFill>
                <a:schemeClr val="tx1"/>
              </a:solidFill>
              <a:prstDash val="solid"/>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3.2'!$N$13:$N$37</c:f>
              <c:numCache>
                <c:formatCode>0.0</c:formatCode>
                <c:ptCount val="25"/>
                <c:pt idx="0">
                  <c:v>12.2</c:v>
                </c:pt>
                <c:pt idx="1">
                  <c:v>14</c:v>
                </c:pt>
                <c:pt idx="2">
                  <c:v>17.3</c:v>
                </c:pt>
                <c:pt idx="3">
                  <c:v>18.8</c:v>
                </c:pt>
                <c:pt idx="4">
                  <c:v>19.899999999999999</c:v>
                </c:pt>
                <c:pt idx="5">
                  <c:v>21.9</c:v>
                </c:pt>
                <c:pt idx="6">
                  <c:v>24.5</c:v>
                </c:pt>
                <c:pt idx="7">
                  <c:v>26.1</c:v>
                </c:pt>
                <c:pt idx="8">
                  <c:v>28.1</c:v>
                </c:pt>
                <c:pt idx="9">
                  <c:v>28.3</c:v>
                </c:pt>
                <c:pt idx="10">
                  <c:v>27.3</c:v>
                </c:pt>
                <c:pt idx="11">
                  <c:v>27.6</c:v>
                </c:pt>
                <c:pt idx="12">
                  <c:v>28.5</c:v>
                </c:pt>
                <c:pt idx="13">
                  <c:v>25.5</c:v>
                </c:pt>
                <c:pt idx="14">
                  <c:v>25.9</c:v>
                </c:pt>
                <c:pt idx="15">
                  <c:v>23</c:v>
                </c:pt>
                <c:pt idx="16">
                  <c:v>22.8</c:v>
                </c:pt>
                <c:pt idx="17">
                  <c:v>21.9</c:v>
                </c:pt>
                <c:pt idx="18">
                  <c:v>18.399999999999999</c:v>
                </c:pt>
                <c:pt idx="19">
                  <c:v>19</c:v>
                </c:pt>
                <c:pt idx="20">
                  <c:v>19.5</c:v>
                </c:pt>
                <c:pt idx="21">
                  <c:v>19.5</c:v>
                </c:pt>
                <c:pt idx="22">
                  <c:v>21.1</c:v>
                </c:pt>
                <c:pt idx="23">
                  <c:v>20.5</c:v>
                </c:pt>
                <c:pt idx="24">
                  <c:v>20.8</c:v>
                </c:pt>
              </c:numCache>
            </c:numRef>
          </c:val>
          <c:smooth val="0"/>
          <c:extLst>
            <c:ext xmlns:c16="http://schemas.microsoft.com/office/drawing/2014/chart" uri="{C3380CC4-5D6E-409C-BE32-E72D297353CC}">
              <c16:uniqueId val="{00000002-10AB-4B82-A95A-970085FAEA19}"/>
            </c:ext>
          </c:extLst>
        </c:ser>
        <c:ser>
          <c:idx val="2"/>
          <c:order val="3"/>
          <c:tx>
            <c:strRef>
              <c:f>'Data 3.2'!$P$5</c:f>
              <c:strCache>
                <c:ptCount val="1"/>
                <c:pt idx="0">
                  <c:v>Accidents (new definition)2</c:v>
                </c:pt>
              </c:strCache>
            </c:strRef>
          </c:tx>
          <c:spPr>
            <a:ln>
              <a:solidFill>
                <a:schemeClr val="tx1"/>
              </a:solidFill>
              <a:prstDash val="sysDot"/>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3.2'!$P$13:$P$37</c:f>
              <c:numCache>
                <c:formatCode>0.0</c:formatCode>
                <c:ptCount val="25"/>
                <c:pt idx="17">
                  <c:v>34.700000000000003</c:v>
                </c:pt>
                <c:pt idx="18">
                  <c:v>33.200000000000003</c:v>
                </c:pt>
                <c:pt idx="19">
                  <c:v>33.700000000000003</c:v>
                </c:pt>
                <c:pt idx="20">
                  <c:v>35</c:v>
                </c:pt>
                <c:pt idx="21">
                  <c:v>37.6</c:v>
                </c:pt>
                <c:pt idx="22">
                  <c:v>43.6</c:v>
                </c:pt>
                <c:pt idx="23">
                  <c:v>46</c:v>
                </c:pt>
                <c:pt idx="24">
                  <c:v>48.8</c:v>
                </c:pt>
              </c:numCache>
            </c:numRef>
          </c:val>
          <c:smooth val="0"/>
          <c:extLst>
            <c:ext xmlns:c16="http://schemas.microsoft.com/office/drawing/2014/chart" uri="{C3380CC4-5D6E-409C-BE32-E72D297353CC}">
              <c16:uniqueId val="{00000003-10AB-4B82-A95A-970085FAEA19}"/>
            </c:ext>
          </c:extLst>
        </c:ser>
        <c:ser>
          <c:idx val="3"/>
          <c:order val="4"/>
          <c:tx>
            <c:strRef>
              <c:f>'Data 3.2'!$R$5</c:f>
              <c:strCache>
                <c:ptCount val="1"/>
                <c:pt idx="0">
                  <c:v>Probable suicide (new definition)2</c:v>
                </c:pt>
              </c:strCache>
            </c:strRef>
          </c:tx>
          <c:spPr>
            <a:ln>
              <a:solidFill>
                <a:schemeClr val="tx1"/>
              </a:solidFill>
            </a:ln>
          </c:spPr>
          <c:marker>
            <c:symbol val="none"/>
          </c:marker>
          <c:cat>
            <c:numRef>
              <c:f>'Data 3.2'!$V$13:$V$37</c:f>
              <c:numCache>
                <c:formatCode>General</c:formatCode>
                <c:ptCount val="25"/>
                <c:pt idx="0">
                  <c:v>1994</c:v>
                </c:pt>
                <c:pt idx="2">
                  <c:v>1996</c:v>
                </c:pt>
                <c:pt idx="4">
                  <c:v>1998</c:v>
                </c:pt>
                <c:pt idx="6">
                  <c:v>2000</c:v>
                </c:pt>
                <c:pt idx="8">
                  <c:v>2002</c:v>
                </c:pt>
                <c:pt idx="10">
                  <c:v>2004</c:v>
                </c:pt>
                <c:pt idx="12">
                  <c:v>2006</c:v>
                </c:pt>
                <c:pt idx="14">
                  <c:v>2008</c:v>
                </c:pt>
                <c:pt idx="16">
                  <c:v>2010</c:v>
                </c:pt>
                <c:pt idx="18">
                  <c:v>2012</c:v>
                </c:pt>
                <c:pt idx="20">
                  <c:v>2014</c:v>
                </c:pt>
                <c:pt idx="22">
                  <c:v>2016</c:v>
                </c:pt>
                <c:pt idx="24">
                  <c:v>2018</c:v>
                </c:pt>
              </c:numCache>
            </c:numRef>
          </c:cat>
          <c:val>
            <c:numRef>
              <c:f>'Data 3.2'!$R$13:$R$37</c:f>
              <c:numCache>
                <c:formatCode>0.0</c:formatCode>
                <c:ptCount val="25"/>
                <c:pt idx="17">
                  <c:v>16.600000000000001</c:v>
                </c:pt>
                <c:pt idx="18">
                  <c:v>15.5</c:v>
                </c:pt>
                <c:pt idx="19">
                  <c:v>14.9</c:v>
                </c:pt>
                <c:pt idx="20">
                  <c:v>13</c:v>
                </c:pt>
                <c:pt idx="21">
                  <c:v>12.6</c:v>
                </c:pt>
                <c:pt idx="22">
                  <c:v>13.4</c:v>
                </c:pt>
                <c:pt idx="23">
                  <c:v>12.6</c:v>
                </c:pt>
                <c:pt idx="24">
                  <c:v>14.4</c:v>
                </c:pt>
              </c:numCache>
            </c:numRef>
          </c:val>
          <c:smooth val="0"/>
          <c:extLst>
            <c:ext xmlns:c16="http://schemas.microsoft.com/office/drawing/2014/chart" uri="{C3380CC4-5D6E-409C-BE32-E72D297353CC}">
              <c16:uniqueId val="{00000004-10AB-4B82-A95A-970085FAEA19}"/>
            </c:ext>
          </c:extLst>
        </c:ser>
        <c:dLbls>
          <c:showLegendKey val="0"/>
          <c:showVal val="0"/>
          <c:showCatName val="0"/>
          <c:showSerName val="0"/>
          <c:showPercent val="0"/>
          <c:showBubbleSize val="0"/>
        </c:dLbls>
        <c:smooth val="0"/>
        <c:axId val="53113216"/>
        <c:axId val="53115136"/>
      </c:lineChart>
      <c:catAx>
        <c:axId val="53113216"/>
        <c:scaling>
          <c:orientation val="minMax"/>
        </c:scaling>
        <c:delete val="0"/>
        <c:axPos val="b"/>
        <c:title>
          <c:tx>
            <c:rich>
              <a:bodyPr/>
              <a:lstStyle/>
              <a:p>
                <a:pPr>
                  <a:defRPr sz="1400"/>
                </a:pPr>
                <a:r>
                  <a:rPr lang="en-US" sz="1400"/>
                  <a:t>Year</a:t>
                </a:r>
              </a:p>
            </c:rich>
          </c:tx>
          <c:layout>
            <c:manualLayout>
              <c:xMode val="edge"/>
              <c:yMode val="edge"/>
              <c:x val="0.42913703479372772"/>
              <c:y val="0.93937710542087749"/>
            </c:manualLayout>
          </c:layout>
          <c:overlay val="0"/>
        </c:title>
        <c:numFmt formatCode="General" sourceLinked="1"/>
        <c:majorTickMark val="none"/>
        <c:minorTickMark val="out"/>
        <c:tickLblPos val="nextTo"/>
        <c:crossAx val="53115136"/>
        <c:crosses val="autoZero"/>
        <c:auto val="1"/>
        <c:lblAlgn val="ctr"/>
        <c:lblOffset val="100"/>
        <c:tickLblSkip val="1"/>
        <c:noMultiLvlLbl val="0"/>
      </c:catAx>
      <c:valAx>
        <c:axId val="53115136"/>
        <c:scaling>
          <c:orientation val="minMax"/>
        </c:scaling>
        <c:delete val="0"/>
        <c:axPos val="l"/>
        <c:majorGridlines>
          <c:spPr>
            <a:ln>
              <a:noFill/>
            </a:ln>
          </c:spPr>
        </c:majorGridlines>
        <c:title>
          <c:tx>
            <c:rich>
              <a:bodyPr rot="-5400000" vert="horz"/>
              <a:lstStyle/>
              <a:p>
                <a:pPr>
                  <a:defRPr sz="1400"/>
                </a:pPr>
                <a:r>
                  <a:rPr lang="en-US" sz="1400"/>
                  <a:t>European age-standardised rate (EASR) per 100,000 population</a:t>
                </a:r>
              </a:p>
            </c:rich>
          </c:tx>
          <c:overlay val="0"/>
        </c:title>
        <c:numFmt formatCode="0" sourceLinked="0"/>
        <c:majorTickMark val="out"/>
        <c:minorTickMark val="none"/>
        <c:tickLblPos val="nextTo"/>
        <c:crossAx val="53113216"/>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40" b="1" i="0" u="none" strike="noStrike" baseline="0">
                <a:effectLst/>
              </a:rPr>
              <a:t>Figure 3.3a: Age-specific mortality rates as a proportion of 1981 rate, </a:t>
            </a:r>
          </a:p>
          <a:p>
            <a:pPr>
              <a:defRPr/>
            </a:pPr>
            <a:r>
              <a:rPr lang="en-GB" sz="1440" b="1" i="0" u="none" strike="noStrike" baseline="0">
                <a:effectLst/>
              </a:rPr>
              <a:t>1981-2018, males</a:t>
            </a:r>
            <a:endParaRPr lang="en-GB"/>
          </a:p>
        </c:rich>
      </c:tx>
      <c:overlay val="1"/>
    </c:title>
    <c:autoTitleDeleted val="0"/>
    <c:plotArea>
      <c:layout>
        <c:manualLayout>
          <c:layoutTarget val="inner"/>
          <c:xMode val="edge"/>
          <c:yMode val="edge"/>
          <c:x val="0.10243209630630895"/>
          <c:y val="9.4544982864772156E-2"/>
          <c:w val="0.78421431141038611"/>
          <c:h val="0.81586735317737025"/>
        </c:manualLayout>
      </c:layout>
      <c:lineChart>
        <c:grouping val="standard"/>
        <c:varyColors val="0"/>
        <c:ser>
          <c:idx val="0"/>
          <c:order val="0"/>
          <c:tx>
            <c:strRef>
              <c:f>'Data 3.3'!$B$9</c:f>
              <c:strCache>
                <c:ptCount val="1"/>
                <c:pt idx="0">
                  <c:v>0 to 14</c:v>
                </c:pt>
              </c:strCache>
            </c:strRef>
          </c:tx>
          <c:spPr>
            <a:ln>
              <a:solidFill>
                <a:srgbClr val="284F99"/>
              </a:solidFill>
              <a:prstDash val="sysDot"/>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3.3'!$B$11:$B$48</c:f>
              <c:numCache>
                <c:formatCode>General</c:formatCode>
                <c:ptCount val="38"/>
                <c:pt idx="0">
                  <c:v>100</c:v>
                </c:pt>
                <c:pt idx="1">
                  <c:v>104.89</c:v>
                </c:pt>
                <c:pt idx="2">
                  <c:v>95.79</c:v>
                </c:pt>
                <c:pt idx="3">
                  <c:v>103.22</c:v>
                </c:pt>
                <c:pt idx="4">
                  <c:v>89.77</c:v>
                </c:pt>
                <c:pt idx="5">
                  <c:v>89.09</c:v>
                </c:pt>
                <c:pt idx="6">
                  <c:v>87.68</c:v>
                </c:pt>
                <c:pt idx="7">
                  <c:v>86.9</c:v>
                </c:pt>
                <c:pt idx="8">
                  <c:v>85.63</c:v>
                </c:pt>
                <c:pt idx="9">
                  <c:v>81.459999999999994</c:v>
                </c:pt>
                <c:pt idx="10">
                  <c:v>80.22</c:v>
                </c:pt>
                <c:pt idx="11">
                  <c:v>69.89</c:v>
                </c:pt>
                <c:pt idx="12">
                  <c:v>66.989999999999995</c:v>
                </c:pt>
                <c:pt idx="13">
                  <c:v>60.2</c:v>
                </c:pt>
                <c:pt idx="14">
                  <c:v>54.13</c:v>
                </c:pt>
                <c:pt idx="15">
                  <c:v>58.82</c:v>
                </c:pt>
                <c:pt idx="16">
                  <c:v>49.96</c:v>
                </c:pt>
                <c:pt idx="17">
                  <c:v>55.15</c:v>
                </c:pt>
                <c:pt idx="18">
                  <c:v>47.01</c:v>
                </c:pt>
                <c:pt idx="19">
                  <c:v>49.59</c:v>
                </c:pt>
                <c:pt idx="20">
                  <c:v>46.67</c:v>
                </c:pt>
                <c:pt idx="21">
                  <c:v>48.53</c:v>
                </c:pt>
                <c:pt idx="22">
                  <c:v>45.66</c:v>
                </c:pt>
                <c:pt idx="23">
                  <c:v>47.21</c:v>
                </c:pt>
                <c:pt idx="24">
                  <c:v>49.11</c:v>
                </c:pt>
                <c:pt idx="25">
                  <c:v>42.14</c:v>
                </c:pt>
                <c:pt idx="26">
                  <c:v>45.95</c:v>
                </c:pt>
                <c:pt idx="27">
                  <c:v>40.58</c:v>
                </c:pt>
                <c:pt idx="28">
                  <c:v>39.18</c:v>
                </c:pt>
                <c:pt idx="29">
                  <c:v>35.35</c:v>
                </c:pt>
                <c:pt idx="30">
                  <c:v>39.17</c:v>
                </c:pt>
                <c:pt idx="31">
                  <c:v>39.25</c:v>
                </c:pt>
                <c:pt idx="32">
                  <c:v>30.37</c:v>
                </c:pt>
                <c:pt idx="33">
                  <c:v>34.1</c:v>
                </c:pt>
                <c:pt idx="34">
                  <c:v>30.03</c:v>
                </c:pt>
                <c:pt idx="35">
                  <c:v>30.66</c:v>
                </c:pt>
                <c:pt idx="36">
                  <c:v>29.87</c:v>
                </c:pt>
                <c:pt idx="37">
                  <c:v>25.32</c:v>
                </c:pt>
              </c:numCache>
            </c:numRef>
          </c:val>
          <c:smooth val="0"/>
          <c:extLst>
            <c:ext xmlns:c16="http://schemas.microsoft.com/office/drawing/2014/chart" uri="{C3380CC4-5D6E-409C-BE32-E72D297353CC}">
              <c16:uniqueId val="{00000000-2305-4B5B-B598-95D6824BE282}"/>
            </c:ext>
          </c:extLst>
        </c:ser>
        <c:ser>
          <c:idx val="1"/>
          <c:order val="1"/>
          <c:tx>
            <c:strRef>
              <c:f>'Data 3.3'!$C$9</c:f>
              <c:strCache>
                <c:ptCount val="1"/>
                <c:pt idx="0">
                  <c:v>15 to 44</c:v>
                </c:pt>
              </c:strCache>
            </c:strRef>
          </c:tx>
          <c:spPr>
            <a:ln>
              <a:solidFill>
                <a:schemeClr val="tx1"/>
              </a:solidFill>
              <a:prstDash val="sysDot"/>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3.3'!$C$11:$C$48</c:f>
              <c:numCache>
                <c:formatCode>General</c:formatCode>
                <c:ptCount val="38"/>
                <c:pt idx="0">
                  <c:v>100</c:v>
                </c:pt>
                <c:pt idx="1">
                  <c:v>91.92</c:v>
                </c:pt>
                <c:pt idx="2">
                  <c:v>88.23</c:v>
                </c:pt>
                <c:pt idx="3">
                  <c:v>85.66</c:v>
                </c:pt>
                <c:pt idx="4">
                  <c:v>87.1</c:v>
                </c:pt>
                <c:pt idx="5">
                  <c:v>91.11</c:v>
                </c:pt>
                <c:pt idx="6">
                  <c:v>88.95</c:v>
                </c:pt>
                <c:pt idx="7">
                  <c:v>97.73</c:v>
                </c:pt>
                <c:pt idx="8">
                  <c:v>89.73</c:v>
                </c:pt>
                <c:pt idx="9">
                  <c:v>93.68</c:v>
                </c:pt>
                <c:pt idx="10">
                  <c:v>90.28</c:v>
                </c:pt>
                <c:pt idx="11">
                  <c:v>94.12</c:v>
                </c:pt>
                <c:pt idx="12">
                  <c:v>91.62</c:v>
                </c:pt>
                <c:pt idx="13">
                  <c:v>94.99</c:v>
                </c:pt>
                <c:pt idx="14">
                  <c:v>96.1</c:v>
                </c:pt>
                <c:pt idx="15">
                  <c:v>100.1</c:v>
                </c:pt>
                <c:pt idx="16">
                  <c:v>98.98</c:v>
                </c:pt>
                <c:pt idx="17">
                  <c:v>104.19</c:v>
                </c:pt>
                <c:pt idx="18">
                  <c:v>105.95</c:v>
                </c:pt>
                <c:pt idx="19">
                  <c:v>103.69</c:v>
                </c:pt>
                <c:pt idx="20">
                  <c:v>107.51</c:v>
                </c:pt>
                <c:pt idx="21">
                  <c:v>110.87</c:v>
                </c:pt>
                <c:pt idx="22">
                  <c:v>104.99</c:v>
                </c:pt>
                <c:pt idx="23">
                  <c:v>102.43</c:v>
                </c:pt>
                <c:pt idx="24">
                  <c:v>95.92</c:v>
                </c:pt>
                <c:pt idx="25">
                  <c:v>107.99</c:v>
                </c:pt>
                <c:pt idx="26">
                  <c:v>106.71</c:v>
                </c:pt>
                <c:pt idx="27">
                  <c:v>103.42</c:v>
                </c:pt>
                <c:pt idx="28">
                  <c:v>99.44</c:v>
                </c:pt>
                <c:pt idx="29">
                  <c:v>92.63</c:v>
                </c:pt>
                <c:pt idx="30">
                  <c:v>94.85</c:v>
                </c:pt>
                <c:pt idx="31">
                  <c:v>86.1</c:v>
                </c:pt>
                <c:pt idx="32">
                  <c:v>84.59</c:v>
                </c:pt>
                <c:pt idx="33">
                  <c:v>79.5</c:v>
                </c:pt>
                <c:pt idx="34">
                  <c:v>81.84</c:v>
                </c:pt>
                <c:pt idx="35">
                  <c:v>91.41</c:v>
                </c:pt>
                <c:pt idx="36">
                  <c:v>86.49</c:v>
                </c:pt>
                <c:pt idx="37">
                  <c:v>93.45</c:v>
                </c:pt>
              </c:numCache>
            </c:numRef>
          </c:val>
          <c:smooth val="0"/>
          <c:extLst>
            <c:ext xmlns:c16="http://schemas.microsoft.com/office/drawing/2014/chart" uri="{C3380CC4-5D6E-409C-BE32-E72D297353CC}">
              <c16:uniqueId val="{00000001-2305-4B5B-B598-95D6824BE282}"/>
            </c:ext>
          </c:extLst>
        </c:ser>
        <c:ser>
          <c:idx val="3"/>
          <c:order val="2"/>
          <c:tx>
            <c:strRef>
              <c:f>'Data 3.3'!$D$9</c:f>
              <c:strCache>
                <c:ptCount val="1"/>
                <c:pt idx="0">
                  <c:v>45 to 59</c:v>
                </c:pt>
              </c:strCache>
            </c:strRef>
          </c:tx>
          <c:spPr>
            <a:ln>
              <a:solidFill>
                <a:srgbClr val="284F99"/>
              </a:solidFill>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3.3'!$D$11:$D$48</c:f>
              <c:numCache>
                <c:formatCode>General</c:formatCode>
                <c:ptCount val="38"/>
                <c:pt idx="0">
                  <c:v>100</c:v>
                </c:pt>
                <c:pt idx="1">
                  <c:v>97.62</c:v>
                </c:pt>
                <c:pt idx="2">
                  <c:v>95.2</c:v>
                </c:pt>
                <c:pt idx="3">
                  <c:v>89.83</c:v>
                </c:pt>
                <c:pt idx="4">
                  <c:v>87.82</c:v>
                </c:pt>
                <c:pt idx="5">
                  <c:v>89.25</c:v>
                </c:pt>
                <c:pt idx="6">
                  <c:v>83.71</c:v>
                </c:pt>
                <c:pt idx="7">
                  <c:v>84.21</c:v>
                </c:pt>
                <c:pt idx="8">
                  <c:v>78.58</c:v>
                </c:pt>
                <c:pt idx="9">
                  <c:v>73.75</c:v>
                </c:pt>
                <c:pt idx="10">
                  <c:v>74.47</c:v>
                </c:pt>
                <c:pt idx="11">
                  <c:v>69.599999999999994</c:v>
                </c:pt>
                <c:pt idx="12">
                  <c:v>71.63</c:v>
                </c:pt>
                <c:pt idx="13">
                  <c:v>65.930000000000007</c:v>
                </c:pt>
                <c:pt idx="14">
                  <c:v>66.58</c:v>
                </c:pt>
                <c:pt idx="15">
                  <c:v>68.14</c:v>
                </c:pt>
                <c:pt idx="16">
                  <c:v>65.47</c:v>
                </c:pt>
                <c:pt idx="17">
                  <c:v>63.29</c:v>
                </c:pt>
                <c:pt idx="18">
                  <c:v>64.709999999999994</c:v>
                </c:pt>
                <c:pt idx="19">
                  <c:v>61.01</c:v>
                </c:pt>
                <c:pt idx="20">
                  <c:v>62.42</c:v>
                </c:pt>
                <c:pt idx="21">
                  <c:v>60.58</c:v>
                </c:pt>
                <c:pt idx="22">
                  <c:v>57</c:v>
                </c:pt>
                <c:pt idx="23">
                  <c:v>56.35</c:v>
                </c:pt>
                <c:pt idx="24">
                  <c:v>54.98</c:v>
                </c:pt>
                <c:pt idx="25">
                  <c:v>54.77</c:v>
                </c:pt>
                <c:pt idx="26">
                  <c:v>53.81</c:v>
                </c:pt>
                <c:pt idx="27">
                  <c:v>52.97</c:v>
                </c:pt>
                <c:pt idx="28">
                  <c:v>48.68</c:v>
                </c:pt>
                <c:pt idx="29">
                  <c:v>49.24</c:v>
                </c:pt>
                <c:pt idx="30">
                  <c:v>44.61</c:v>
                </c:pt>
                <c:pt idx="31">
                  <c:v>45.34</c:v>
                </c:pt>
                <c:pt idx="32">
                  <c:v>46.11</c:v>
                </c:pt>
                <c:pt idx="33">
                  <c:v>44.28</c:v>
                </c:pt>
                <c:pt idx="34">
                  <c:v>46.6</c:v>
                </c:pt>
                <c:pt idx="35">
                  <c:v>48.98</c:v>
                </c:pt>
                <c:pt idx="36">
                  <c:v>47.46</c:v>
                </c:pt>
                <c:pt idx="37" formatCode="0.00">
                  <c:v>49</c:v>
                </c:pt>
              </c:numCache>
            </c:numRef>
          </c:val>
          <c:smooth val="0"/>
          <c:extLst>
            <c:ext xmlns:c16="http://schemas.microsoft.com/office/drawing/2014/chart" uri="{C3380CC4-5D6E-409C-BE32-E72D297353CC}">
              <c16:uniqueId val="{00000002-2305-4B5B-B598-95D6824BE282}"/>
            </c:ext>
          </c:extLst>
        </c:ser>
        <c:ser>
          <c:idx val="4"/>
          <c:order val="3"/>
          <c:tx>
            <c:strRef>
              <c:f>'Data 3.3'!$E$9</c:f>
              <c:strCache>
                <c:ptCount val="1"/>
                <c:pt idx="0">
                  <c:v>60 to 74</c:v>
                </c:pt>
              </c:strCache>
            </c:strRef>
          </c:tx>
          <c:spPr>
            <a:ln>
              <a:solidFill>
                <a:schemeClr val="tx1"/>
              </a:solidFill>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3.3'!$E$11:$E$48</c:f>
              <c:numCache>
                <c:formatCode>General</c:formatCode>
                <c:ptCount val="38"/>
                <c:pt idx="0">
                  <c:v>100</c:v>
                </c:pt>
                <c:pt idx="1">
                  <c:v>99.81</c:v>
                </c:pt>
                <c:pt idx="2">
                  <c:v>96.94</c:v>
                </c:pt>
                <c:pt idx="3">
                  <c:v>95.5</c:v>
                </c:pt>
                <c:pt idx="4">
                  <c:v>95.99</c:v>
                </c:pt>
                <c:pt idx="5">
                  <c:v>93.55</c:v>
                </c:pt>
                <c:pt idx="6">
                  <c:v>92.28</c:v>
                </c:pt>
                <c:pt idx="7">
                  <c:v>89.22</c:v>
                </c:pt>
                <c:pt idx="8">
                  <c:v>90.34</c:v>
                </c:pt>
                <c:pt idx="9">
                  <c:v>86.07</c:v>
                </c:pt>
                <c:pt idx="10">
                  <c:v>84.33</c:v>
                </c:pt>
                <c:pt idx="11">
                  <c:v>83.16</c:v>
                </c:pt>
                <c:pt idx="12">
                  <c:v>86.07</c:v>
                </c:pt>
                <c:pt idx="13">
                  <c:v>80.86</c:v>
                </c:pt>
                <c:pt idx="14">
                  <c:v>80.53</c:v>
                </c:pt>
                <c:pt idx="15">
                  <c:v>78.819999999999993</c:v>
                </c:pt>
                <c:pt idx="16">
                  <c:v>75.260000000000005</c:v>
                </c:pt>
                <c:pt idx="17">
                  <c:v>73.8</c:v>
                </c:pt>
                <c:pt idx="18">
                  <c:v>71.16</c:v>
                </c:pt>
                <c:pt idx="19">
                  <c:v>68.8</c:v>
                </c:pt>
                <c:pt idx="20">
                  <c:v>66.150000000000006</c:v>
                </c:pt>
                <c:pt idx="21">
                  <c:v>66.13</c:v>
                </c:pt>
                <c:pt idx="22">
                  <c:v>64.180000000000007</c:v>
                </c:pt>
                <c:pt idx="23">
                  <c:v>60.3</c:v>
                </c:pt>
                <c:pt idx="24">
                  <c:v>57.52</c:v>
                </c:pt>
                <c:pt idx="25">
                  <c:v>54.72</c:v>
                </c:pt>
                <c:pt idx="26">
                  <c:v>53.7</c:v>
                </c:pt>
                <c:pt idx="27">
                  <c:v>51.75</c:v>
                </c:pt>
                <c:pt idx="28">
                  <c:v>48.85</c:v>
                </c:pt>
                <c:pt idx="29">
                  <c:v>47.02</c:v>
                </c:pt>
                <c:pt idx="30">
                  <c:v>46.3</c:v>
                </c:pt>
                <c:pt idx="31">
                  <c:v>44.87</c:v>
                </c:pt>
                <c:pt idx="32">
                  <c:v>44.08</c:v>
                </c:pt>
                <c:pt idx="33">
                  <c:v>43.48</c:v>
                </c:pt>
                <c:pt idx="34">
                  <c:v>45.54</c:v>
                </c:pt>
                <c:pt idx="35">
                  <c:v>44.06</c:v>
                </c:pt>
                <c:pt idx="36">
                  <c:v>42.75</c:v>
                </c:pt>
                <c:pt idx="37">
                  <c:v>42.45</c:v>
                </c:pt>
              </c:numCache>
            </c:numRef>
          </c:val>
          <c:smooth val="0"/>
          <c:extLst>
            <c:ext xmlns:c16="http://schemas.microsoft.com/office/drawing/2014/chart" uri="{C3380CC4-5D6E-409C-BE32-E72D297353CC}">
              <c16:uniqueId val="{00000003-2305-4B5B-B598-95D6824BE282}"/>
            </c:ext>
          </c:extLst>
        </c:ser>
        <c:ser>
          <c:idx val="5"/>
          <c:order val="4"/>
          <c:tx>
            <c:strRef>
              <c:f>'Data 3.3'!$F$9</c:f>
              <c:strCache>
                <c:ptCount val="1"/>
                <c:pt idx="0">
                  <c:v>75 to 89</c:v>
                </c:pt>
              </c:strCache>
            </c:strRef>
          </c:tx>
          <c:spPr>
            <a:ln>
              <a:solidFill>
                <a:srgbClr val="284F99"/>
              </a:solidFill>
              <a:prstDash val="dash"/>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3.3'!$F$11:$F$48</c:f>
              <c:numCache>
                <c:formatCode>General</c:formatCode>
                <c:ptCount val="38"/>
                <c:pt idx="0">
                  <c:v>100</c:v>
                </c:pt>
                <c:pt idx="1">
                  <c:v>100.56</c:v>
                </c:pt>
                <c:pt idx="2">
                  <c:v>98.86</c:v>
                </c:pt>
                <c:pt idx="3">
                  <c:v>96.53</c:v>
                </c:pt>
                <c:pt idx="4">
                  <c:v>97.84</c:v>
                </c:pt>
                <c:pt idx="5">
                  <c:v>98.13</c:v>
                </c:pt>
                <c:pt idx="6">
                  <c:v>94.01</c:v>
                </c:pt>
                <c:pt idx="7">
                  <c:v>92.22</c:v>
                </c:pt>
                <c:pt idx="8">
                  <c:v>97.3</c:v>
                </c:pt>
                <c:pt idx="9">
                  <c:v>91.82</c:v>
                </c:pt>
                <c:pt idx="10">
                  <c:v>90</c:v>
                </c:pt>
                <c:pt idx="11">
                  <c:v>90.98</c:v>
                </c:pt>
                <c:pt idx="12">
                  <c:v>96.32</c:v>
                </c:pt>
                <c:pt idx="13">
                  <c:v>88.32</c:v>
                </c:pt>
                <c:pt idx="14">
                  <c:v>87.1</c:v>
                </c:pt>
                <c:pt idx="15">
                  <c:v>87.83</c:v>
                </c:pt>
                <c:pt idx="16">
                  <c:v>83.88</c:v>
                </c:pt>
                <c:pt idx="17">
                  <c:v>81.47</c:v>
                </c:pt>
                <c:pt idx="18">
                  <c:v>84.1</c:v>
                </c:pt>
                <c:pt idx="19">
                  <c:v>78.510000000000005</c:v>
                </c:pt>
                <c:pt idx="20">
                  <c:v>75.459999999999994</c:v>
                </c:pt>
                <c:pt idx="21">
                  <c:v>75.11</c:v>
                </c:pt>
                <c:pt idx="22">
                  <c:v>75.97</c:v>
                </c:pt>
                <c:pt idx="23">
                  <c:v>71.510000000000005</c:v>
                </c:pt>
                <c:pt idx="24">
                  <c:v>70.95</c:v>
                </c:pt>
                <c:pt idx="25">
                  <c:v>68.05</c:v>
                </c:pt>
                <c:pt idx="26">
                  <c:v>68.650000000000006</c:v>
                </c:pt>
                <c:pt idx="27">
                  <c:v>65.959999999999994</c:v>
                </c:pt>
                <c:pt idx="28">
                  <c:v>64.25</c:v>
                </c:pt>
                <c:pt idx="29">
                  <c:v>63.02</c:v>
                </c:pt>
                <c:pt idx="30">
                  <c:v>62.06</c:v>
                </c:pt>
                <c:pt idx="31">
                  <c:v>61.28</c:v>
                </c:pt>
                <c:pt idx="32">
                  <c:v>60.69</c:v>
                </c:pt>
                <c:pt idx="33">
                  <c:v>59.46</c:v>
                </c:pt>
                <c:pt idx="34">
                  <c:v>61.36</c:v>
                </c:pt>
                <c:pt idx="35">
                  <c:v>58.94</c:v>
                </c:pt>
                <c:pt idx="36">
                  <c:v>60.66</c:v>
                </c:pt>
                <c:pt idx="37">
                  <c:v>60.13</c:v>
                </c:pt>
              </c:numCache>
            </c:numRef>
          </c:val>
          <c:smooth val="0"/>
          <c:extLst>
            <c:ext xmlns:c16="http://schemas.microsoft.com/office/drawing/2014/chart" uri="{C3380CC4-5D6E-409C-BE32-E72D297353CC}">
              <c16:uniqueId val="{00000004-2305-4B5B-B598-95D6824BE282}"/>
            </c:ext>
          </c:extLst>
        </c:ser>
        <c:ser>
          <c:idx val="6"/>
          <c:order val="5"/>
          <c:tx>
            <c:strRef>
              <c:f>'Data 3.3'!$G$9</c:f>
              <c:strCache>
                <c:ptCount val="1"/>
                <c:pt idx="0">
                  <c:v>90 plus</c:v>
                </c:pt>
              </c:strCache>
            </c:strRef>
          </c:tx>
          <c:spPr>
            <a:ln>
              <a:solidFill>
                <a:srgbClr val="284F99"/>
              </a:solidFill>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3.3'!$G$11:$G$48</c:f>
              <c:numCache>
                <c:formatCode>General</c:formatCode>
                <c:ptCount val="38"/>
                <c:pt idx="0">
                  <c:v>100</c:v>
                </c:pt>
                <c:pt idx="1">
                  <c:v>106.88</c:v>
                </c:pt>
                <c:pt idx="2">
                  <c:v>98.98</c:v>
                </c:pt>
                <c:pt idx="3">
                  <c:v>92.76</c:v>
                </c:pt>
                <c:pt idx="4">
                  <c:v>98.57</c:v>
                </c:pt>
                <c:pt idx="5">
                  <c:v>98.51</c:v>
                </c:pt>
                <c:pt idx="6">
                  <c:v>96.91</c:v>
                </c:pt>
                <c:pt idx="7">
                  <c:v>96.8</c:v>
                </c:pt>
                <c:pt idx="8">
                  <c:v>106.1</c:v>
                </c:pt>
                <c:pt idx="9">
                  <c:v>93.13</c:v>
                </c:pt>
                <c:pt idx="10">
                  <c:v>93.66</c:v>
                </c:pt>
                <c:pt idx="11">
                  <c:v>99.93</c:v>
                </c:pt>
                <c:pt idx="12">
                  <c:v>103.74</c:v>
                </c:pt>
                <c:pt idx="13">
                  <c:v>92.69</c:v>
                </c:pt>
                <c:pt idx="14">
                  <c:v>94.46</c:v>
                </c:pt>
                <c:pt idx="15">
                  <c:v>95.44</c:v>
                </c:pt>
                <c:pt idx="16">
                  <c:v>91.61</c:v>
                </c:pt>
                <c:pt idx="17">
                  <c:v>89.86</c:v>
                </c:pt>
                <c:pt idx="18">
                  <c:v>92.45</c:v>
                </c:pt>
                <c:pt idx="19">
                  <c:v>84.31</c:v>
                </c:pt>
                <c:pt idx="20">
                  <c:v>86.42</c:v>
                </c:pt>
                <c:pt idx="21">
                  <c:v>104.39</c:v>
                </c:pt>
                <c:pt idx="22">
                  <c:v>112.43</c:v>
                </c:pt>
                <c:pt idx="23">
                  <c:v>100.36</c:v>
                </c:pt>
                <c:pt idx="24">
                  <c:v>95.82</c:v>
                </c:pt>
                <c:pt idx="25">
                  <c:v>93.43</c:v>
                </c:pt>
                <c:pt idx="26">
                  <c:v>98.35</c:v>
                </c:pt>
                <c:pt idx="27">
                  <c:v>95.86</c:v>
                </c:pt>
                <c:pt idx="28">
                  <c:v>88.53</c:v>
                </c:pt>
                <c:pt idx="29">
                  <c:v>89.22</c:v>
                </c:pt>
                <c:pt idx="30">
                  <c:v>80.27</c:v>
                </c:pt>
                <c:pt idx="31">
                  <c:v>81.37</c:v>
                </c:pt>
                <c:pt idx="32">
                  <c:v>83.2</c:v>
                </c:pt>
                <c:pt idx="33">
                  <c:v>79.73</c:v>
                </c:pt>
                <c:pt idx="34">
                  <c:v>88.07</c:v>
                </c:pt>
                <c:pt idx="35">
                  <c:v>83.26</c:v>
                </c:pt>
                <c:pt idx="36">
                  <c:v>85.48</c:v>
                </c:pt>
                <c:pt idx="37">
                  <c:v>83.44</c:v>
                </c:pt>
              </c:numCache>
            </c:numRef>
          </c:val>
          <c:smooth val="0"/>
          <c:extLst>
            <c:ext xmlns:c16="http://schemas.microsoft.com/office/drawing/2014/chart" uri="{C3380CC4-5D6E-409C-BE32-E72D297353CC}">
              <c16:uniqueId val="{00000005-2305-4B5B-B598-95D6824BE282}"/>
            </c:ext>
          </c:extLst>
        </c:ser>
        <c:dLbls>
          <c:showLegendKey val="0"/>
          <c:showVal val="0"/>
          <c:showCatName val="0"/>
          <c:showSerName val="0"/>
          <c:showPercent val="0"/>
          <c:showBubbleSize val="0"/>
        </c:dLbls>
        <c:smooth val="0"/>
        <c:axId val="53474048"/>
        <c:axId val="53475968"/>
      </c:lineChart>
      <c:catAx>
        <c:axId val="53474048"/>
        <c:scaling>
          <c:orientation val="minMax"/>
        </c:scaling>
        <c:delete val="0"/>
        <c:axPos val="b"/>
        <c:title>
          <c:tx>
            <c:rich>
              <a:bodyPr/>
              <a:lstStyle/>
              <a:p>
                <a:pPr>
                  <a:defRPr sz="1400"/>
                </a:pPr>
                <a:r>
                  <a:rPr lang="en-US" sz="1400"/>
                  <a:t>Year</a:t>
                </a:r>
              </a:p>
            </c:rich>
          </c:tx>
          <c:layout>
            <c:manualLayout>
              <c:xMode val="edge"/>
              <c:yMode val="edge"/>
              <c:x val="0.45791445475131848"/>
              <c:y val="0.95271271156790183"/>
            </c:manualLayout>
          </c:layout>
          <c:overlay val="0"/>
        </c:title>
        <c:numFmt formatCode="General" sourceLinked="1"/>
        <c:majorTickMark val="none"/>
        <c:minorTickMark val="out"/>
        <c:tickLblPos val="nextTo"/>
        <c:crossAx val="53475968"/>
        <c:crosses val="autoZero"/>
        <c:auto val="1"/>
        <c:lblAlgn val="ctr"/>
        <c:lblOffset val="100"/>
        <c:tickLblSkip val="1"/>
        <c:noMultiLvlLbl val="0"/>
      </c:catAx>
      <c:valAx>
        <c:axId val="53475968"/>
        <c:scaling>
          <c:orientation val="minMax"/>
        </c:scaling>
        <c:delete val="0"/>
        <c:axPos val="l"/>
        <c:majorGridlines/>
        <c:title>
          <c:tx>
            <c:rich>
              <a:bodyPr rot="-5400000" vert="horz"/>
              <a:lstStyle/>
              <a:p>
                <a:pPr>
                  <a:defRPr sz="1400"/>
                </a:pPr>
                <a:r>
                  <a:rPr lang="en-US" sz="1400"/>
                  <a:t>Percentage</a:t>
                </a:r>
              </a:p>
            </c:rich>
          </c:tx>
          <c:overlay val="0"/>
        </c:title>
        <c:numFmt formatCode="General" sourceLinked="1"/>
        <c:majorTickMark val="out"/>
        <c:minorTickMark val="none"/>
        <c:tickLblPos val="nextTo"/>
        <c:crossAx val="53474048"/>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GB" sz="1400" b="1" i="0" baseline="0">
                <a:effectLst/>
                <a:latin typeface="Arial" panose="020B0604020202020204" pitchFamily="34" charset="0"/>
                <a:cs typeface="Arial" panose="020B0604020202020204" pitchFamily="34" charset="0"/>
              </a:rPr>
              <a:t>Figure 3.3b: Age-specific mortality rates as a proportion of 1981 rate, </a:t>
            </a:r>
            <a:endParaRPr lang="en-GB" sz="1400">
              <a:effectLst/>
              <a:latin typeface="Arial" panose="020B0604020202020204" pitchFamily="34" charset="0"/>
              <a:cs typeface="Arial" panose="020B0604020202020204" pitchFamily="34" charset="0"/>
            </a:endParaRPr>
          </a:p>
          <a:p>
            <a:pPr algn="ctr">
              <a:defRPr/>
            </a:pPr>
            <a:r>
              <a:rPr lang="en-GB" sz="1400" b="1" i="0" baseline="0">
                <a:effectLst/>
                <a:latin typeface="Arial" panose="020B0604020202020204" pitchFamily="34" charset="0"/>
                <a:cs typeface="Arial" panose="020B0604020202020204" pitchFamily="34" charset="0"/>
              </a:rPr>
              <a:t>1981-2018, females</a:t>
            </a:r>
            <a:endParaRPr lang="en-GB" sz="1400">
              <a:effectLst/>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11883241901181822"/>
          <c:y val="0.10293909641002931"/>
          <c:w val="0.76781398870487672"/>
          <c:h val="0.81167112259701979"/>
        </c:manualLayout>
      </c:layout>
      <c:lineChart>
        <c:grouping val="standard"/>
        <c:varyColors val="0"/>
        <c:ser>
          <c:idx val="1"/>
          <c:order val="0"/>
          <c:tx>
            <c:strRef>
              <c:f>'Data 3.3'!$K$10</c:f>
              <c:strCache>
                <c:ptCount val="1"/>
              </c:strCache>
            </c:strRef>
          </c:tx>
          <c:spPr>
            <a:ln>
              <a:solidFill>
                <a:srgbClr val="284F99"/>
              </a:solidFill>
              <a:prstDash val="sysDot"/>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3.3'!$K$11:$K$48</c:f>
              <c:numCache>
                <c:formatCode>General</c:formatCode>
                <c:ptCount val="38"/>
                <c:pt idx="0">
                  <c:v>100</c:v>
                </c:pt>
                <c:pt idx="1">
                  <c:v>97.62</c:v>
                </c:pt>
                <c:pt idx="2">
                  <c:v>85.74</c:v>
                </c:pt>
                <c:pt idx="3">
                  <c:v>94.89</c:v>
                </c:pt>
                <c:pt idx="4">
                  <c:v>95.45</c:v>
                </c:pt>
                <c:pt idx="5">
                  <c:v>80.37</c:v>
                </c:pt>
                <c:pt idx="6">
                  <c:v>80.17</c:v>
                </c:pt>
                <c:pt idx="7">
                  <c:v>72.180000000000007</c:v>
                </c:pt>
                <c:pt idx="8">
                  <c:v>80.5</c:v>
                </c:pt>
                <c:pt idx="9">
                  <c:v>72.099999999999994</c:v>
                </c:pt>
                <c:pt idx="10">
                  <c:v>68.53</c:v>
                </c:pt>
                <c:pt idx="11">
                  <c:v>67.25</c:v>
                </c:pt>
                <c:pt idx="12">
                  <c:v>66.88</c:v>
                </c:pt>
                <c:pt idx="13">
                  <c:v>55.04</c:v>
                </c:pt>
                <c:pt idx="14">
                  <c:v>59.52</c:v>
                </c:pt>
                <c:pt idx="15">
                  <c:v>57.5</c:v>
                </c:pt>
                <c:pt idx="16">
                  <c:v>49.8</c:v>
                </c:pt>
                <c:pt idx="17">
                  <c:v>52.15</c:v>
                </c:pt>
                <c:pt idx="18">
                  <c:v>44.57</c:v>
                </c:pt>
                <c:pt idx="19">
                  <c:v>46.57</c:v>
                </c:pt>
                <c:pt idx="20">
                  <c:v>49.64</c:v>
                </c:pt>
                <c:pt idx="21">
                  <c:v>44.48</c:v>
                </c:pt>
                <c:pt idx="22">
                  <c:v>47.95</c:v>
                </c:pt>
                <c:pt idx="23">
                  <c:v>43.21</c:v>
                </c:pt>
                <c:pt idx="24">
                  <c:v>48.63</c:v>
                </c:pt>
                <c:pt idx="25">
                  <c:v>42.55</c:v>
                </c:pt>
                <c:pt idx="26">
                  <c:v>46.04</c:v>
                </c:pt>
                <c:pt idx="27">
                  <c:v>43.35</c:v>
                </c:pt>
                <c:pt idx="28">
                  <c:v>39.020000000000003</c:v>
                </c:pt>
                <c:pt idx="29">
                  <c:v>37.380000000000003</c:v>
                </c:pt>
                <c:pt idx="30">
                  <c:v>37.96</c:v>
                </c:pt>
                <c:pt idx="31">
                  <c:v>33.11</c:v>
                </c:pt>
                <c:pt idx="32">
                  <c:v>33.69</c:v>
                </c:pt>
                <c:pt idx="33">
                  <c:v>33.93</c:v>
                </c:pt>
                <c:pt idx="34">
                  <c:v>27.26</c:v>
                </c:pt>
                <c:pt idx="35">
                  <c:v>35.01</c:v>
                </c:pt>
                <c:pt idx="36">
                  <c:v>30.04</c:v>
                </c:pt>
                <c:pt idx="37">
                  <c:v>32.97</c:v>
                </c:pt>
              </c:numCache>
            </c:numRef>
          </c:val>
          <c:smooth val="0"/>
          <c:extLst>
            <c:ext xmlns:c16="http://schemas.microsoft.com/office/drawing/2014/chart" uri="{C3380CC4-5D6E-409C-BE32-E72D297353CC}">
              <c16:uniqueId val="{00000000-F3BA-439A-92A4-69D03B737710}"/>
            </c:ext>
          </c:extLst>
        </c:ser>
        <c:ser>
          <c:idx val="3"/>
          <c:order val="1"/>
          <c:tx>
            <c:strRef>
              <c:f>'Data 3.3'!$L$10</c:f>
              <c:strCache>
                <c:ptCount val="1"/>
              </c:strCache>
            </c:strRef>
          </c:tx>
          <c:spPr>
            <a:ln>
              <a:solidFill>
                <a:schemeClr val="tx1"/>
              </a:solidFill>
              <a:prstDash val="sysDot"/>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3.3'!$L$11:$L$48</c:f>
              <c:numCache>
                <c:formatCode>General</c:formatCode>
                <c:ptCount val="38"/>
                <c:pt idx="0">
                  <c:v>100</c:v>
                </c:pt>
                <c:pt idx="1">
                  <c:v>101.45</c:v>
                </c:pt>
                <c:pt idx="2">
                  <c:v>104.28</c:v>
                </c:pt>
                <c:pt idx="3">
                  <c:v>101.35</c:v>
                </c:pt>
                <c:pt idx="4">
                  <c:v>100.51</c:v>
                </c:pt>
                <c:pt idx="5">
                  <c:v>91.49</c:v>
                </c:pt>
                <c:pt idx="6">
                  <c:v>91.12</c:v>
                </c:pt>
                <c:pt idx="7">
                  <c:v>95.29</c:v>
                </c:pt>
                <c:pt idx="8">
                  <c:v>103.71</c:v>
                </c:pt>
                <c:pt idx="9">
                  <c:v>95.41</c:v>
                </c:pt>
                <c:pt idx="10">
                  <c:v>99.49</c:v>
                </c:pt>
                <c:pt idx="11">
                  <c:v>96.48</c:v>
                </c:pt>
                <c:pt idx="12">
                  <c:v>102.94</c:v>
                </c:pt>
                <c:pt idx="13">
                  <c:v>102.81</c:v>
                </c:pt>
                <c:pt idx="14">
                  <c:v>97.29</c:v>
                </c:pt>
                <c:pt idx="15">
                  <c:v>97.74</c:v>
                </c:pt>
                <c:pt idx="16">
                  <c:v>100.86</c:v>
                </c:pt>
                <c:pt idx="17">
                  <c:v>100.98</c:v>
                </c:pt>
                <c:pt idx="18">
                  <c:v>99.53</c:v>
                </c:pt>
                <c:pt idx="19">
                  <c:v>105.28</c:v>
                </c:pt>
                <c:pt idx="20">
                  <c:v>99.67</c:v>
                </c:pt>
                <c:pt idx="21">
                  <c:v>101.36</c:v>
                </c:pt>
                <c:pt idx="22">
                  <c:v>101.08</c:v>
                </c:pt>
                <c:pt idx="23">
                  <c:v>100.55</c:v>
                </c:pt>
                <c:pt idx="24">
                  <c:v>100.04</c:v>
                </c:pt>
                <c:pt idx="25">
                  <c:v>97.98</c:v>
                </c:pt>
                <c:pt idx="26">
                  <c:v>96.85</c:v>
                </c:pt>
                <c:pt idx="27">
                  <c:v>101.37</c:v>
                </c:pt>
                <c:pt idx="28">
                  <c:v>103.11</c:v>
                </c:pt>
                <c:pt idx="29">
                  <c:v>97.07</c:v>
                </c:pt>
                <c:pt idx="30">
                  <c:v>95.9</c:v>
                </c:pt>
                <c:pt idx="31">
                  <c:v>91.21</c:v>
                </c:pt>
                <c:pt idx="32">
                  <c:v>85.28</c:v>
                </c:pt>
                <c:pt idx="33">
                  <c:v>85.89</c:v>
                </c:pt>
                <c:pt idx="34">
                  <c:v>90.48</c:v>
                </c:pt>
                <c:pt idx="35">
                  <c:v>99.12</c:v>
                </c:pt>
                <c:pt idx="36">
                  <c:v>93.38</c:v>
                </c:pt>
                <c:pt idx="37">
                  <c:v>99.39</c:v>
                </c:pt>
              </c:numCache>
            </c:numRef>
          </c:val>
          <c:smooth val="0"/>
          <c:extLst>
            <c:ext xmlns:c16="http://schemas.microsoft.com/office/drawing/2014/chart" uri="{C3380CC4-5D6E-409C-BE32-E72D297353CC}">
              <c16:uniqueId val="{00000001-F3BA-439A-92A4-69D03B737710}"/>
            </c:ext>
          </c:extLst>
        </c:ser>
        <c:ser>
          <c:idx val="4"/>
          <c:order val="2"/>
          <c:tx>
            <c:strRef>
              <c:f>'Data 3.3'!$M$10</c:f>
              <c:strCache>
                <c:ptCount val="1"/>
              </c:strCache>
            </c:strRef>
          </c:tx>
          <c:spPr>
            <a:ln>
              <a:solidFill>
                <a:srgbClr val="284F99"/>
              </a:solidFill>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3.3'!$M$11:$M$48</c:f>
              <c:numCache>
                <c:formatCode>General</c:formatCode>
                <c:ptCount val="38"/>
                <c:pt idx="0">
                  <c:v>100</c:v>
                </c:pt>
                <c:pt idx="1">
                  <c:v>101.63</c:v>
                </c:pt>
                <c:pt idx="2">
                  <c:v>97.27</c:v>
                </c:pt>
                <c:pt idx="3">
                  <c:v>97.8</c:v>
                </c:pt>
                <c:pt idx="4">
                  <c:v>92.04</c:v>
                </c:pt>
                <c:pt idx="5">
                  <c:v>89.78</c:v>
                </c:pt>
                <c:pt idx="6">
                  <c:v>88.36</c:v>
                </c:pt>
                <c:pt idx="7">
                  <c:v>85.27</c:v>
                </c:pt>
                <c:pt idx="8">
                  <c:v>86.9</c:v>
                </c:pt>
                <c:pt idx="9">
                  <c:v>82.17</c:v>
                </c:pt>
                <c:pt idx="10">
                  <c:v>79.63</c:v>
                </c:pt>
                <c:pt idx="11">
                  <c:v>77.19</c:v>
                </c:pt>
                <c:pt idx="12">
                  <c:v>73.95</c:v>
                </c:pt>
                <c:pt idx="13">
                  <c:v>73.48</c:v>
                </c:pt>
                <c:pt idx="14">
                  <c:v>70.13</c:v>
                </c:pt>
                <c:pt idx="15">
                  <c:v>73.66</c:v>
                </c:pt>
                <c:pt idx="16">
                  <c:v>70.31</c:v>
                </c:pt>
                <c:pt idx="17">
                  <c:v>68.180000000000007</c:v>
                </c:pt>
                <c:pt idx="18">
                  <c:v>68.819999999999993</c:v>
                </c:pt>
                <c:pt idx="19">
                  <c:v>65.41</c:v>
                </c:pt>
                <c:pt idx="20">
                  <c:v>67</c:v>
                </c:pt>
                <c:pt idx="21">
                  <c:v>65.41</c:v>
                </c:pt>
                <c:pt idx="22">
                  <c:v>64.19</c:v>
                </c:pt>
                <c:pt idx="23">
                  <c:v>62.72</c:v>
                </c:pt>
                <c:pt idx="24">
                  <c:v>62.18</c:v>
                </c:pt>
                <c:pt idx="25">
                  <c:v>61.09</c:v>
                </c:pt>
                <c:pt idx="26">
                  <c:v>59.91</c:v>
                </c:pt>
                <c:pt idx="27">
                  <c:v>58.4</c:v>
                </c:pt>
                <c:pt idx="28">
                  <c:v>56.5</c:v>
                </c:pt>
                <c:pt idx="29">
                  <c:v>53.91</c:v>
                </c:pt>
                <c:pt idx="30">
                  <c:v>56.18</c:v>
                </c:pt>
                <c:pt idx="31">
                  <c:v>52.92</c:v>
                </c:pt>
                <c:pt idx="32">
                  <c:v>53.2</c:v>
                </c:pt>
                <c:pt idx="33">
                  <c:v>52.85</c:v>
                </c:pt>
                <c:pt idx="34">
                  <c:v>54.35</c:v>
                </c:pt>
                <c:pt idx="35">
                  <c:v>54.3</c:v>
                </c:pt>
                <c:pt idx="36">
                  <c:v>53.83</c:v>
                </c:pt>
                <c:pt idx="37">
                  <c:v>55.79</c:v>
                </c:pt>
              </c:numCache>
            </c:numRef>
          </c:val>
          <c:smooth val="0"/>
          <c:extLst>
            <c:ext xmlns:c16="http://schemas.microsoft.com/office/drawing/2014/chart" uri="{C3380CC4-5D6E-409C-BE32-E72D297353CC}">
              <c16:uniqueId val="{00000002-F3BA-439A-92A4-69D03B737710}"/>
            </c:ext>
          </c:extLst>
        </c:ser>
        <c:ser>
          <c:idx val="5"/>
          <c:order val="3"/>
          <c:tx>
            <c:strRef>
              <c:f>'Data 3.3'!$N$10</c:f>
              <c:strCache>
                <c:ptCount val="1"/>
              </c:strCache>
            </c:strRef>
          </c:tx>
          <c:spPr>
            <a:ln>
              <a:solidFill>
                <a:schemeClr val="tx1"/>
              </a:solidFill>
              <a:prstDash val="solid"/>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3.3'!$N$11:$N$48</c:f>
              <c:numCache>
                <c:formatCode>General</c:formatCode>
                <c:ptCount val="38"/>
                <c:pt idx="0">
                  <c:v>100</c:v>
                </c:pt>
                <c:pt idx="1">
                  <c:v>98.25</c:v>
                </c:pt>
                <c:pt idx="2">
                  <c:v>97.53</c:v>
                </c:pt>
                <c:pt idx="3">
                  <c:v>93.68</c:v>
                </c:pt>
                <c:pt idx="4">
                  <c:v>98.07</c:v>
                </c:pt>
                <c:pt idx="5">
                  <c:v>95.54</c:v>
                </c:pt>
                <c:pt idx="6">
                  <c:v>93.3</c:v>
                </c:pt>
                <c:pt idx="7">
                  <c:v>92.16</c:v>
                </c:pt>
                <c:pt idx="8">
                  <c:v>94.4</c:v>
                </c:pt>
                <c:pt idx="9">
                  <c:v>89.9</c:v>
                </c:pt>
                <c:pt idx="10">
                  <c:v>87.38</c:v>
                </c:pt>
                <c:pt idx="11">
                  <c:v>87.23</c:v>
                </c:pt>
                <c:pt idx="12">
                  <c:v>89.57</c:v>
                </c:pt>
                <c:pt idx="13">
                  <c:v>85.39</c:v>
                </c:pt>
                <c:pt idx="14">
                  <c:v>84.28</c:v>
                </c:pt>
                <c:pt idx="15">
                  <c:v>81.61</c:v>
                </c:pt>
                <c:pt idx="16">
                  <c:v>79.2</c:v>
                </c:pt>
                <c:pt idx="17">
                  <c:v>78.47</c:v>
                </c:pt>
                <c:pt idx="18">
                  <c:v>77.28</c:v>
                </c:pt>
                <c:pt idx="19">
                  <c:v>73.13</c:v>
                </c:pt>
                <c:pt idx="20">
                  <c:v>70.150000000000006</c:v>
                </c:pt>
                <c:pt idx="21">
                  <c:v>70.19</c:v>
                </c:pt>
                <c:pt idx="22">
                  <c:v>69.72</c:v>
                </c:pt>
                <c:pt idx="23">
                  <c:v>64.97</c:v>
                </c:pt>
                <c:pt idx="24">
                  <c:v>64.02</c:v>
                </c:pt>
                <c:pt idx="25">
                  <c:v>62.99</c:v>
                </c:pt>
                <c:pt idx="26">
                  <c:v>61.63</c:v>
                </c:pt>
                <c:pt idx="27">
                  <c:v>58.56</c:v>
                </c:pt>
                <c:pt idx="28">
                  <c:v>56.01</c:v>
                </c:pt>
                <c:pt idx="29">
                  <c:v>56.18</c:v>
                </c:pt>
                <c:pt idx="30">
                  <c:v>53.2</c:v>
                </c:pt>
                <c:pt idx="31">
                  <c:v>53.94</c:v>
                </c:pt>
                <c:pt idx="32">
                  <c:v>52.87</c:v>
                </c:pt>
                <c:pt idx="33">
                  <c:v>50.06</c:v>
                </c:pt>
                <c:pt idx="34">
                  <c:v>52.15</c:v>
                </c:pt>
                <c:pt idx="35">
                  <c:v>51.35</c:v>
                </c:pt>
                <c:pt idx="36">
                  <c:v>50.77</c:v>
                </c:pt>
                <c:pt idx="37">
                  <c:v>52.14</c:v>
                </c:pt>
              </c:numCache>
            </c:numRef>
          </c:val>
          <c:smooth val="0"/>
          <c:extLst>
            <c:ext xmlns:c16="http://schemas.microsoft.com/office/drawing/2014/chart" uri="{C3380CC4-5D6E-409C-BE32-E72D297353CC}">
              <c16:uniqueId val="{00000003-F3BA-439A-92A4-69D03B737710}"/>
            </c:ext>
          </c:extLst>
        </c:ser>
        <c:ser>
          <c:idx val="6"/>
          <c:order val="4"/>
          <c:tx>
            <c:strRef>
              <c:f>'Data 3.3'!$O$10</c:f>
              <c:strCache>
                <c:ptCount val="1"/>
              </c:strCache>
            </c:strRef>
          </c:tx>
          <c:spPr>
            <a:ln>
              <a:solidFill>
                <a:srgbClr val="284F99"/>
              </a:solidFill>
              <a:prstDash val="dash"/>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3.3'!$O$11:$O$48</c:f>
              <c:numCache>
                <c:formatCode>General</c:formatCode>
                <c:ptCount val="38"/>
                <c:pt idx="0">
                  <c:v>100</c:v>
                </c:pt>
                <c:pt idx="1">
                  <c:v>105.51</c:v>
                </c:pt>
                <c:pt idx="2">
                  <c:v>99.26</c:v>
                </c:pt>
                <c:pt idx="3">
                  <c:v>94.97</c:v>
                </c:pt>
                <c:pt idx="4">
                  <c:v>98.26</c:v>
                </c:pt>
                <c:pt idx="5">
                  <c:v>97.13</c:v>
                </c:pt>
                <c:pt idx="6">
                  <c:v>94.22</c:v>
                </c:pt>
                <c:pt idx="7">
                  <c:v>93.95</c:v>
                </c:pt>
                <c:pt idx="8">
                  <c:v>99.79</c:v>
                </c:pt>
                <c:pt idx="9">
                  <c:v>93.28</c:v>
                </c:pt>
                <c:pt idx="10">
                  <c:v>93.24</c:v>
                </c:pt>
                <c:pt idx="11">
                  <c:v>92.95</c:v>
                </c:pt>
                <c:pt idx="12">
                  <c:v>100.8</c:v>
                </c:pt>
                <c:pt idx="13">
                  <c:v>90.68</c:v>
                </c:pt>
                <c:pt idx="14">
                  <c:v>93.21</c:v>
                </c:pt>
                <c:pt idx="15">
                  <c:v>90.97</c:v>
                </c:pt>
                <c:pt idx="16">
                  <c:v>89.56</c:v>
                </c:pt>
                <c:pt idx="17">
                  <c:v>87.7</c:v>
                </c:pt>
                <c:pt idx="18">
                  <c:v>90.4</c:v>
                </c:pt>
                <c:pt idx="19">
                  <c:v>86.1</c:v>
                </c:pt>
                <c:pt idx="20">
                  <c:v>83.9</c:v>
                </c:pt>
                <c:pt idx="21">
                  <c:v>83.74</c:v>
                </c:pt>
                <c:pt idx="22">
                  <c:v>84.1</c:v>
                </c:pt>
                <c:pt idx="23">
                  <c:v>80.59</c:v>
                </c:pt>
                <c:pt idx="24">
                  <c:v>78.900000000000006</c:v>
                </c:pt>
                <c:pt idx="25">
                  <c:v>77.52</c:v>
                </c:pt>
                <c:pt idx="26">
                  <c:v>77.459999999999994</c:v>
                </c:pt>
                <c:pt idx="27">
                  <c:v>79.11</c:v>
                </c:pt>
                <c:pt idx="28">
                  <c:v>74.680000000000007</c:v>
                </c:pt>
                <c:pt idx="29">
                  <c:v>72.959999999999994</c:v>
                </c:pt>
                <c:pt idx="30">
                  <c:v>71.430000000000007</c:v>
                </c:pt>
                <c:pt idx="31">
                  <c:v>74.22</c:v>
                </c:pt>
                <c:pt idx="32">
                  <c:v>71.650000000000006</c:v>
                </c:pt>
                <c:pt idx="33">
                  <c:v>70.39</c:v>
                </c:pt>
                <c:pt idx="34">
                  <c:v>72.41</c:v>
                </c:pt>
                <c:pt idx="35">
                  <c:v>70.37</c:v>
                </c:pt>
                <c:pt idx="36">
                  <c:v>71.97</c:v>
                </c:pt>
                <c:pt idx="37">
                  <c:v>70.290000000000006</c:v>
                </c:pt>
              </c:numCache>
            </c:numRef>
          </c:val>
          <c:smooth val="0"/>
          <c:extLst>
            <c:ext xmlns:c16="http://schemas.microsoft.com/office/drawing/2014/chart" uri="{C3380CC4-5D6E-409C-BE32-E72D297353CC}">
              <c16:uniqueId val="{00000004-F3BA-439A-92A4-69D03B737710}"/>
            </c:ext>
          </c:extLst>
        </c:ser>
        <c:ser>
          <c:idx val="2"/>
          <c:order val="5"/>
          <c:tx>
            <c:strRef>
              <c:f>'Data 3.3'!$P$10</c:f>
              <c:strCache>
                <c:ptCount val="1"/>
              </c:strCache>
            </c:strRef>
          </c:tx>
          <c:spPr>
            <a:ln>
              <a:solidFill>
                <a:srgbClr val="284F99"/>
              </a:solidFill>
            </a:ln>
          </c:spPr>
          <c:marker>
            <c:symbol val="none"/>
          </c:marker>
          <c:cat>
            <c:numRef>
              <c:f>'Data 3.3'!$S$11:$S$48</c:f>
              <c:numCache>
                <c:formatCode>General</c:formatCode>
                <c:ptCount val="38"/>
                <c:pt idx="0">
                  <c:v>1981</c:v>
                </c:pt>
                <c:pt idx="5">
                  <c:v>1986</c:v>
                </c:pt>
                <c:pt idx="10">
                  <c:v>1991</c:v>
                </c:pt>
                <c:pt idx="15">
                  <c:v>1996</c:v>
                </c:pt>
                <c:pt idx="20">
                  <c:v>2001</c:v>
                </c:pt>
                <c:pt idx="25">
                  <c:v>2006</c:v>
                </c:pt>
                <c:pt idx="30">
                  <c:v>2011</c:v>
                </c:pt>
                <c:pt idx="35">
                  <c:v>2016</c:v>
                </c:pt>
                <c:pt idx="37">
                  <c:v>2018</c:v>
                </c:pt>
              </c:numCache>
            </c:numRef>
          </c:cat>
          <c:val>
            <c:numRef>
              <c:f>'Data 3.3'!$P$11:$P$48</c:f>
              <c:numCache>
                <c:formatCode>General</c:formatCode>
                <c:ptCount val="38"/>
                <c:pt idx="0">
                  <c:v>100</c:v>
                </c:pt>
                <c:pt idx="1">
                  <c:v>106.83</c:v>
                </c:pt>
                <c:pt idx="2">
                  <c:v>103.78</c:v>
                </c:pt>
                <c:pt idx="3">
                  <c:v>106.19</c:v>
                </c:pt>
                <c:pt idx="4">
                  <c:v>109.5</c:v>
                </c:pt>
                <c:pt idx="5">
                  <c:v>110.64</c:v>
                </c:pt>
                <c:pt idx="6">
                  <c:v>99.11</c:v>
                </c:pt>
                <c:pt idx="7">
                  <c:v>101.89</c:v>
                </c:pt>
                <c:pt idx="8">
                  <c:v>116.44</c:v>
                </c:pt>
                <c:pt idx="9">
                  <c:v>103.8</c:v>
                </c:pt>
                <c:pt idx="10">
                  <c:v>99.53</c:v>
                </c:pt>
                <c:pt idx="11">
                  <c:v>96.94</c:v>
                </c:pt>
                <c:pt idx="12">
                  <c:v>107.35</c:v>
                </c:pt>
                <c:pt idx="13">
                  <c:v>97.78</c:v>
                </c:pt>
                <c:pt idx="14">
                  <c:v>100.38</c:v>
                </c:pt>
                <c:pt idx="15">
                  <c:v>100.04</c:v>
                </c:pt>
                <c:pt idx="16">
                  <c:v>101.77</c:v>
                </c:pt>
                <c:pt idx="17">
                  <c:v>102.46</c:v>
                </c:pt>
                <c:pt idx="18">
                  <c:v>104.3</c:v>
                </c:pt>
                <c:pt idx="19">
                  <c:v>96.34</c:v>
                </c:pt>
                <c:pt idx="20">
                  <c:v>98.3</c:v>
                </c:pt>
                <c:pt idx="21">
                  <c:v>109.87</c:v>
                </c:pt>
                <c:pt idx="22">
                  <c:v>113.46</c:v>
                </c:pt>
                <c:pt idx="23">
                  <c:v>107.32</c:v>
                </c:pt>
                <c:pt idx="24">
                  <c:v>106.68</c:v>
                </c:pt>
                <c:pt idx="25">
                  <c:v>102.56</c:v>
                </c:pt>
                <c:pt idx="26">
                  <c:v>105.76</c:v>
                </c:pt>
                <c:pt idx="27">
                  <c:v>104.66</c:v>
                </c:pt>
                <c:pt idx="28">
                  <c:v>100.14</c:v>
                </c:pt>
                <c:pt idx="29">
                  <c:v>95.03</c:v>
                </c:pt>
                <c:pt idx="30">
                  <c:v>90.06</c:v>
                </c:pt>
                <c:pt idx="31">
                  <c:v>95.41</c:v>
                </c:pt>
                <c:pt idx="32">
                  <c:v>93.14</c:v>
                </c:pt>
                <c:pt idx="33">
                  <c:v>87.65</c:v>
                </c:pt>
                <c:pt idx="34">
                  <c:v>100.89</c:v>
                </c:pt>
                <c:pt idx="35">
                  <c:v>91.46</c:v>
                </c:pt>
                <c:pt idx="36">
                  <c:v>94.58</c:v>
                </c:pt>
                <c:pt idx="37">
                  <c:v>95.08</c:v>
                </c:pt>
              </c:numCache>
            </c:numRef>
          </c:val>
          <c:smooth val="0"/>
          <c:extLst>
            <c:ext xmlns:c16="http://schemas.microsoft.com/office/drawing/2014/chart" uri="{C3380CC4-5D6E-409C-BE32-E72D297353CC}">
              <c16:uniqueId val="{00000005-F3BA-439A-92A4-69D03B737710}"/>
            </c:ext>
          </c:extLst>
        </c:ser>
        <c:dLbls>
          <c:showLegendKey val="0"/>
          <c:showVal val="0"/>
          <c:showCatName val="0"/>
          <c:showSerName val="0"/>
          <c:showPercent val="0"/>
          <c:showBubbleSize val="0"/>
        </c:dLbls>
        <c:smooth val="0"/>
        <c:axId val="44237568"/>
        <c:axId val="44239488"/>
      </c:lineChart>
      <c:catAx>
        <c:axId val="44237568"/>
        <c:scaling>
          <c:orientation val="minMax"/>
        </c:scaling>
        <c:delete val="0"/>
        <c:axPos val="b"/>
        <c:title>
          <c:tx>
            <c:rich>
              <a:bodyPr/>
              <a:lstStyle/>
              <a:p>
                <a:pPr>
                  <a:defRPr sz="1400"/>
                </a:pPr>
                <a:r>
                  <a:rPr lang="en-US" sz="1400"/>
                  <a:t>Year</a:t>
                </a:r>
              </a:p>
            </c:rich>
          </c:tx>
          <c:layout>
            <c:manualLayout>
              <c:xMode val="edge"/>
              <c:yMode val="edge"/>
              <c:x val="0.45859792811776062"/>
              <c:y val="0.9536137618070718"/>
            </c:manualLayout>
          </c:layout>
          <c:overlay val="0"/>
        </c:title>
        <c:numFmt formatCode="General" sourceLinked="1"/>
        <c:majorTickMark val="none"/>
        <c:minorTickMark val="out"/>
        <c:tickLblPos val="nextTo"/>
        <c:crossAx val="44239488"/>
        <c:crosses val="autoZero"/>
        <c:auto val="1"/>
        <c:lblAlgn val="ctr"/>
        <c:lblOffset val="100"/>
        <c:tickLblSkip val="1"/>
        <c:noMultiLvlLbl val="0"/>
      </c:catAx>
      <c:valAx>
        <c:axId val="44239488"/>
        <c:scaling>
          <c:orientation val="minMax"/>
          <c:max val="120"/>
        </c:scaling>
        <c:delete val="0"/>
        <c:axPos val="l"/>
        <c:majorGridlines/>
        <c:title>
          <c:tx>
            <c:rich>
              <a:bodyPr rot="-5400000" vert="horz"/>
              <a:lstStyle/>
              <a:p>
                <a:pPr>
                  <a:defRPr sz="1400"/>
                </a:pPr>
                <a:r>
                  <a:rPr lang="en-US" sz="1400"/>
                  <a:t>Percentage</a:t>
                </a:r>
              </a:p>
            </c:rich>
          </c:tx>
          <c:overlay val="0"/>
        </c:title>
        <c:numFmt formatCode="General" sourceLinked="1"/>
        <c:majorTickMark val="out"/>
        <c:minorTickMark val="none"/>
        <c:tickLblPos val="nextTo"/>
        <c:crossAx val="44237568"/>
        <c:crosses val="autoZero"/>
        <c:crossBetween val="between"/>
      </c:valAx>
    </c:plotArea>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Figure 3.4a: Age standardised</a:t>
            </a:r>
            <a:r>
              <a:rPr lang="en-GB" baseline="30000"/>
              <a:t>1</a:t>
            </a:r>
            <a:r>
              <a:rPr lang="en-GB"/>
              <a:t> mortality rates, by selected cause, 2017, males</a:t>
            </a:r>
          </a:p>
        </c:rich>
      </c:tx>
      <c:overlay val="0"/>
      <c:spPr>
        <a:noFill/>
        <a:ln w="25400">
          <a:noFill/>
        </a:ln>
      </c:spPr>
    </c:title>
    <c:autoTitleDeleted val="0"/>
    <c:plotArea>
      <c:layout>
        <c:manualLayout>
          <c:layoutTarget val="inner"/>
          <c:xMode val="edge"/>
          <c:yMode val="edge"/>
          <c:x val="9.819930782033541E-2"/>
          <c:y val="0.13339629249640497"/>
          <c:w val="0.88808744230712178"/>
          <c:h val="0.71968438011182667"/>
        </c:manualLayout>
      </c:layout>
      <c:barChart>
        <c:barDir val="col"/>
        <c:grouping val="clustered"/>
        <c:varyColors val="0"/>
        <c:ser>
          <c:idx val="0"/>
          <c:order val="0"/>
          <c:tx>
            <c:strRef>
              <c:f>'Data 3.4'!$A$11</c:f>
              <c:strCache>
                <c:ptCount val="1"/>
                <c:pt idx="0">
                  <c:v>Scotland</c:v>
                </c:pt>
              </c:strCache>
            </c:strRef>
          </c:tx>
          <c:spPr>
            <a:solidFill>
              <a:srgbClr val="27297B"/>
            </a:solidFill>
            <a:ln w="12700">
              <a:noFill/>
              <a:prstDash val="solid"/>
            </a:ln>
          </c:spPr>
          <c:invertIfNegative val="0"/>
          <c:dLbls>
            <c:spPr>
              <a:noFill/>
              <a:ln>
                <a:noFill/>
              </a:ln>
              <a:effectLst/>
            </c:spPr>
            <c:txPr>
              <a:bodyPr/>
              <a:lstStyle/>
              <a:p>
                <a:pPr>
                  <a:defRPr sz="1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3.4'!$B$9:$F$9</c:f>
              <c:numCache>
                <c:formatCode>General</c:formatCode>
                <c:ptCount val="5"/>
              </c:numCache>
            </c:numRef>
          </c:cat>
          <c:val>
            <c:numRef>
              <c:f>'Data 3.4'!$B$11:$F$11</c:f>
              <c:numCache>
                <c:formatCode>#,##0</c:formatCode>
                <c:ptCount val="5"/>
                <c:pt idx="0">
                  <c:v>378</c:v>
                </c:pt>
                <c:pt idx="1">
                  <c:v>186</c:v>
                </c:pt>
                <c:pt idx="2">
                  <c:v>81</c:v>
                </c:pt>
                <c:pt idx="3" formatCode="General">
                  <c:v>158</c:v>
                </c:pt>
                <c:pt idx="4" formatCode="General">
                  <c:v>120</c:v>
                </c:pt>
              </c:numCache>
            </c:numRef>
          </c:val>
          <c:extLst>
            <c:ext xmlns:c16="http://schemas.microsoft.com/office/drawing/2014/chart" uri="{C3380CC4-5D6E-409C-BE32-E72D297353CC}">
              <c16:uniqueId val="{00000000-A65C-485B-B02A-DC92583B4E7C}"/>
            </c:ext>
          </c:extLst>
        </c:ser>
        <c:ser>
          <c:idx val="2"/>
          <c:order val="1"/>
          <c:tx>
            <c:strRef>
              <c:f>'Data 3.4'!$A$12</c:f>
              <c:strCache>
                <c:ptCount val="1"/>
                <c:pt idx="0">
                  <c:v>England</c:v>
                </c:pt>
              </c:strCache>
            </c:strRef>
          </c:tx>
          <c:spPr>
            <a:solidFill>
              <a:srgbClr val="284F99"/>
            </a:solidFill>
            <a:ln w="12700">
              <a:noFill/>
              <a:prstDash val="solid"/>
            </a:ln>
          </c:spPr>
          <c:invertIfNegative val="0"/>
          <c:dLbls>
            <c:spPr>
              <a:noFill/>
              <a:ln>
                <a:noFill/>
              </a:ln>
              <a:effectLst/>
            </c:spPr>
            <c:txPr>
              <a:bodyPr/>
              <a:lstStyle/>
              <a:p>
                <a:pPr>
                  <a:defRPr sz="1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3.4'!$B$9:$F$9</c:f>
              <c:numCache>
                <c:formatCode>General</c:formatCode>
                <c:ptCount val="5"/>
              </c:numCache>
            </c:numRef>
          </c:cat>
          <c:val>
            <c:numRef>
              <c:f>'Data 3.4'!$B$12:$F$12</c:f>
              <c:numCache>
                <c:formatCode>#,##0</c:formatCode>
                <c:ptCount val="5"/>
                <c:pt idx="0">
                  <c:v>322</c:v>
                </c:pt>
                <c:pt idx="1">
                  <c:v>150</c:v>
                </c:pt>
                <c:pt idx="2">
                  <c:v>60</c:v>
                </c:pt>
                <c:pt idx="3" formatCode="General">
                  <c:v>159</c:v>
                </c:pt>
                <c:pt idx="4" formatCode="General">
                  <c:v>110</c:v>
                </c:pt>
              </c:numCache>
            </c:numRef>
          </c:val>
          <c:extLst>
            <c:ext xmlns:c16="http://schemas.microsoft.com/office/drawing/2014/chart" uri="{C3380CC4-5D6E-409C-BE32-E72D297353CC}">
              <c16:uniqueId val="{00000001-A65C-485B-B02A-DC92583B4E7C}"/>
            </c:ext>
          </c:extLst>
        </c:ser>
        <c:ser>
          <c:idx val="1"/>
          <c:order val="2"/>
          <c:tx>
            <c:strRef>
              <c:f>'Data 3.4'!$A$13</c:f>
              <c:strCache>
                <c:ptCount val="1"/>
                <c:pt idx="0">
                  <c:v>Wales</c:v>
                </c:pt>
              </c:strCache>
            </c:strRef>
          </c:tx>
          <c:spPr>
            <a:solidFill>
              <a:srgbClr val="9798C8"/>
            </a:solidFill>
            <a:ln w="12700">
              <a:noFill/>
              <a:prstDash val="solid"/>
            </a:ln>
          </c:spPr>
          <c:invertIfNegative val="0"/>
          <c:dLbls>
            <c:spPr>
              <a:noFill/>
              <a:ln>
                <a:noFill/>
              </a:ln>
              <a:effectLst/>
            </c:spPr>
            <c:txPr>
              <a:bodyPr/>
              <a:lstStyle/>
              <a:p>
                <a:pPr>
                  <a:defRPr sz="1600" b="1">
                    <a:solidFill>
                      <a:srgbClr val="284F99"/>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3.4'!$B$9:$F$9</c:f>
              <c:numCache>
                <c:formatCode>General</c:formatCode>
                <c:ptCount val="5"/>
              </c:numCache>
            </c:numRef>
          </c:cat>
          <c:val>
            <c:numRef>
              <c:f>'Data 3.4'!$B$13:$F$13</c:f>
              <c:numCache>
                <c:formatCode>#,##0</c:formatCode>
                <c:ptCount val="5"/>
                <c:pt idx="0">
                  <c:v>333</c:v>
                </c:pt>
                <c:pt idx="1">
                  <c:v>169</c:v>
                </c:pt>
                <c:pt idx="2">
                  <c:v>60</c:v>
                </c:pt>
                <c:pt idx="3" formatCode="General">
                  <c:v>185</c:v>
                </c:pt>
                <c:pt idx="4" formatCode="General">
                  <c:v>112</c:v>
                </c:pt>
              </c:numCache>
            </c:numRef>
          </c:val>
          <c:extLst>
            <c:ext xmlns:c16="http://schemas.microsoft.com/office/drawing/2014/chart" uri="{C3380CC4-5D6E-409C-BE32-E72D297353CC}">
              <c16:uniqueId val="{00000002-A65C-485B-B02A-DC92583B4E7C}"/>
            </c:ext>
          </c:extLst>
        </c:ser>
        <c:ser>
          <c:idx val="3"/>
          <c:order val="3"/>
          <c:tx>
            <c:strRef>
              <c:f>'Data 3.4'!$A$14</c:f>
              <c:strCache>
                <c:ptCount val="1"/>
                <c:pt idx="0">
                  <c:v>Northern Ireland</c:v>
                </c:pt>
              </c:strCache>
            </c:strRef>
          </c:tx>
          <c:spPr>
            <a:solidFill>
              <a:srgbClr val="D5D6E9"/>
            </a:solidFill>
            <a:ln w="12700">
              <a:noFill/>
              <a:prstDash val="solid"/>
            </a:ln>
          </c:spPr>
          <c:invertIfNegative val="0"/>
          <c:dLbls>
            <c:spPr>
              <a:noFill/>
              <a:ln>
                <a:noFill/>
              </a:ln>
              <a:effectLst/>
            </c:spPr>
            <c:txPr>
              <a:bodyPr/>
              <a:lstStyle/>
              <a:p>
                <a:pPr>
                  <a:defRPr sz="1600" b="1">
                    <a:solidFill>
                      <a:srgbClr val="284F99"/>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3.4'!$B$9:$F$9</c:f>
              <c:numCache>
                <c:formatCode>General</c:formatCode>
                <c:ptCount val="5"/>
              </c:numCache>
            </c:numRef>
          </c:cat>
          <c:val>
            <c:numRef>
              <c:f>'Data 3.4'!$B$14:$F$14</c:f>
              <c:numCache>
                <c:formatCode>#,##0</c:formatCode>
                <c:ptCount val="5"/>
                <c:pt idx="0">
                  <c:v>345</c:v>
                </c:pt>
                <c:pt idx="1">
                  <c:v>159</c:v>
                </c:pt>
                <c:pt idx="2">
                  <c:v>71</c:v>
                </c:pt>
                <c:pt idx="3" formatCode="General">
                  <c:v>174</c:v>
                </c:pt>
                <c:pt idx="4" formatCode="General">
                  <c:v>115</c:v>
                </c:pt>
              </c:numCache>
            </c:numRef>
          </c:val>
          <c:extLst>
            <c:ext xmlns:c16="http://schemas.microsoft.com/office/drawing/2014/chart" uri="{C3380CC4-5D6E-409C-BE32-E72D297353CC}">
              <c16:uniqueId val="{00000003-A65C-485B-B02A-DC92583B4E7C}"/>
            </c:ext>
          </c:extLst>
        </c:ser>
        <c:dLbls>
          <c:showLegendKey val="0"/>
          <c:showVal val="0"/>
          <c:showCatName val="0"/>
          <c:showSerName val="0"/>
          <c:showPercent val="0"/>
          <c:showBubbleSize val="0"/>
        </c:dLbls>
        <c:gapWidth val="80"/>
        <c:axId val="53351552"/>
        <c:axId val="53353088"/>
      </c:barChart>
      <c:catAx>
        <c:axId val="53351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53353088"/>
        <c:crosses val="autoZero"/>
        <c:auto val="1"/>
        <c:lblAlgn val="ctr"/>
        <c:lblOffset val="100"/>
        <c:tickLblSkip val="1"/>
        <c:tickMarkSkip val="1"/>
        <c:noMultiLvlLbl val="0"/>
      </c:catAx>
      <c:valAx>
        <c:axId val="53353088"/>
        <c:scaling>
          <c:orientation val="minMax"/>
          <c:max val="400"/>
        </c:scaling>
        <c:delete val="0"/>
        <c:axPos val="l"/>
        <c:title>
          <c:tx>
            <c:rich>
              <a:bodyPr rot="-5400000" vert="horz"/>
              <a:lstStyle/>
              <a:p>
                <a:pPr algn="ctr">
                  <a:defRPr sz="1400" b="1" i="0" u="none" strike="noStrike" baseline="0">
                    <a:solidFill>
                      <a:srgbClr val="000000"/>
                    </a:solidFill>
                    <a:latin typeface="Arial"/>
                    <a:ea typeface="Arial"/>
                    <a:cs typeface="Arial"/>
                  </a:defRPr>
                </a:pPr>
                <a:r>
                  <a:rPr lang="en-GB" sz="1400" b="1" i="0" u="none" strike="noStrike" baseline="0">
                    <a:solidFill>
                      <a:srgbClr val="000000"/>
                    </a:solidFill>
                    <a:latin typeface="Arial"/>
                    <a:cs typeface="Arial"/>
                  </a:rPr>
                  <a:t>European Ages Standardised Rates per 100,000 population</a:t>
                </a:r>
                <a:endParaRPr lang="en-GB" sz="1400"/>
              </a:p>
            </c:rich>
          </c:tx>
          <c:layout>
            <c:manualLayout>
              <c:xMode val="edge"/>
              <c:yMode val="edge"/>
              <c:x val="1.9833249796547787E-5"/>
              <c:y val="0.130608446671438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351552"/>
        <c:crosses val="autoZero"/>
        <c:crossBetween val="between"/>
      </c:valAx>
      <c:spPr>
        <a:noFill/>
        <a:ln w="25400">
          <a:noFill/>
        </a:ln>
      </c:spPr>
    </c:plotArea>
    <c:legend>
      <c:legendPos val="b"/>
      <c:layout>
        <c:manualLayout>
          <c:xMode val="edge"/>
          <c:yMode val="edge"/>
          <c:x val="0.8307519927565522"/>
          <c:y val="0.10530294740347787"/>
          <c:w val="0.13055678615121774"/>
          <c:h val="0.27604275170932785"/>
        </c:manualLayout>
      </c:layout>
      <c:overlay val="0"/>
      <c:spPr>
        <a:noFill/>
        <a:ln w="25400">
          <a:noFill/>
        </a:ln>
      </c:spPr>
      <c:txPr>
        <a:bodyPr/>
        <a:lstStyle/>
        <a:p>
          <a:pPr>
            <a:defRPr sz="128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Figure 3.4b: Age standardised</a:t>
            </a:r>
            <a:r>
              <a:rPr lang="en-GB" strike="noStrike" baseline="30000"/>
              <a:t>1</a:t>
            </a:r>
            <a:r>
              <a:rPr lang="en-GB"/>
              <a:t> mortality rates, by selected cause, 2017, females</a:t>
            </a:r>
          </a:p>
        </c:rich>
      </c:tx>
      <c:layout>
        <c:manualLayout>
          <c:xMode val="edge"/>
          <c:yMode val="edge"/>
          <c:x val="0.15284097180160172"/>
          <c:y val="2.0865936358894104E-3"/>
        </c:manualLayout>
      </c:layout>
      <c:overlay val="0"/>
      <c:spPr>
        <a:noFill/>
        <a:ln w="25400">
          <a:noFill/>
        </a:ln>
      </c:spPr>
    </c:title>
    <c:autoTitleDeleted val="0"/>
    <c:plotArea>
      <c:layout>
        <c:manualLayout>
          <c:layoutTarget val="inner"/>
          <c:xMode val="edge"/>
          <c:yMode val="edge"/>
          <c:x val="9.9532954064195212E-2"/>
          <c:y val="0.13381953629422697"/>
          <c:w val="0.89218559910227047"/>
          <c:h val="0.72137916826330772"/>
        </c:manualLayout>
      </c:layout>
      <c:barChart>
        <c:barDir val="col"/>
        <c:grouping val="clustered"/>
        <c:varyColors val="0"/>
        <c:ser>
          <c:idx val="0"/>
          <c:order val="0"/>
          <c:tx>
            <c:strRef>
              <c:f>'Data 3.4'!$A$23</c:f>
              <c:strCache>
                <c:ptCount val="1"/>
                <c:pt idx="0">
                  <c:v>Scotland</c:v>
                </c:pt>
              </c:strCache>
            </c:strRef>
          </c:tx>
          <c:spPr>
            <a:solidFill>
              <a:srgbClr val="27297B"/>
            </a:solidFill>
            <a:ln w="12700">
              <a:noFill/>
              <a:prstDash val="solid"/>
            </a:ln>
          </c:spPr>
          <c:invertIfNegative val="0"/>
          <c:dLbls>
            <c:spPr>
              <a:noFill/>
              <a:ln>
                <a:noFill/>
              </a:ln>
              <a:effectLst/>
            </c:spPr>
            <c:txPr>
              <a:bodyPr/>
              <a:lstStyle/>
              <a:p>
                <a:pPr>
                  <a:defRPr sz="1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3.4'!$B$21:$F$21</c:f>
              <c:numCache>
                <c:formatCode>General</c:formatCode>
                <c:ptCount val="5"/>
              </c:numCache>
            </c:numRef>
          </c:cat>
          <c:val>
            <c:numRef>
              <c:f>'Data 3.4'!$B$23:$F$23</c:f>
              <c:numCache>
                <c:formatCode>#,##0</c:formatCode>
                <c:ptCount val="5"/>
                <c:pt idx="0">
                  <c:v>268</c:v>
                </c:pt>
                <c:pt idx="1">
                  <c:v>90</c:v>
                </c:pt>
                <c:pt idx="2">
                  <c:v>77</c:v>
                </c:pt>
                <c:pt idx="3" formatCode="General">
                  <c:v>125</c:v>
                </c:pt>
                <c:pt idx="4" formatCode="General">
                  <c:v>143</c:v>
                </c:pt>
              </c:numCache>
            </c:numRef>
          </c:val>
          <c:extLst>
            <c:ext xmlns:c16="http://schemas.microsoft.com/office/drawing/2014/chart" uri="{C3380CC4-5D6E-409C-BE32-E72D297353CC}">
              <c16:uniqueId val="{00000000-C28A-4D5E-9A9D-FB5B281957B3}"/>
            </c:ext>
          </c:extLst>
        </c:ser>
        <c:ser>
          <c:idx val="2"/>
          <c:order val="1"/>
          <c:tx>
            <c:strRef>
              <c:f>'Data 3.4'!$A$24</c:f>
              <c:strCache>
                <c:ptCount val="1"/>
                <c:pt idx="0">
                  <c:v>England</c:v>
                </c:pt>
              </c:strCache>
            </c:strRef>
          </c:tx>
          <c:spPr>
            <a:solidFill>
              <a:srgbClr val="284F99"/>
            </a:solidFill>
            <a:ln w="12700">
              <a:noFill/>
              <a:prstDash val="solid"/>
            </a:ln>
          </c:spPr>
          <c:invertIfNegative val="0"/>
          <c:dLbls>
            <c:spPr>
              <a:noFill/>
              <a:ln>
                <a:noFill/>
              </a:ln>
              <a:effectLst/>
            </c:spPr>
            <c:txPr>
              <a:bodyPr/>
              <a:lstStyle/>
              <a:p>
                <a:pPr>
                  <a:defRPr sz="16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3.4'!$B$21:$F$21</c:f>
              <c:numCache>
                <c:formatCode>General</c:formatCode>
                <c:ptCount val="5"/>
              </c:numCache>
            </c:numRef>
          </c:cat>
          <c:val>
            <c:numRef>
              <c:f>'Data 3.4'!$B$24:$F$24</c:f>
              <c:numCache>
                <c:formatCode>#,##0</c:formatCode>
                <c:ptCount val="5"/>
                <c:pt idx="0">
                  <c:v>222</c:v>
                </c:pt>
                <c:pt idx="1">
                  <c:v>67</c:v>
                </c:pt>
                <c:pt idx="2">
                  <c:v>55</c:v>
                </c:pt>
                <c:pt idx="3" formatCode="General">
                  <c:v>113</c:v>
                </c:pt>
                <c:pt idx="4" formatCode="General">
                  <c:v>129</c:v>
                </c:pt>
              </c:numCache>
            </c:numRef>
          </c:val>
          <c:extLst>
            <c:ext xmlns:c16="http://schemas.microsoft.com/office/drawing/2014/chart" uri="{C3380CC4-5D6E-409C-BE32-E72D297353CC}">
              <c16:uniqueId val="{00000001-C28A-4D5E-9A9D-FB5B281957B3}"/>
            </c:ext>
          </c:extLst>
        </c:ser>
        <c:ser>
          <c:idx val="1"/>
          <c:order val="2"/>
          <c:tx>
            <c:strRef>
              <c:f>'Data 3.4'!$A$25</c:f>
              <c:strCache>
                <c:ptCount val="1"/>
                <c:pt idx="0">
                  <c:v>Wales</c:v>
                </c:pt>
              </c:strCache>
            </c:strRef>
          </c:tx>
          <c:spPr>
            <a:solidFill>
              <a:srgbClr val="9798C8"/>
            </a:solidFill>
            <a:ln w="12700">
              <a:noFill/>
              <a:prstDash val="solid"/>
            </a:ln>
          </c:spPr>
          <c:invertIfNegative val="0"/>
          <c:dLbls>
            <c:spPr>
              <a:noFill/>
              <a:ln>
                <a:noFill/>
              </a:ln>
              <a:effectLst/>
            </c:spPr>
            <c:txPr>
              <a:bodyPr/>
              <a:lstStyle/>
              <a:p>
                <a:pPr>
                  <a:defRPr sz="1600" b="1">
                    <a:solidFill>
                      <a:srgbClr val="284F99"/>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3.4'!$B$21:$F$21</c:f>
              <c:numCache>
                <c:formatCode>General</c:formatCode>
                <c:ptCount val="5"/>
              </c:numCache>
            </c:numRef>
          </c:cat>
          <c:val>
            <c:numRef>
              <c:f>'Data 3.4'!$B$25:$F$25</c:f>
              <c:numCache>
                <c:formatCode>#,##0</c:formatCode>
                <c:ptCount val="5"/>
                <c:pt idx="0">
                  <c:v>239</c:v>
                </c:pt>
                <c:pt idx="1">
                  <c:v>77</c:v>
                </c:pt>
                <c:pt idx="2">
                  <c:v>58</c:v>
                </c:pt>
                <c:pt idx="3" formatCode="General">
                  <c:v>137</c:v>
                </c:pt>
                <c:pt idx="4" formatCode="General">
                  <c:v>123</c:v>
                </c:pt>
              </c:numCache>
            </c:numRef>
          </c:val>
          <c:extLst>
            <c:ext xmlns:c16="http://schemas.microsoft.com/office/drawing/2014/chart" uri="{C3380CC4-5D6E-409C-BE32-E72D297353CC}">
              <c16:uniqueId val="{00000002-C28A-4D5E-9A9D-FB5B281957B3}"/>
            </c:ext>
          </c:extLst>
        </c:ser>
        <c:ser>
          <c:idx val="3"/>
          <c:order val="3"/>
          <c:tx>
            <c:strRef>
              <c:f>'Data 3.4'!$A$26</c:f>
              <c:strCache>
                <c:ptCount val="1"/>
                <c:pt idx="0">
                  <c:v>Northern Ireland</c:v>
                </c:pt>
              </c:strCache>
            </c:strRef>
          </c:tx>
          <c:spPr>
            <a:solidFill>
              <a:srgbClr val="D5D6E9"/>
            </a:solidFill>
            <a:ln w="12700">
              <a:noFill/>
              <a:prstDash val="solid"/>
            </a:ln>
          </c:spPr>
          <c:invertIfNegative val="0"/>
          <c:dLbls>
            <c:spPr>
              <a:noFill/>
              <a:ln>
                <a:noFill/>
              </a:ln>
              <a:effectLst/>
            </c:spPr>
            <c:txPr>
              <a:bodyPr/>
              <a:lstStyle/>
              <a:p>
                <a:pPr>
                  <a:defRPr sz="1600" b="1">
                    <a:solidFill>
                      <a:srgbClr val="284F99"/>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3.4'!$B$21:$F$21</c:f>
              <c:numCache>
                <c:formatCode>General</c:formatCode>
                <c:ptCount val="5"/>
              </c:numCache>
            </c:numRef>
          </c:cat>
          <c:val>
            <c:numRef>
              <c:f>'Data 3.4'!$B$26:$F$26</c:f>
              <c:numCache>
                <c:formatCode>#,##0</c:formatCode>
                <c:ptCount val="5"/>
                <c:pt idx="0">
                  <c:v>238</c:v>
                </c:pt>
                <c:pt idx="1">
                  <c:v>71</c:v>
                </c:pt>
                <c:pt idx="2">
                  <c:v>61</c:v>
                </c:pt>
                <c:pt idx="3" formatCode="General">
                  <c:v>125</c:v>
                </c:pt>
                <c:pt idx="4" formatCode="General">
                  <c:v>138</c:v>
                </c:pt>
              </c:numCache>
            </c:numRef>
          </c:val>
          <c:extLst>
            <c:ext xmlns:c16="http://schemas.microsoft.com/office/drawing/2014/chart" uri="{C3380CC4-5D6E-409C-BE32-E72D297353CC}">
              <c16:uniqueId val="{00000003-C28A-4D5E-9A9D-FB5B281957B3}"/>
            </c:ext>
          </c:extLst>
        </c:ser>
        <c:dLbls>
          <c:showLegendKey val="0"/>
          <c:showVal val="0"/>
          <c:showCatName val="0"/>
          <c:showSerName val="0"/>
          <c:showPercent val="0"/>
          <c:showBubbleSize val="0"/>
        </c:dLbls>
        <c:gapWidth val="80"/>
        <c:axId val="53895168"/>
        <c:axId val="53896704"/>
      </c:barChart>
      <c:catAx>
        <c:axId val="53895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53896704"/>
        <c:crosses val="autoZero"/>
        <c:auto val="1"/>
        <c:lblAlgn val="ctr"/>
        <c:lblOffset val="100"/>
        <c:tickLblSkip val="1"/>
        <c:tickMarkSkip val="1"/>
        <c:noMultiLvlLbl val="0"/>
      </c:catAx>
      <c:valAx>
        <c:axId val="53896704"/>
        <c:scaling>
          <c:orientation val="minMax"/>
          <c:max val="400"/>
        </c:scaling>
        <c:delete val="0"/>
        <c:axPos val="l"/>
        <c:title>
          <c:tx>
            <c:rich>
              <a:bodyPr rot="-5400000" vert="horz"/>
              <a:lstStyle/>
              <a:p>
                <a:pPr algn="ctr">
                  <a:defRPr sz="1400" b="1" i="0" u="none" strike="noStrike" baseline="0">
                    <a:solidFill>
                      <a:srgbClr val="000000"/>
                    </a:solidFill>
                    <a:latin typeface="Arial"/>
                    <a:ea typeface="Arial"/>
                    <a:cs typeface="Arial"/>
                  </a:defRPr>
                </a:pPr>
                <a:r>
                  <a:rPr lang="en-GB" sz="1400"/>
                  <a:t>European Ages</a:t>
                </a:r>
                <a:r>
                  <a:rPr lang="en-GB" sz="1400" baseline="0"/>
                  <a:t> Standardised Rates</a:t>
                </a:r>
                <a:r>
                  <a:rPr lang="en-GB" sz="1400"/>
                  <a:t> per 100, 000 population</a:t>
                </a:r>
              </a:p>
            </c:rich>
          </c:tx>
          <c:layout>
            <c:manualLayout>
              <c:xMode val="edge"/>
              <c:yMode val="edge"/>
              <c:x val="5.9499749389642748E-5"/>
              <c:y val="0.132122857683541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895168"/>
        <c:crosses val="autoZero"/>
        <c:crossBetween val="between"/>
      </c:valAx>
      <c:spPr>
        <a:noFill/>
        <a:ln w="25400">
          <a:noFill/>
        </a:ln>
      </c:spPr>
    </c:plotArea>
    <c:legend>
      <c:legendPos val="b"/>
      <c:layout>
        <c:manualLayout>
          <c:xMode val="edge"/>
          <c:yMode val="edge"/>
          <c:x val="0.816886179781942"/>
          <c:y val="0.10709566476604214"/>
          <c:w val="0.14240823079866557"/>
          <c:h val="0.27952031858086707"/>
        </c:manualLayout>
      </c:layout>
      <c:overlay val="0"/>
      <c:spPr>
        <a:noFill/>
        <a:ln w="25400">
          <a:noFill/>
        </a:ln>
      </c:spPr>
      <c:txPr>
        <a:bodyPr/>
        <a:lstStyle/>
        <a:p>
          <a:pPr>
            <a:defRPr sz="128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Figure 4.1: Life expectancy at birth</a:t>
            </a:r>
            <a:r>
              <a:rPr lang="en-US" sz="1400" b="1" baseline="30000">
                <a:solidFill>
                  <a:sysClr val="windowText" lastClr="000000"/>
                </a:solidFill>
                <a:latin typeface="Arial" panose="020B0604020202020204" pitchFamily="34" charset="0"/>
                <a:cs typeface="Arial" panose="020B0604020202020204" pitchFamily="34" charset="0"/>
              </a:rPr>
              <a:t>1</a:t>
            </a:r>
            <a:r>
              <a:rPr lang="en-US" sz="1400" b="1">
                <a:solidFill>
                  <a:sysClr val="windowText" lastClr="000000"/>
                </a:solidFill>
                <a:latin typeface="Arial" panose="020B0604020202020204" pitchFamily="34" charset="0"/>
                <a:cs typeface="Arial" panose="020B0604020202020204" pitchFamily="34" charset="0"/>
              </a:rPr>
              <a:t>, Scotland, 1980-2041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984712306618918"/>
          <c:y val="8.4780455660878162E-2"/>
          <c:w val="0.84033343459906917"/>
          <c:h val="0.65317400341622989"/>
        </c:manualLayout>
      </c:layout>
      <c:lineChart>
        <c:grouping val="standard"/>
        <c:varyColors val="0"/>
        <c:ser>
          <c:idx val="0"/>
          <c:order val="0"/>
          <c:tx>
            <c:v>male LE</c:v>
          </c:tx>
          <c:spPr>
            <a:ln w="38100" cap="rnd">
              <a:solidFill>
                <a:srgbClr val="B2B2D6"/>
              </a:solidFill>
              <a:round/>
            </a:ln>
            <a:effectLst/>
          </c:spPr>
          <c:marker>
            <c:symbol val="none"/>
          </c:marker>
          <c:dPt>
            <c:idx val="0"/>
            <c:marker>
              <c:symbol val="circle"/>
              <c:size val="9"/>
              <c:spPr>
                <a:solidFill>
                  <a:schemeClr val="bg1"/>
                </a:solidFill>
                <a:ln w="22225">
                  <a:solidFill>
                    <a:srgbClr val="B2B2D6"/>
                  </a:solidFill>
                </a:ln>
                <a:effectLst/>
              </c:spPr>
            </c:marker>
            <c:bubble3D val="0"/>
            <c:extLst>
              <c:ext xmlns:c16="http://schemas.microsoft.com/office/drawing/2014/chart" uri="{C3380CC4-5D6E-409C-BE32-E72D297353CC}">
                <c16:uniqueId val="{00000000-C07E-45A5-8FA0-73FFE01ED08A}"/>
              </c:ext>
            </c:extLst>
          </c:dPt>
          <c:dPt>
            <c:idx val="35"/>
            <c:marker>
              <c:symbol val="circle"/>
              <c:size val="9"/>
              <c:spPr>
                <a:solidFill>
                  <a:schemeClr val="bg1"/>
                </a:solidFill>
                <a:ln w="22225">
                  <a:solidFill>
                    <a:srgbClr val="B2B2D6"/>
                  </a:solidFill>
                </a:ln>
                <a:effectLst/>
              </c:spPr>
            </c:marker>
            <c:bubble3D val="0"/>
            <c:extLst>
              <c:ext xmlns:c16="http://schemas.microsoft.com/office/drawing/2014/chart" uri="{C3380CC4-5D6E-409C-BE32-E72D297353CC}">
                <c16:uniqueId val="{00000001-C07E-45A5-8FA0-73FFE01ED08A}"/>
              </c:ext>
            </c:extLst>
          </c:dPt>
          <c:dLbls>
            <c:dLbl>
              <c:idx val="0"/>
              <c:layout>
                <c:manualLayout>
                  <c:x val="-7.0570632421684256E-3"/>
                  <c:y val="4.77013678091944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7E-45A5-8FA0-73FFE01ED08A}"/>
                </c:ext>
              </c:extLst>
            </c:dLbl>
            <c:dLbl>
              <c:idx val="3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7E-45A5-8FA0-73FFE01ED08A}"/>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'Data 4.1'!$A$7:$A$67</c:f>
              <c:strCache>
                <c:ptCount val="61"/>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pt idx="55">
                  <c:v>2036</c:v>
                </c:pt>
                <c:pt idx="56">
                  <c:v>2037</c:v>
                </c:pt>
                <c:pt idx="57">
                  <c:v>2038</c:v>
                </c:pt>
                <c:pt idx="58">
                  <c:v>2039</c:v>
                </c:pt>
                <c:pt idx="59">
                  <c:v>2040</c:v>
                </c:pt>
                <c:pt idx="60">
                  <c:v>2041</c:v>
                </c:pt>
              </c:strCache>
            </c:strRef>
          </c:cat>
          <c:val>
            <c:numRef>
              <c:f>'Data 4.1'!$D$7:$D$67</c:f>
              <c:numCache>
                <c:formatCode>General</c:formatCode>
                <c:ptCount val="61"/>
                <c:pt idx="0">
                  <c:v>69.099999999999994</c:v>
                </c:pt>
                <c:pt idx="1">
                  <c:v>69.3</c:v>
                </c:pt>
                <c:pt idx="2">
                  <c:v>69.599999999999994</c:v>
                </c:pt>
                <c:pt idx="3">
                  <c:v>69.900000000000006</c:v>
                </c:pt>
                <c:pt idx="4">
                  <c:v>70</c:v>
                </c:pt>
                <c:pt idx="5">
                  <c:v>70.2</c:v>
                </c:pt>
                <c:pt idx="6">
                  <c:v>70.400000000000006</c:v>
                </c:pt>
                <c:pt idx="7">
                  <c:v>70.599999999999994</c:v>
                </c:pt>
                <c:pt idx="8">
                  <c:v>70.8</c:v>
                </c:pt>
                <c:pt idx="9">
                  <c:v>71.099999999999994</c:v>
                </c:pt>
                <c:pt idx="10">
                  <c:v>71.400000000000006</c:v>
                </c:pt>
                <c:pt idx="11">
                  <c:v>71.5</c:v>
                </c:pt>
                <c:pt idx="12">
                  <c:v>71.7</c:v>
                </c:pt>
                <c:pt idx="13">
                  <c:v>71.900000000000006</c:v>
                </c:pt>
                <c:pt idx="14">
                  <c:v>72.099999999999994</c:v>
                </c:pt>
                <c:pt idx="15">
                  <c:v>72.2</c:v>
                </c:pt>
                <c:pt idx="16">
                  <c:v>72.400000000000006</c:v>
                </c:pt>
                <c:pt idx="17">
                  <c:v>72.599999999999994</c:v>
                </c:pt>
                <c:pt idx="18">
                  <c:v>72.8</c:v>
                </c:pt>
                <c:pt idx="19">
                  <c:v>73.099999999999994</c:v>
                </c:pt>
                <c:pt idx="20">
                  <c:v>73.3</c:v>
                </c:pt>
                <c:pt idx="21">
                  <c:v>73.5</c:v>
                </c:pt>
                <c:pt idx="22">
                  <c:v>73.8</c:v>
                </c:pt>
                <c:pt idx="23">
                  <c:v>74.2</c:v>
                </c:pt>
                <c:pt idx="24">
                  <c:v>74.599999999999994</c:v>
                </c:pt>
                <c:pt idx="25">
                  <c:v>74.8</c:v>
                </c:pt>
                <c:pt idx="26">
                  <c:v>75</c:v>
                </c:pt>
                <c:pt idx="27">
                  <c:v>75.3</c:v>
                </c:pt>
                <c:pt idx="28">
                  <c:v>75.8</c:v>
                </c:pt>
                <c:pt idx="29">
                  <c:v>76.2</c:v>
                </c:pt>
                <c:pt idx="30">
                  <c:v>76.5</c:v>
                </c:pt>
                <c:pt idx="31">
                  <c:v>76.8</c:v>
                </c:pt>
                <c:pt idx="32">
                  <c:v>77.099999999999994</c:v>
                </c:pt>
                <c:pt idx="33">
                  <c:v>77.099999999999994</c:v>
                </c:pt>
                <c:pt idx="34">
                  <c:v>77.099999999999994</c:v>
                </c:pt>
                <c:pt idx="35">
                  <c:v>77</c:v>
                </c:pt>
              </c:numCache>
            </c:numRef>
          </c:val>
          <c:smooth val="0"/>
          <c:extLst>
            <c:ext xmlns:c16="http://schemas.microsoft.com/office/drawing/2014/chart" uri="{C3380CC4-5D6E-409C-BE32-E72D297353CC}">
              <c16:uniqueId val="{00000002-C07E-45A5-8FA0-73FFE01ED08A}"/>
            </c:ext>
          </c:extLst>
        </c:ser>
        <c:ser>
          <c:idx val="1"/>
          <c:order val="1"/>
          <c:tx>
            <c:v>female LE</c:v>
          </c:tx>
          <c:spPr>
            <a:ln w="38100" cap="rnd">
              <a:solidFill>
                <a:srgbClr val="6466AE"/>
              </a:solidFill>
              <a:round/>
            </a:ln>
            <a:effectLst/>
          </c:spPr>
          <c:marker>
            <c:symbol val="none"/>
          </c:marker>
          <c:dPt>
            <c:idx val="0"/>
            <c:marker>
              <c:symbol val="circle"/>
              <c:size val="9"/>
              <c:spPr>
                <a:solidFill>
                  <a:schemeClr val="bg1"/>
                </a:solidFill>
                <a:ln w="22225">
                  <a:solidFill>
                    <a:srgbClr val="6466AE"/>
                  </a:solidFill>
                </a:ln>
                <a:effectLst/>
              </c:spPr>
            </c:marker>
            <c:bubble3D val="0"/>
            <c:extLst>
              <c:ext xmlns:c16="http://schemas.microsoft.com/office/drawing/2014/chart" uri="{C3380CC4-5D6E-409C-BE32-E72D297353CC}">
                <c16:uniqueId val="{00000003-C07E-45A5-8FA0-73FFE01ED08A}"/>
              </c:ext>
            </c:extLst>
          </c:dPt>
          <c:dPt>
            <c:idx val="35"/>
            <c:marker>
              <c:symbol val="circle"/>
              <c:size val="9"/>
              <c:spPr>
                <a:solidFill>
                  <a:schemeClr val="bg1"/>
                </a:solidFill>
                <a:ln w="22225">
                  <a:solidFill>
                    <a:srgbClr val="6466AE"/>
                  </a:solidFill>
                </a:ln>
                <a:effectLst/>
              </c:spPr>
            </c:marker>
            <c:bubble3D val="0"/>
            <c:extLst>
              <c:ext xmlns:c16="http://schemas.microsoft.com/office/drawing/2014/chart" uri="{C3380CC4-5D6E-409C-BE32-E72D297353CC}">
                <c16:uniqueId val="{00000004-C07E-45A5-8FA0-73FFE01ED08A}"/>
              </c:ext>
            </c:extLst>
          </c:dPt>
          <c:dLbls>
            <c:dLbl>
              <c:idx val="0"/>
              <c:layout>
                <c:manualLayout>
                  <c:x val="-9.7817980847044964E-3"/>
                  <c:y val="-3.72873678508505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7E-45A5-8FA0-73FFE01ED08A}"/>
                </c:ext>
              </c:extLst>
            </c:dLbl>
            <c:dLbl>
              <c:idx val="3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7E-45A5-8FA0-73FFE01ED08A}"/>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'Data 4.1'!$A$7:$A$67</c:f>
              <c:strCache>
                <c:ptCount val="61"/>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pt idx="55">
                  <c:v>2036</c:v>
                </c:pt>
                <c:pt idx="56">
                  <c:v>2037</c:v>
                </c:pt>
                <c:pt idx="57">
                  <c:v>2038</c:v>
                </c:pt>
                <c:pt idx="58">
                  <c:v>2039</c:v>
                </c:pt>
                <c:pt idx="59">
                  <c:v>2040</c:v>
                </c:pt>
                <c:pt idx="60">
                  <c:v>2041</c:v>
                </c:pt>
              </c:strCache>
            </c:strRef>
          </c:cat>
          <c:val>
            <c:numRef>
              <c:f>'Data 4.1'!$E$7:$E$67</c:f>
              <c:numCache>
                <c:formatCode>General</c:formatCode>
                <c:ptCount val="61"/>
                <c:pt idx="0">
                  <c:v>75.3</c:v>
                </c:pt>
                <c:pt idx="1">
                  <c:v>75.5</c:v>
                </c:pt>
                <c:pt idx="2">
                  <c:v>75.599999999999994</c:v>
                </c:pt>
                <c:pt idx="3">
                  <c:v>75.8</c:v>
                </c:pt>
                <c:pt idx="4">
                  <c:v>76</c:v>
                </c:pt>
                <c:pt idx="5">
                  <c:v>76.2</c:v>
                </c:pt>
                <c:pt idx="6">
                  <c:v>76.5</c:v>
                </c:pt>
                <c:pt idx="7">
                  <c:v>76.5</c:v>
                </c:pt>
                <c:pt idx="8">
                  <c:v>76.599999999999994</c:v>
                </c:pt>
                <c:pt idx="9">
                  <c:v>76.7</c:v>
                </c:pt>
                <c:pt idx="10">
                  <c:v>77.099999999999994</c:v>
                </c:pt>
                <c:pt idx="11">
                  <c:v>77.099999999999994</c:v>
                </c:pt>
                <c:pt idx="12">
                  <c:v>77.3</c:v>
                </c:pt>
                <c:pt idx="13">
                  <c:v>77.400000000000006</c:v>
                </c:pt>
                <c:pt idx="14">
                  <c:v>77.7</c:v>
                </c:pt>
                <c:pt idx="15">
                  <c:v>77.900000000000006</c:v>
                </c:pt>
                <c:pt idx="16">
                  <c:v>78</c:v>
                </c:pt>
                <c:pt idx="17">
                  <c:v>78.2</c:v>
                </c:pt>
                <c:pt idx="18">
                  <c:v>78.400000000000006</c:v>
                </c:pt>
                <c:pt idx="19">
                  <c:v>78.599999999999994</c:v>
                </c:pt>
                <c:pt idx="20">
                  <c:v>78.8</c:v>
                </c:pt>
                <c:pt idx="21">
                  <c:v>78.900000000000006</c:v>
                </c:pt>
                <c:pt idx="22">
                  <c:v>79.099999999999994</c:v>
                </c:pt>
                <c:pt idx="23">
                  <c:v>79.2</c:v>
                </c:pt>
                <c:pt idx="24">
                  <c:v>79.5</c:v>
                </c:pt>
                <c:pt idx="25">
                  <c:v>79.7</c:v>
                </c:pt>
                <c:pt idx="26">
                  <c:v>79.8</c:v>
                </c:pt>
                <c:pt idx="27">
                  <c:v>80.099999999999994</c:v>
                </c:pt>
                <c:pt idx="28">
                  <c:v>80.3</c:v>
                </c:pt>
                <c:pt idx="29">
                  <c:v>80.599999999999994</c:v>
                </c:pt>
                <c:pt idx="30">
                  <c:v>80.8</c:v>
                </c:pt>
                <c:pt idx="31">
                  <c:v>80.900000000000006</c:v>
                </c:pt>
                <c:pt idx="32">
                  <c:v>81.099999999999994</c:v>
                </c:pt>
                <c:pt idx="33">
                  <c:v>81.099999999999994</c:v>
                </c:pt>
                <c:pt idx="34">
                  <c:v>81.2</c:v>
                </c:pt>
                <c:pt idx="35">
                  <c:v>81.099999999999994</c:v>
                </c:pt>
              </c:numCache>
            </c:numRef>
          </c:val>
          <c:smooth val="0"/>
          <c:extLst>
            <c:ext xmlns:c16="http://schemas.microsoft.com/office/drawing/2014/chart" uri="{C3380CC4-5D6E-409C-BE32-E72D297353CC}">
              <c16:uniqueId val="{00000005-C07E-45A5-8FA0-73FFE01ED08A}"/>
            </c:ext>
          </c:extLst>
        </c:ser>
        <c:ser>
          <c:idx val="2"/>
          <c:order val="2"/>
          <c:tx>
            <c:v>male projection</c:v>
          </c:tx>
          <c:spPr>
            <a:ln w="41275" cap="rnd">
              <a:solidFill>
                <a:srgbClr val="B2B2D6"/>
              </a:solidFill>
              <a:prstDash val="sysDash"/>
              <a:round/>
            </a:ln>
            <a:effectLst/>
          </c:spPr>
          <c:marker>
            <c:symbol val="none"/>
          </c:marker>
          <c:dPt>
            <c:idx val="60"/>
            <c:marker>
              <c:symbol val="circle"/>
              <c:size val="9"/>
              <c:spPr>
                <a:solidFill>
                  <a:schemeClr val="bg1"/>
                </a:solidFill>
                <a:ln w="22225">
                  <a:solidFill>
                    <a:srgbClr val="B2B2D6"/>
                  </a:solidFill>
                </a:ln>
                <a:effectLst/>
              </c:spPr>
            </c:marker>
            <c:bubble3D val="0"/>
            <c:extLst>
              <c:ext xmlns:c16="http://schemas.microsoft.com/office/drawing/2014/chart" uri="{C3380CC4-5D6E-409C-BE32-E72D297353CC}">
                <c16:uniqueId val="{00000006-C07E-45A5-8FA0-73FFE01ED08A}"/>
              </c:ext>
            </c:extLst>
          </c:dPt>
          <c:dLbls>
            <c:dLbl>
              <c:idx val="6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7E-45A5-8FA0-73FFE01ED08A}"/>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'Data 4.1'!$A$7:$A$67</c:f>
              <c:strCache>
                <c:ptCount val="61"/>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pt idx="55">
                  <c:v>2036</c:v>
                </c:pt>
                <c:pt idx="56">
                  <c:v>2037</c:v>
                </c:pt>
                <c:pt idx="57">
                  <c:v>2038</c:v>
                </c:pt>
                <c:pt idx="58">
                  <c:v>2039</c:v>
                </c:pt>
                <c:pt idx="59">
                  <c:v>2040</c:v>
                </c:pt>
                <c:pt idx="60">
                  <c:v>2041</c:v>
                </c:pt>
              </c:strCache>
            </c:strRef>
          </c:cat>
          <c:val>
            <c:numRef>
              <c:f>'Data 4.1'!$F$7:$F$67</c:f>
              <c:numCache>
                <c:formatCode>General</c:formatCode>
                <c:ptCount val="61"/>
                <c:pt idx="36">
                  <c:v>77.400000000000006</c:v>
                </c:pt>
                <c:pt idx="37">
                  <c:v>77.900000000000006</c:v>
                </c:pt>
                <c:pt idx="38">
                  <c:v>78.099999999999994</c:v>
                </c:pt>
                <c:pt idx="39">
                  <c:v>78.3</c:v>
                </c:pt>
                <c:pt idx="40">
                  <c:v>78.5</c:v>
                </c:pt>
                <c:pt idx="41">
                  <c:v>78.7</c:v>
                </c:pt>
                <c:pt idx="42">
                  <c:v>78.900000000000006</c:v>
                </c:pt>
                <c:pt idx="43">
                  <c:v>79.099999999999994</c:v>
                </c:pt>
                <c:pt idx="44">
                  <c:v>79.3</c:v>
                </c:pt>
                <c:pt idx="45">
                  <c:v>79.400000000000006</c:v>
                </c:pt>
                <c:pt idx="46">
                  <c:v>79.599999999999994</c:v>
                </c:pt>
                <c:pt idx="47">
                  <c:v>79.8</c:v>
                </c:pt>
                <c:pt idx="48">
                  <c:v>80</c:v>
                </c:pt>
                <c:pt idx="49">
                  <c:v>80.099999999999994</c:v>
                </c:pt>
                <c:pt idx="50">
                  <c:v>80.3</c:v>
                </c:pt>
                <c:pt idx="51">
                  <c:v>80.400000000000006</c:v>
                </c:pt>
                <c:pt idx="52">
                  <c:v>80.599999999999994</c:v>
                </c:pt>
                <c:pt idx="53">
                  <c:v>80.8</c:v>
                </c:pt>
                <c:pt idx="54">
                  <c:v>80.900000000000006</c:v>
                </c:pt>
                <c:pt idx="55">
                  <c:v>81</c:v>
                </c:pt>
                <c:pt idx="56">
                  <c:v>81.2</c:v>
                </c:pt>
                <c:pt idx="57">
                  <c:v>81.3</c:v>
                </c:pt>
                <c:pt idx="58">
                  <c:v>81.5</c:v>
                </c:pt>
                <c:pt idx="59">
                  <c:v>81.599999999999994</c:v>
                </c:pt>
                <c:pt idx="60">
                  <c:v>81.7</c:v>
                </c:pt>
              </c:numCache>
            </c:numRef>
          </c:val>
          <c:smooth val="0"/>
          <c:extLst>
            <c:ext xmlns:c16="http://schemas.microsoft.com/office/drawing/2014/chart" uri="{C3380CC4-5D6E-409C-BE32-E72D297353CC}">
              <c16:uniqueId val="{00000007-C07E-45A5-8FA0-73FFE01ED08A}"/>
            </c:ext>
          </c:extLst>
        </c:ser>
        <c:ser>
          <c:idx val="3"/>
          <c:order val="3"/>
          <c:tx>
            <c:v>female projection</c:v>
          </c:tx>
          <c:spPr>
            <a:ln w="38100" cap="rnd">
              <a:solidFill>
                <a:srgbClr val="6466AE"/>
              </a:solidFill>
              <a:prstDash val="sysDash"/>
              <a:round/>
            </a:ln>
            <a:effectLst/>
          </c:spPr>
          <c:marker>
            <c:symbol val="none"/>
          </c:marker>
          <c:dPt>
            <c:idx val="60"/>
            <c:marker>
              <c:symbol val="circle"/>
              <c:size val="9"/>
              <c:spPr>
                <a:solidFill>
                  <a:schemeClr val="bg1"/>
                </a:solidFill>
                <a:ln w="22225">
                  <a:solidFill>
                    <a:srgbClr val="6466AE"/>
                  </a:solidFill>
                </a:ln>
                <a:effectLst/>
              </c:spPr>
            </c:marker>
            <c:bubble3D val="0"/>
            <c:extLst>
              <c:ext xmlns:c16="http://schemas.microsoft.com/office/drawing/2014/chart" uri="{C3380CC4-5D6E-409C-BE32-E72D297353CC}">
                <c16:uniqueId val="{00000008-C07E-45A5-8FA0-73FFE01ED08A}"/>
              </c:ext>
            </c:extLst>
          </c:dPt>
          <c:dLbls>
            <c:dLbl>
              <c:idx val="6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7E-45A5-8FA0-73FFE01ED08A}"/>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'Data 4.1'!$A$7:$A$67</c:f>
              <c:strCache>
                <c:ptCount val="61"/>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pt idx="50">
                  <c:v>2031</c:v>
                </c:pt>
                <c:pt idx="51">
                  <c:v>2032</c:v>
                </c:pt>
                <c:pt idx="52">
                  <c:v>2033</c:v>
                </c:pt>
                <c:pt idx="53">
                  <c:v>2034</c:v>
                </c:pt>
                <c:pt idx="54">
                  <c:v>2035</c:v>
                </c:pt>
                <c:pt idx="55">
                  <c:v>2036</c:v>
                </c:pt>
                <c:pt idx="56">
                  <c:v>2037</c:v>
                </c:pt>
                <c:pt idx="57">
                  <c:v>2038</c:v>
                </c:pt>
                <c:pt idx="58">
                  <c:v>2039</c:v>
                </c:pt>
                <c:pt idx="59">
                  <c:v>2040</c:v>
                </c:pt>
                <c:pt idx="60">
                  <c:v>2041</c:v>
                </c:pt>
              </c:strCache>
            </c:strRef>
          </c:cat>
          <c:val>
            <c:numRef>
              <c:f>'Data 4.1'!$G$7:$G$67</c:f>
              <c:numCache>
                <c:formatCode>General</c:formatCode>
                <c:ptCount val="61"/>
                <c:pt idx="36">
                  <c:v>81.3</c:v>
                </c:pt>
                <c:pt idx="37">
                  <c:v>81.599999999999994</c:v>
                </c:pt>
                <c:pt idx="38">
                  <c:v>81.8</c:v>
                </c:pt>
                <c:pt idx="39">
                  <c:v>81.900000000000006</c:v>
                </c:pt>
                <c:pt idx="40">
                  <c:v>82</c:v>
                </c:pt>
                <c:pt idx="41">
                  <c:v>82.2</c:v>
                </c:pt>
                <c:pt idx="42">
                  <c:v>82.3</c:v>
                </c:pt>
                <c:pt idx="43">
                  <c:v>82.4</c:v>
                </c:pt>
                <c:pt idx="44">
                  <c:v>82.6</c:v>
                </c:pt>
                <c:pt idx="45">
                  <c:v>82.7</c:v>
                </c:pt>
                <c:pt idx="46">
                  <c:v>82.8</c:v>
                </c:pt>
                <c:pt idx="47">
                  <c:v>82.9</c:v>
                </c:pt>
                <c:pt idx="48">
                  <c:v>83.1</c:v>
                </c:pt>
                <c:pt idx="49">
                  <c:v>83.2</c:v>
                </c:pt>
                <c:pt idx="50">
                  <c:v>83.3</c:v>
                </c:pt>
                <c:pt idx="51">
                  <c:v>83.5</c:v>
                </c:pt>
                <c:pt idx="52">
                  <c:v>83.6</c:v>
                </c:pt>
                <c:pt idx="53">
                  <c:v>83.7</c:v>
                </c:pt>
                <c:pt idx="54">
                  <c:v>83.8</c:v>
                </c:pt>
                <c:pt idx="55">
                  <c:v>83.9</c:v>
                </c:pt>
                <c:pt idx="56">
                  <c:v>84.1</c:v>
                </c:pt>
                <c:pt idx="57">
                  <c:v>84.2</c:v>
                </c:pt>
                <c:pt idx="58">
                  <c:v>84.3</c:v>
                </c:pt>
                <c:pt idx="59">
                  <c:v>84.4</c:v>
                </c:pt>
                <c:pt idx="60">
                  <c:v>84.5</c:v>
                </c:pt>
              </c:numCache>
            </c:numRef>
          </c:val>
          <c:smooth val="0"/>
          <c:extLst>
            <c:ext xmlns:c16="http://schemas.microsoft.com/office/drawing/2014/chart" uri="{C3380CC4-5D6E-409C-BE32-E72D297353CC}">
              <c16:uniqueId val="{00000009-C07E-45A5-8FA0-73FFE01ED08A}"/>
            </c:ext>
          </c:extLst>
        </c:ser>
        <c:dLbls>
          <c:showLegendKey val="0"/>
          <c:showVal val="0"/>
          <c:showCatName val="0"/>
          <c:showSerName val="0"/>
          <c:showPercent val="0"/>
          <c:showBubbleSize val="0"/>
        </c:dLbls>
        <c:smooth val="0"/>
        <c:axId val="625254344"/>
        <c:axId val="625259264"/>
      </c:lineChart>
      <c:catAx>
        <c:axId val="625254344"/>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out"/>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5259264"/>
        <c:crosses val="autoZero"/>
        <c:auto val="1"/>
        <c:lblAlgn val="ctr"/>
        <c:lblOffset val="100"/>
        <c:tickLblSkip val="2"/>
        <c:tickMarkSkip val="2"/>
        <c:noMultiLvlLbl val="0"/>
      </c:catAx>
      <c:valAx>
        <c:axId val="625259264"/>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expectany</a:t>
                </a:r>
              </a:p>
              <a:p>
                <a:pPr>
                  <a:defRPr sz="1400" b="1">
                    <a:solidFill>
                      <a:sysClr val="windowText" lastClr="000000"/>
                    </a:solidFill>
                    <a:latin typeface="Arial" panose="020B0604020202020204" pitchFamily="34" charset="0"/>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 (years)</a:t>
                </a:r>
              </a:p>
            </c:rich>
          </c:tx>
          <c:layout>
            <c:manualLayout>
              <c:xMode val="edge"/>
              <c:yMode val="edge"/>
              <c:x val="1.3675213675213675E-3"/>
              <c:y val="0.39091574183148364"/>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5254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Figure 4.2: Annual change in life expectancy at birth in Scotland, 2000-2002 to 2015-2017, males and females</a:t>
            </a:r>
          </a:p>
        </c:rich>
      </c:tx>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786042082716316"/>
          <c:y val="0.10075957091205984"/>
          <c:w val="0.80716607915954608"/>
          <c:h val="0.67841985078543399"/>
        </c:manualLayout>
      </c:layout>
      <c:lineChart>
        <c:grouping val="standard"/>
        <c:varyColors val="0"/>
        <c:ser>
          <c:idx val="0"/>
          <c:order val="0"/>
          <c:tx>
            <c:strRef>
              <c:f>'Data 4.2'!$D$5</c:f>
              <c:strCache>
                <c:ptCount val="1"/>
                <c:pt idx="0">
                  <c:v>difference from previous year (weeks): Males</c:v>
                </c:pt>
              </c:strCache>
            </c:strRef>
          </c:tx>
          <c:spPr>
            <a:ln w="38100" cap="rnd">
              <a:solidFill>
                <a:srgbClr val="B2B2D6"/>
              </a:solidFill>
              <a:round/>
            </a:ln>
            <a:effectLst/>
          </c:spPr>
          <c:marker>
            <c:symbol val="none"/>
          </c:marker>
          <c:cat>
            <c:strRef>
              <c:f>'Data 4.2'!$A$11:$A$26</c:f>
              <c:strCache>
                <c:ptCount val="16"/>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strCache>
            </c:strRef>
          </c:cat>
          <c:val>
            <c:numRef>
              <c:f>'Data 4.2'!$D$11:$D$26</c:f>
              <c:numCache>
                <c:formatCode>General</c:formatCode>
                <c:ptCount val="16"/>
                <c:pt idx="0">
                  <c:v>11</c:v>
                </c:pt>
                <c:pt idx="1">
                  <c:v>9.9</c:v>
                </c:pt>
                <c:pt idx="2">
                  <c:v>14.6</c:v>
                </c:pt>
                <c:pt idx="3">
                  <c:v>23</c:v>
                </c:pt>
                <c:pt idx="4">
                  <c:v>19.3</c:v>
                </c:pt>
                <c:pt idx="5">
                  <c:v>10.4</c:v>
                </c:pt>
                <c:pt idx="6">
                  <c:v>10.4</c:v>
                </c:pt>
                <c:pt idx="7">
                  <c:v>18.3</c:v>
                </c:pt>
                <c:pt idx="8">
                  <c:v>24</c:v>
                </c:pt>
                <c:pt idx="9">
                  <c:v>21.4</c:v>
                </c:pt>
                <c:pt idx="10">
                  <c:v>15.7</c:v>
                </c:pt>
                <c:pt idx="11">
                  <c:v>13.6</c:v>
                </c:pt>
                <c:pt idx="12">
                  <c:v>14.6</c:v>
                </c:pt>
                <c:pt idx="13">
                  <c:v>2.1</c:v>
                </c:pt>
                <c:pt idx="14">
                  <c:v>-1</c:v>
                </c:pt>
                <c:pt idx="15">
                  <c:v>-2.6</c:v>
                </c:pt>
              </c:numCache>
            </c:numRef>
          </c:val>
          <c:smooth val="0"/>
          <c:extLst>
            <c:ext xmlns:c16="http://schemas.microsoft.com/office/drawing/2014/chart" uri="{C3380CC4-5D6E-409C-BE32-E72D297353CC}">
              <c16:uniqueId val="{00000000-5E76-45E2-A0BB-8222BE584D15}"/>
            </c:ext>
          </c:extLst>
        </c:ser>
        <c:ser>
          <c:idx val="1"/>
          <c:order val="1"/>
          <c:tx>
            <c:strRef>
              <c:f>'Data 4.2'!$E$5</c:f>
              <c:strCache>
                <c:ptCount val="1"/>
                <c:pt idx="0">
                  <c:v>difference from previous year (weeks): Females</c:v>
                </c:pt>
              </c:strCache>
            </c:strRef>
          </c:tx>
          <c:spPr>
            <a:ln w="38100" cap="rnd">
              <a:solidFill>
                <a:srgbClr val="6466AE"/>
              </a:solidFill>
              <a:round/>
            </a:ln>
            <a:effectLst/>
          </c:spPr>
          <c:marker>
            <c:symbol val="none"/>
          </c:marker>
          <c:cat>
            <c:strRef>
              <c:f>'Data 4.2'!$A$11:$A$26</c:f>
              <c:strCache>
                <c:ptCount val="16"/>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strCache>
            </c:strRef>
          </c:cat>
          <c:val>
            <c:numRef>
              <c:f>'Data 4.2'!$E$11:$E$26</c:f>
              <c:numCache>
                <c:formatCode>General</c:formatCode>
                <c:ptCount val="16"/>
                <c:pt idx="0">
                  <c:v>11.5</c:v>
                </c:pt>
                <c:pt idx="1">
                  <c:v>4.2</c:v>
                </c:pt>
                <c:pt idx="2">
                  <c:v>9.9</c:v>
                </c:pt>
                <c:pt idx="3">
                  <c:v>9.9</c:v>
                </c:pt>
                <c:pt idx="4">
                  <c:v>15.7</c:v>
                </c:pt>
                <c:pt idx="5">
                  <c:v>7.3</c:v>
                </c:pt>
                <c:pt idx="6">
                  <c:v>7.8</c:v>
                </c:pt>
                <c:pt idx="7">
                  <c:v>11.5</c:v>
                </c:pt>
                <c:pt idx="8">
                  <c:v>13.6</c:v>
                </c:pt>
                <c:pt idx="9">
                  <c:v>16.2</c:v>
                </c:pt>
                <c:pt idx="10">
                  <c:v>6.8</c:v>
                </c:pt>
                <c:pt idx="11">
                  <c:v>7.3</c:v>
                </c:pt>
                <c:pt idx="12">
                  <c:v>8.9</c:v>
                </c:pt>
                <c:pt idx="13">
                  <c:v>4.2</c:v>
                </c:pt>
                <c:pt idx="14">
                  <c:v>0.5</c:v>
                </c:pt>
                <c:pt idx="15">
                  <c:v>-3.1</c:v>
                </c:pt>
              </c:numCache>
            </c:numRef>
          </c:val>
          <c:smooth val="0"/>
          <c:extLst>
            <c:ext xmlns:c16="http://schemas.microsoft.com/office/drawing/2014/chart" uri="{C3380CC4-5D6E-409C-BE32-E72D297353CC}">
              <c16:uniqueId val="{00000001-5E76-45E2-A0BB-8222BE584D15}"/>
            </c:ext>
          </c:extLst>
        </c:ser>
        <c:dLbls>
          <c:showLegendKey val="0"/>
          <c:showVal val="0"/>
          <c:showCatName val="0"/>
          <c:showSerName val="0"/>
          <c:showPercent val="0"/>
          <c:showBubbleSize val="0"/>
        </c:dLbls>
        <c:smooth val="0"/>
        <c:axId val="624739656"/>
        <c:axId val="624749824"/>
      </c:lineChart>
      <c:catAx>
        <c:axId val="624739656"/>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out"/>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4749824"/>
        <c:crosses val="autoZero"/>
        <c:auto val="1"/>
        <c:lblAlgn val="ctr"/>
        <c:lblOffset val="100"/>
        <c:noMultiLvlLbl val="0"/>
      </c:catAx>
      <c:valAx>
        <c:axId val="624749824"/>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Annual change in </a:t>
                </a:r>
              </a:p>
              <a:p>
                <a:pPr>
                  <a:defRPr sz="1400" b="1">
                    <a:solidFill>
                      <a:sysClr val="windowText" lastClr="000000"/>
                    </a:solidFill>
                    <a:latin typeface="Arial" panose="020B0604020202020204" pitchFamily="34" charset="0"/>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expectancy </a:t>
                </a:r>
              </a:p>
              <a:p>
                <a:pPr>
                  <a:defRPr sz="1400" b="1">
                    <a:solidFill>
                      <a:sysClr val="windowText" lastClr="000000"/>
                    </a:solidFill>
                    <a:latin typeface="Arial" panose="020B0604020202020204" pitchFamily="34" charset="0"/>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(weeks)</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4739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b="1">
                <a:solidFill>
                  <a:sysClr val="windowText" lastClr="000000"/>
                </a:solidFill>
                <a:latin typeface="Arial" panose="020B0604020202020204" pitchFamily="34" charset="0"/>
                <a:cs typeface="Arial" panose="020B0604020202020204" pitchFamily="34" charset="0"/>
              </a:rPr>
              <a:t>Figure 4.3a: Life expectancy at birth in Scotland and the UK compared with countries in the EU, </a:t>
            </a:r>
          </a:p>
          <a:p>
            <a:pPr>
              <a:defRPr>
                <a:solidFill>
                  <a:sysClr val="windowText" lastClr="000000"/>
                </a:solidFill>
                <a:latin typeface="Arial" panose="020B0604020202020204" pitchFamily="34" charset="0"/>
                <a:cs typeface="Arial" panose="020B0604020202020204" pitchFamily="34" charset="0"/>
              </a:defRPr>
            </a:pPr>
            <a:r>
              <a:rPr lang="en-GB" b="1">
                <a:solidFill>
                  <a:sysClr val="windowText" lastClr="000000"/>
                </a:solidFill>
                <a:latin typeface="Arial" panose="020B0604020202020204" pitchFamily="34" charset="0"/>
                <a:cs typeface="Arial" panose="020B0604020202020204" pitchFamily="34" charset="0"/>
              </a:rPr>
              <a:t>1980-1982 to 2015-2017, males</a:t>
            </a:r>
          </a:p>
        </c:rich>
      </c:tx>
      <c:overlay val="0"/>
      <c:spPr>
        <a:noFill/>
        <a:ln>
          <a:noFill/>
        </a:ln>
        <a:effectLst/>
      </c:spPr>
      <c:txPr>
        <a:bodyPr rot="0" spcFirstLastPara="1" vertOverflow="ellipsis" vert="horz" wrap="square" anchor="ctr" anchorCtr="1"/>
        <a:lstStyle/>
        <a:p>
          <a:pPr>
            <a:defRPr sz="12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8343700198498"/>
          <c:y val="7.725105169099579E-2"/>
          <c:w val="0.79888565618141127"/>
          <c:h val="0.72754024108983906"/>
        </c:manualLayout>
      </c:layout>
      <c:lineChart>
        <c:grouping val="standard"/>
        <c:varyColors val="0"/>
        <c:ser>
          <c:idx val="0"/>
          <c:order val="0"/>
          <c:tx>
            <c:strRef>
              <c:f>'[8]Fig 4.3a data'!$A$6</c:f>
              <c:strCache>
                <c:ptCount val="1"/>
                <c:pt idx="0">
                  <c:v>Austria</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data'!$B$6:$AK$6</c:f>
              <c:numCache>
                <c:formatCode>General</c:formatCode>
                <c:ptCount val="36"/>
                <c:pt idx="0">
                  <c:v>69.3</c:v>
                </c:pt>
                <c:pt idx="1">
                  <c:v>69.400000000000006</c:v>
                </c:pt>
                <c:pt idx="2">
                  <c:v>69.5</c:v>
                </c:pt>
                <c:pt idx="3">
                  <c:v>70.099999999999994</c:v>
                </c:pt>
                <c:pt idx="4">
                  <c:v>70.400000000000006</c:v>
                </c:pt>
                <c:pt idx="5">
                  <c:v>71</c:v>
                </c:pt>
                <c:pt idx="6">
                  <c:v>71.5</c:v>
                </c:pt>
                <c:pt idx="7">
                  <c:v>71.900000000000006</c:v>
                </c:pt>
                <c:pt idx="8">
                  <c:v>71.900000000000006</c:v>
                </c:pt>
                <c:pt idx="9">
                  <c:v>72.3</c:v>
                </c:pt>
                <c:pt idx="10">
                  <c:v>72.3</c:v>
                </c:pt>
                <c:pt idx="11">
                  <c:v>72.5</c:v>
                </c:pt>
                <c:pt idx="12">
                  <c:v>72.8</c:v>
                </c:pt>
                <c:pt idx="13">
                  <c:v>73.2</c:v>
                </c:pt>
                <c:pt idx="14">
                  <c:v>73.400000000000006</c:v>
                </c:pt>
                <c:pt idx="15">
                  <c:v>73.7</c:v>
                </c:pt>
                <c:pt idx="16">
                  <c:v>74.099999999999994</c:v>
                </c:pt>
                <c:pt idx="17">
                  <c:v>74.5</c:v>
                </c:pt>
                <c:pt idx="18">
                  <c:v>74.900000000000006</c:v>
                </c:pt>
                <c:pt idx="19">
                  <c:v>75.2</c:v>
                </c:pt>
                <c:pt idx="20">
                  <c:v>75.599999999999994</c:v>
                </c:pt>
                <c:pt idx="21">
                  <c:v>75.8</c:v>
                </c:pt>
                <c:pt idx="22">
                  <c:v>75.900000000000006</c:v>
                </c:pt>
                <c:pt idx="23">
                  <c:v>76.400000000000006</c:v>
                </c:pt>
                <c:pt idx="24">
                  <c:v>76.599999999999994</c:v>
                </c:pt>
                <c:pt idx="25">
                  <c:v>77.099999999999994</c:v>
                </c:pt>
                <c:pt idx="26">
                  <c:v>77.400000000000006</c:v>
                </c:pt>
                <c:pt idx="27">
                  <c:v>77.7</c:v>
                </c:pt>
                <c:pt idx="28">
                  <c:v>77.599999999999994</c:v>
                </c:pt>
                <c:pt idx="29">
                  <c:v>77.8</c:v>
                </c:pt>
                <c:pt idx="30">
                  <c:v>78.3</c:v>
                </c:pt>
                <c:pt idx="31">
                  <c:v>78.400000000000006</c:v>
                </c:pt>
                <c:pt idx="32">
                  <c:v>78.599999999999994</c:v>
                </c:pt>
                <c:pt idx="33">
                  <c:v>79.099999999999994</c:v>
                </c:pt>
                <c:pt idx="34">
                  <c:v>78.8</c:v>
                </c:pt>
                <c:pt idx="35">
                  <c:v>79.3</c:v>
                </c:pt>
              </c:numCache>
            </c:numRef>
          </c:val>
          <c:smooth val="0"/>
          <c:extLst>
            <c:ext xmlns:c16="http://schemas.microsoft.com/office/drawing/2014/chart" uri="{C3380CC4-5D6E-409C-BE32-E72D297353CC}">
              <c16:uniqueId val="{00000000-9C27-4B85-B6E1-05D5A85E247F}"/>
            </c:ext>
          </c:extLst>
        </c:ser>
        <c:ser>
          <c:idx val="1"/>
          <c:order val="1"/>
          <c:tx>
            <c:strRef>
              <c:f>'[8]Fig 4.3a data'!$A$7</c:f>
              <c:strCache>
                <c:ptCount val="1"/>
                <c:pt idx="0">
                  <c:v>Belgium</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data'!$B$7:$AK$7</c:f>
              <c:numCache>
                <c:formatCode>General</c:formatCode>
                <c:ptCount val="36"/>
                <c:pt idx="0">
                  <c:v>70.3</c:v>
                </c:pt>
                <c:pt idx="1">
                  <c:v>70.599999999999994</c:v>
                </c:pt>
                <c:pt idx="2">
                  <c:v>70.599999999999994</c:v>
                </c:pt>
                <c:pt idx="3">
                  <c:v>71</c:v>
                </c:pt>
                <c:pt idx="4">
                  <c:v>71.099999999999994</c:v>
                </c:pt>
                <c:pt idx="5">
                  <c:v>71.400000000000006</c:v>
                </c:pt>
                <c:pt idx="6">
                  <c:v>72</c:v>
                </c:pt>
                <c:pt idx="7">
                  <c:v>72.2</c:v>
                </c:pt>
                <c:pt idx="8">
                  <c:v>72.3</c:v>
                </c:pt>
                <c:pt idx="9">
                  <c:v>72.7</c:v>
                </c:pt>
                <c:pt idx="10">
                  <c:v>72.900000000000006</c:v>
                </c:pt>
                <c:pt idx="11">
                  <c:v>73</c:v>
                </c:pt>
                <c:pt idx="12">
                  <c:v>73</c:v>
                </c:pt>
                <c:pt idx="13">
                  <c:v>73.400000000000006</c:v>
                </c:pt>
                <c:pt idx="14">
                  <c:v>73.5</c:v>
                </c:pt>
                <c:pt idx="15">
                  <c:v>73.900000000000006</c:v>
                </c:pt>
                <c:pt idx="16">
                  <c:v>74.2</c:v>
                </c:pt>
                <c:pt idx="17">
                  <c:v>74.400000000000006</c:v>
                </c:pt>
                <c:pt idx="18">
                  <c:v>74.400000000000006</c:v>
                </c:pt>
                <c:pt idx="19">
                  <c:v>74.599999999999994</c:v>
                </c:pt>
                <c:pt idx="20">
                  <c:v>74.900000000000006</c:v>
                </c:pt>
                <c:pt idx="21">
                  <c:v>75.099999999999994</c:v>
                </c:pt>
                <c:pt idx="22">
                  <c:v>75.3</c:v>
                </c:pt>
                <c:pt idx="23">
                  <c:v>76</c:v>
                </c:pt>
                <c:pt idx="24">
                  <c:v>76.2</c:v>
                </c:pt>
                <c:pt idx="25">
                  <c:v>76.599999999999994</c:v>
                </c:pt>
                <c:pt idx="26">
                  <c:v>77.099999999999994</c:v>
                </c:pt>
                <c:pt idx="27">
                  <c:v>76.900000000000006</c:v>
                </c:pt>
                <c:pt idx="28">
                  <c:v>77.400000000000006</c:v>
                </c:pt>
                <c:pt idx="29">
                  <c:v>77.5</c:v>
                </c:pt>
                <c:pt idx="30">
                  <c:v>78</c:v>
                </c:pt>
                <c:pt idx="31">
                  <c:v>77.8</c:v>
                </c:pt>
                <c:pt idx="32">
                  <c:v>78.099999999999994</c:v>
                </c:pt>
                <c:pt idx="33">
                  <c:v>78.8</c:v>
                </c:pt>
                <c:pt idx="34">
                  <c:v>78.7</c:v>
                </c:pt>
                <c:pt idx="35">
                  <c:v>79</c:v>
                </c:pt>
              </c:numCache>
            </c:numRef>
          </c:val>
          <c:smooth val="0"/>
          <c:extLst>
            <c:ext xmlns:c16="http://schemas.microsoft.com/office/drawing/2014/chart" uri="{C3380CC4-5D6E-409C-BE32-E72D297353CC}">
              <c16:uniqueId val="{00000001-9C27-4B85-B6E1-05D5A85E247F}"/>
            </c:ext>
          </c:extLst>
        </c:ser>
        <c:ser>
          <c:idx val="2"/>
          <c:order val="2"/>
          <c:tx>
            <c:strRef>
              <c:f>'[8]Fig 4.3a data'!$A$8</c:f>
              <c:strCache>
                <c:ptCount val="1"/>
                <c:pt idx="0">
                  <c:v>Bulgaria</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data'!$B$8:$AK$8</c:f>
              <c:numCache>
                <c:formatCode>General</c:formatCode>
                <c:ptCount val="36"/>
                <c:pt idx="0">
                  <c:v>68.900000000000006</c:v>
                </c:pt>
                <c:pt idx="1">
                  <c:v>68.5</c:v>
                </c:pt>
                <c:pt idx="2">
                  <c:v>68.5</c:v>
                </c:pt>
                <c:pt idx="3">
                  <c:v>68.5</c:v>
                </c:pt>
                <c:pt idx="4">
                  <c:v>68.099999999999994</c:v>
                </c:pt>
                <c:pt idx="5">
                  <c:v>68.5</c:v>
                </c:pt>
                <c:pt idx="6">
                  <c:v>68.3</c:v>
                </c:pt>
                <c:pt idx="7">
                  <c:v>68.3</c:v>
                </c:pt>
                <c:pt idx="8">
                  <c:v>68.2</c:v>
                </c:pt>
                <c:pt idx="9">
                  <c:v>68</c:v>
                </c:pt>
                <c:pt idx="10">
                  <c:v>68</c:v>
                </c:pt>
                <c:pt idx="11">
                  <c:v>67.8</c:v>
                </c:pt>
                <c:pt idx="12">
                  <c:v>67.599999999999994</c:v>
                </c:pt>
                <c:pt idx="13">
                  <c:v>67.3</c:v>
                </c:pt>
                <c:pt idx="14">
                  <c:v>67.400000000000006</c:v>
                </c:pt>
                <c:pt idx="15">
                  <c:v>67.400000000000006</c:v>
                </c:pt>
                <c:pt idx="16">
                  <c:v>67</c:v>
                </c:pt>
                <c:pt idx="17">
                  <c:v>67.400000000000006</c:v>
                </c:pt>
                <c:pt idx="18">
                  <c:v>68.2</c:v>
                </c:pt>
                <c:pt idx="19">
                  <c:v>68.400000000000006</c:v>
                </c:pt>
                <c:pt idx="20">
                  <c:v>68.599999999999994</c:v>
                </c:pt>
                <c:pt idx="21">
                  <c:v>68.8</c:v>
                </c:pt>
                <c:pt idx="22">
                  <c:v>68.900000000000006</c:v>
                </c:pt>
                <c:pt idx="23">
                  <c:v>69</c:v>
                </c:pt>
                <c:pt idx="24">
                  <c:v>69</c:v>
                </c:pt>
                <c:pt idx="25">
                  <c:v>69.2</c:v>
                </c:pt>
                <c:pt idx="26">
                  <c:v>69.5</c:v>
                </c:pt>
                <c:pt idx="27">
                  <c:v>69.8</c:v>
                </c:pt>
                <c:pt idx="28">
                  <c:v>70.2</c:v>
                </c:pt>
                <c:pt idx="29">
                  <c:v>70.3</c:v>
                </c:pt>
                <c:pt idx="30">
                  <c:v>70.7</c:v>
                </c:pt>
                <c:pt idx="31">
                  <c:v>70.900000000000006</c:v>
                </c:pt>
                <c:pt idx="32">
                  <c:v>71.3</c:v>
                </c:pt>
                <c:pt idx="33">
                  <c:v>71.099999999999994</c:v>
                </c:pt>
                <c:pt idx="34">
                  <c:v>71.2</c:v>
                </c:pt>
                <c:pt idx="35">
                  <c:v>71.3</c:v>
                </c:pt>
              </c:numCache>
            </c:numRef>
          </c:val>
          <c:smooth val="0"/>
          <c:extLst>
            <c:ext xmlns:c16="http://schemas.microsoft.com/office/drawing/2014/chart" uri="{C3380CC4-5D6E-409C-BE32-E72D297353CC}">
              <c16:uniqueId val="{00000002-9C27-4B85-B6E1-05D5A85E247F}"/>
            </c:ext>
          </c:extLst>
        </c:ser>
        <c:ser>
          <c:idx val="3"/>
          <c:order val="3"/>
          <c:tx>
            <c:strRef>
              <c:f>'[8]Fig 4.3a data'!$A$9</c:f>
              <c:strCache>
                <c:ptCount val="1"/>
                <c:pt idx="0">
                  <c:v>Croatia</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data'!$B$9:$AK$9</c:f>
              <c:numCache>
                <c:formatCode>General</c:formatCode>
                <c:ptCount val="36"/>
                <c:pt idx="20">
                  <c:v>70.900000000000006</c:v>
                </c:pt>
                <c:pt idx="21">
                  <c:v>71</c:v>
                </c:pt>
                <c:pt idx="22">
                  <c:v>71</c:v>
                </c:pt>
                <c:pt idx="23">
                  <c:v>71.8</c:v>
                </c:pt>
                <c:pt idx="24">
                  <c:v>71.7</c:v>
                </c:pt>
                <c:pt idx="25">
                  <c:v>72.400000000000006</c:v>
                </c:pt>
                <c:pt idx="26">
                  <c:v>72.2</c:v>
                </c:pt>
                <c:pt idx="27">
                  <c:v>72.3</c:v>
                </c:pt>
                <c:pt idx="28">
                  <c:v>72.8</c:v>
                </c:pt>
                <c:pt idx="29">
                  <c:v>73.400000000000006</c:v>
                </c:pt>
                <c:pt idx="30">
                  <c:v>73.8</c:v>
                </c:pt>
                <c:pt idx="31">
                  <c:v>73.900000000000006</c:v>
                </c:pt>
                <c:pt idx="32">
                  <c:v>74.5</c:v>
                </c:pt>
                <c:pt idx="33">
                  <c:v>74.7</c:v>
                </c:pt>
                <c:pt idx="34">
                  <c:v>74.400000000000006</c:v>
                </c:pt>
                <c:pt idx="35">
                  <c:v>75</c:v>
                </c:pt>
              </c:numCache>
            </c:numRef>
          </c:val>
          <c:smooth val="0"/>
          <c:extLst>
            <c:ext xmlns:c16="http://schemas.microsoft.com/office/drawing/2014/chart" uri="{C3380CC4-5D6E-409C-BE32-E72D297353CC}">
              <c16:uniqueId val="{00000003-9C27-4B85-B6E1-05D5A85E247F}"/>
            </c:ext>
          </c:extLst>
        </c:ser>
        <c:ser>
          <c:idx val="4"/>
          <c:order val="4"/>
          <c:tx>
            <c:strRef>
              <c:f>'[8]Fig 4.3a data'!$A$10</c:f>
              <c:strCache>
                <c:ptCount val="1"/>
                <c:pt idx="0">
                  <c:v>Cyprus</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data'!$B$10:$AK$10</c:f>
              <c:numCache>
                <c:formatCode>General</c:formatCode>
                <c:ptCount val="36"/>
                <c:pt idx="12">
                  <c:v>74.7</c:v>
                </c:pt>
                <c:pt idx="13">
                  <c:v>75</c:v>
                </c:pt>
                <c:pt idx="14">
                  <c:v>75.099999999999994</c:v>
                </c:pt>
                <c:pt idx="15">
                  <c:v>75.3</c:v>
                </c:pt>
                <c:pt idx="16">
                  <c:v>74.900000000000006</c:v>
                </c:pt>
                <c:pt idx="17">
                  <c:v>74.7</c:v>
                </c:pt>
                <c:pt idx="18">
                  <c:v>76</c:v>
                </c:pt>
                <c:pt idx="19">
                  <c:v>75.400000000000006</c:v>
                </c:pt>
                <c:pt idx="20">
                  <c:v>76.599999999999994</c:v>
                </c:pt>
                <c:pt idx="21">
                  <c:v>76.400000000000006</c:v>
                </c:pt>
                <c:pt idx="22">
                  <c:v>76.8</c:v>
                </c:pt>
                <c:pt idx="23">
                  <c:v>76.5</c:v>
                </c:pt>
                <c:pt idx="24">
                  <c:v>76.5</c:v>
                </c:pt>
                <c:pt idx="25">
                  <c:v>78.099999999999994</c:v>
                </c:pt>
                <c:pt idx="26">
                  <c:v>77.599999999999994</c:v>
                </c:pt>
                <c:pt idx="27">
                  <c:v>78.2</c:v>
                </c:pt>
                <c:pt idx="28">
                  <c:v>78.5</c:v>
                </c:pt>
                <c:pt idx="29">
                  <c:v>79.2</c:v>
                </c:pt>
                <c:pt idx="30">
                  <c:v>79.3</c:v>
                </c:pt>
                <c:pt idx="31">
                  <c:v>78.900000000000006</c:v>
                </c:pt>
                <c:pt idx="32">
                  <c:v>80.099999999999994</c:v>
                </c:pt>
                <c:pt idx="33">
                  <c:v>80.3</c:v>
                </c:pt>
                <c:pt idx="34">
                  <c:v>79.900000000000006</c:v>
                </c:pt>
                <c:pt idx="35">
                  <c:v>80.5</c:v>
                </c:pt>
              </c:numCache>
            </c:numRef>
          </c:val>
          <c:smooth val="0"/>
          <c:extLst>
            <c:ext xmlns:c16="http://schemas.microsoft.com/office/drawing/2014/chart" uri="{C3380CC4-5D6E-409C-BE32-E72D297353CC}">
              <c16:uniqueId val="{00000004-9C27-4B85-B6E1-05D5A85E247F}"/>
            </c:ext>
          </c:extLst>
        </c:ser>
        <c:ser>
          <c:idx val="5"/>
          <c:order val="5"/>
          <c:tx>
            <c:strRef>
              <c:f>'[8]Fig 4.3a data'!$A$11</c:f>
              <c:strCache>
                <c:ptCount val="1"/>
                <c:pt idx="0">
                  <c:v>Czechia</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data'!$B$11:$AK$11</c:f>
              <c:numCache>
                <c:formatCode>General</c:formatCode>
                <c:ptCount val="36"/>
                <c:pt idx="0">
                  <c:v>67.2</c:v>
                </c:pt>
                <c:pt idx="1">
                  <c:v>67.3</c:v>
                </c:pt>
                <c:pt idx="2">
                  <c:v>67.099999999999994</c:v>
                </c:pt>
                <c:pt idx="3">
                  <c:v>67.400000000000006</c:v>
                </c:pt>
                <c:pt idx="4">
                  <c:v>67.5</c:v>
                </c:pt>
                <c:pt idx="5">
                  <c:v>67.5</c:v>
                </c:pt>
                <c:pt idx="6">
                  <c:v>67.900000000000006</c:v>
                </c:pt>
                <c:pt idx="7">
                  <c:v>68.2</c:v>
                </c:pt>
                <c:pt idx="8">
                  <c:v>68.2</c:v>
                </c:pt>
                <c:pt idx="9">
                  <c:v>67.599999999999994</c:v>
                </c:pt>
                <c:pt idx="10">
                  <c:v>68.2</c:v>
                </c:pt>
                <c:pt idx="11">
                  <c:v>68.599999999999994</c:v>
                </c:pt>
                <c:pt idx="12">
                  <c:v>69.3</c:v>
                </c:pt>
                <c:pt idx="13">
                  <c:v>69.5</c:v>
                </c:pt>
                <c:pt idx="14">
                  <c:v>69.7</c:v>
                </c:pt>
                <c:pt idx="15">
                  <c:v>70.400000000000006</c:v>
                </c:pt>
                <c:pt idx="16">
                  <c:v>70.5</c:v>
                </c:pt>
                <c:pt idx="17">
                  <c:v>71.2</c:v>
                </c:pt>
                <c:pt idx="18">
                  <c:v>71.5</c:v>
                </c:pt>
                <c:pt idx="19">
                  <c:v>71.599999999999994</c:v>
                </c:pt>
                <c:pt idx="20">
                  <c:v>72</c:v>
                </c:pt>
                <c:pt idx="21">
                  <c:v>72.099999999999994</c:v>
                </c:pt>
                <c:pt idx="22">
                  <c:v>72</c:v>
                </c:pt>
                <c:pt idx="23">
                  <c:v>72.5</c:v>
                </c:pt>
                <c:pt idx="24">
                  <c:v>72.900000000000006</c:v>
                </c:pt>
                <c:pt idx="25">
                  <c:v>73.5</c:v>
                </c:pt>
                <c:pt idx="26">
                  <c:v>73.8</c:v>
                </c:pt>
                <c:pt idx="27">
                  <c:v>74.099999999999994</c:v>
                </c:pt>
                <c:pt idx="28">
                  <c:v>74.3</c:v>
                </c:pt>
                <c:pt idx="29">
                  <c:v>74.5</c:v>
                </c:pt>
                <c:pt idx="30">
                  <c:v>74.8</c:v>
                </c:pt>
                <c:pt idx="31">
                  <c:v>75.099999999999994</c:v>
                </c:pt>
                <c:pt idx="32">
                  <c:v>75.2</c:v>
                </c:pt>
                <c:pt idx="33">
                  <c:v>75.8</c:v>
                </c:pt>
                <c:pt idx="34">
                  <c:v>75.7</c:v>
                </c:pt>
                <c:pt idx="35">
                  <c:v>76.099999999999994</c:v>
                </c:pt>
              </c:numCache>
            </c:numRef>
          </c:val>
          <c:smooth val="0"/>
          <c:extLst>
            <c:ext xmlns:c16="http://schemas.microsoft.com/office/drawing/2014/chart" uri="{C3380CC4-5D6E-409C-BE32-E72D297353CC}">
              <c16:uniqueId val="{00000005-9C27-4B85-B6E1-05D5A85E247F}"/>
            </c:ext>
          </c:extLst>
        </c:ser>
        <c:ser>
          <c:idx val="6"/>
          <c:order val="6"/>
          <c:tx>
            <c:strRef>
              <c:f>'[8]Fig 4.3a data'!$A$12</c:f>
              <c:strCache>
                <c:ptCount val="1"/>
                <c:pt idx="0">
                  <c:v>Denmark</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data'!$B$12:$AK$12</c:f>
              <c:numCache>
                <c:formatCode>General</c:formatCode>
                <c:ptCount val="36"/>
                <c:pt idx="0">
                  <c:v>71.3</c:v>
                </c:pt>
                <c:pt idx="1">
                  <c:v>71.599999999999994</c:v>
                </c:pt>
                <c:pt idx="2">
                  <c:v>71.5</c:v>
                </c:pt>
                <c:pt idx="3">
                  <c:v>71.7</c:v>
                </c:pt>
                <c:pt idx="4">
                  <c:v>71.5</c:v>
                </c:pt>
                <c:pt idx="5">
                  <c:v>71.8</c:v>
                </c:pt>
                <c:pt idx="6">
                  <c:v>71.8</c:v>
                </c:pt>
                <c:pt idx="7">
                  <c:v>72.099999999999994</c:v>
                </c:pt>
                <c:pt idx="8">
                  <c:v>72</c:v>
                </c:pt>
                <c:pt idx="9">
                  <c:v>72</c:v>
                </c:pt>
                <c:pt idx="10">
                  <c:v>72.5</c:v>
                </c:pt>
                <c:pt idx="11">
                  <c:v>72.599999999999994</c:v>
                </c:pt>
                <c:pt idx="12">
                  <c:v>72.599999999999994</c:v>
                </c:pt>
                <c:pt idx="13">
                  <c:v>72.8</c:v>
                </c:pt>
                <c:pt idx="14">
                  <c:v>72.7</c:v>
                </c:pt>
                <c:pt idx="15">
                  <c:v>73.099999999999994</c:v>
                </c:pt>
                <c:pt idx="16">
                  <c:v>73.599999999999994</c:v>
                </c:pt>
                <c:pt idx="17">
                  <c:v>74</c:v>
                </c:pt>
                <c:pt idx="18">
                  <c:v>74.2</c:v>
                </c:pt>
                <c:pt idx="19">
                  <c:v>74.5</c:v>
                </c:pt>
                <c:pt idx="20">
                  <c:v>74.7</c:v>
                </c:pt>
                <c:pt idx="21">
                  <c:v>74.8</c:v>
                </c:pt>
                <c:pt idx="22">
                  <c:v>75</c:v>
                </c:pt>
                <c:pt idx="23">
                  <c:v>75.400000000000006</c:v>
                </c:pt>
                <c:pt idx="24">
                  <c:v>76</c:v>
                </c:pt>
                <c:pt idx="25">
                  <c:v>76.099999999999994</c:v>
                </c:pt>
                <c:pt idx="26">
                  <c:v>76.2</c:v>
                </c:pt>
                <c:pt idx="27">
                  <c:v>76.5</c:v>
                </c:pt>
                <c:pt idx="28">
                  <c:v>76.900000000000006</c:v>
                </c:pt>
                <c:pt idx="29">
                  <c:v>77.2</c:v>
                </c:pt>
                <c:pt idx="30">
                  <c:v>77.8</c:v>
                </c:pt>
                <c:pt idx="31">
                  <c:v>78.099999999999994</c:v>
                </c:pt>
                <c:pt idx="32">
                  <c:v>78.3</c:v>
                </c:pt>
                <c:pt idx="33">
                  <c:v>78.7</c:v>
                </c:pt>
                <c:pt idx="34">
                  <c:v>78.8</c:v>
                </c:pt>
                <c:pt idx="35">
                  <c:v>79</c:v>
                </c:pt>
              </c:numCache>
            </c:numRef>
          </c:val>
          <c:smooth val="0"/>
          <c:extLst>
            <c:ext xmlns:c16="http://schemas.microsoft.com/office/drawing/2014/chart" uri="{C3380CC4-5D6E-409C-BE32-E72D297353CC}">
              <c16:uniqueId val="{00000006-9C27-4B85-B6E1-05D5A85E247F}"/>
            </c:ext>
          </c:extLst>
        </c:ser>
        <c:ser>
          <c:idx val="7"/>
          <c:order val="7"/>
          <c:tx>
            <c:strRef>
              <c:f>'[8]Fig 4.3a data'!$A$13</c:f>
              <c:strCache>
                <c:ptCount val="1"/>
                <c:pt idx="0">
                  <c:v>Estonia</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data'!$B$13:$AK$13</c:f>
              <c:numCache>
                <c:formatCode>General</c:formatCode>
                <c:ptCount val="36"/>
                <c:pt idx="0">
                  <c:v>64.099999999999994</c:v>
                </c:pt>
                <c:pt idx="1">
                  <c:v>64.599999999999994</c:v>
                </c:pt>
                <c:pt idx="2">
                  <c:v>64.400000000000006</c:v>
                </c:pt>
                <c:pt idx="3">
                  <c:v>64.599999999999994</c:v>
                </c:pt>
                <c:pt idx="4">
                  <c:v>64.599999999999994</c:v>
                </c:pt>
                <c:pt idx="5">
                  <c:v>66.2</c:v>
                </c:pt>
                <c:pt idx="6">
                  <c:v>66.3</c:v>
                </c:pt>
                <c:pt idx="7">
                  <c:v>66.5</c:v>
                </c:pt>
                <c:pt idx="8">
                  <c:v>65.7</c:v>
                </c:pt>
                <c:pt idx="9">
                  <c:v>64.7</c:v>
                </c:pt>
                <c:pt idx="10">
                  <c:v>64.400000000000006</c:v>
                </c:pt>
                <c:pt idx="11">
                  <c:v>63.4</c:v>
                </c:pt>
                <c:pt idx="12">
                  <c:v>62.3</c:v>
                </c:pt>
                <c:pt idx="13">
                  <c:v>60.6</c:v>
                </c:pt>
                <c:pt idx="14">
                  <c:v>61.4</c:v>
                </c:pt>
                <c:pt idx="15">
                  <c:v>64.2</c:v>
                </c:pt>
                <c:pt idx="16">
                  <c:v>64.2</c:v>
                </c:pt>
                <c:pt idx="17">
                  <c:v>63.9</c:v>
                </c:pt>
                <c:pt idx="18">
                  <c:v>65</c:v>
                </c:pt>
                <c:pt idx="19">
                  <c:v>65.599999999999994</c:v>
                </c:pt>
                <c:pt idx="20">
                  <c:v>65.2</c:v>
                </c:pt>
                <c:pt idx="21">
                  <c:v>65.599999999999994</c:v>
                </c:pt>
                <c:pt idx="22">
                  <c:v>66.400000000000006</c:v>
                </c:pt>
                <c:pt idx="23">
                  <c:v>66.7</c:v>
                </c:pt>
                <c:pt idx="24">
                  <c:v>67.599999999999994</c:v>
                </c:pt>
                <c:pt idx="25">
                  <c:v>67.599999999999994</c:v>
                </c:pt>
                <c:pt idx="26">
                  <c:v>67.5</c:v>
                </c:pt>
                <c:pt idx="27">
                  <c:v>68.900000000000006</c:v>
                </c:pt>
                <c:pt idx="28">
                  <c:v>70</c:v>
                </c:pt>
                <c:pt idx="29">
                  <c:v>70.900000000000006</c:v>
                </c:pt>
                <c:pt idx="30">
                  <c:v>71.400000000000006</c:v>
                </c:pt>
                <c:pt idx="31">
                  <c:v>71.400000000000006</c:v>
                </c:pt>
                <c:pt idx="32">
                  <c:v>72.8</c:v>
                </c:pt>
                <c:pt idx="33">
                  <c:v>72.400000000000006</c:v>
                </c:pt>
                <c:pt idx="34">
                  <c:v>73.2</c:v>
                </c:pt>
                <c:pt idx="35">
                  <c:v>73.3</c:v>
                </c:pt>
              </c:numCache>
            </c:numRef>
          </c:val>
          <c:smooth val="0"/>
          <c:extLst>
            <c:ext xmlns:c16="http://schemas.microsoft.com/office/drawing/2014/chart" uri="{C3380CC4-5D6E-409C-BE32-E72D297353CC}">
              <c16:uniqueId val="{00000007-9C27-4B85-B6E1-05D5A85E247F}"/>
            </c:ext>
          </c:extLst>
        </c:ser>
        <c:ser>
          <c:idx val="8"/>
          <c:order val="8"/>
          <c:tx>
            <c:strRef>
              <c:f>'[8]Fig 4.3a data'!$A$14</c:f>
              <c:strCache>
                <c:ptCount val="1"/>
                <c:pt idx="0">
                  <c:v>Finland</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data'!$B$14:$AK$14</c:f>
              <c:numCache>
                <c:formatCode>General</c:formatCode>
                <c:ptCount val="36"/>
                <c:pt idx="0">
                  <c:v>69.599999999999994</c:v>
                </c:pt>
                <c:pt idx="1">
                  <c:v>70.3</c:v>
                </c:pt>
                <c:pt idx="2">
                  <c:v>70.3</c:v>
                </c:pt>
                <c:pt idx="3">
                  <c:v>70.5</c:v>
                </c:pt>
                <c:pt idx="4">
                  <c:v>70.2</c:v>
                </c:pt>
                <c:pt idx="5">
                  <c:v>70.599999999999994</c:v>
                </c:pt>
                <c:pt idx="6">
                  <c:v>70.7</c:v>
                </c:pt>
                <c:pt idx="7">
                  <c:v>70.7</c:v>
                </c:pt>
                <c:pt idx="8">
                  <c:v>70.900000000000006</c:v>
                </c:pt>
                <c:pt idx="9">
                  <c:v>71</c:v>
                </c:pt>
                <c:pt idx="10">
                  <c:v>71.400000000000006</c:v>
                </c:pt>
                <c:pt idx="11">
                  <c:v>71.7</c:v>
                </c:pt>
                <c:pt idx="12">
                  <c:v>72.099999999999994</c:v>
                </c:pt>
                <c:pt idx="13">
                  <c:v>72.8</c:v>
                </c:pt>
                <c:pt idx="14">
                  <c:v>72.8</c:v>
                </c:pt>
                <c:pt idx="15">
                  <c:v>73.099999999999994</c:v>
                </c:pt>
                <c:pt idx="16">
                  <c:v>73.5</c:v>
                </c:pt>
                <c:pt idx="17">
                  <c:v>73.599999999999994</c:v>
                </c:pt>
                <c:pt idx="18">
                  <c:v>73.8</c:v>
                </c:pt>
                <c:pt idx="19">
                  <c:v>74.2</c:v>
                </c:pt>
                <c:pt idx="20">
                  <c:v>74.599999999999994</c:v>
                </c:pt>
                <c:pt idx="21">
                  <c:v>74.900000000000006</c:v>
                </c:pt>
                <c:pt idx="22">
                  <c:v>75.099999999999994</c:v>
                </c:pt>
                <c:pt idx="23">
                  <c:v>75.400000000000006</c:v>
                </c:pt>
                <c:pt idx="24">
                  <c:v>75.599999999999994</c:v>
                </c:pt>
                <c:pt idx="25">
                  <c:v>75.900000000000006</c:v>
                </c:pt>
                <c:pt idx="26">
                  <c:v>76</c:v>
                </c:pt>
                <c:pt idx="27">
                  <c:v>76.5</c:v>
                </c:pt>
                <c:pt idx="28">
                  <c:v>76.599999999999994</c:v>
                </c:pt>
                <c:pt idx="29">
                  <c:v>76.900000000000006</c:v>
                </c:pt>
                <c:pt idx="30">
                  <c:v>77.3</c:v>
                </c:pt>
                <c:pt idx="31">
                  <c:v>77.7</c:v>
                </c:pt>
                <c:pt idx="32">
                  <c:v>78</c:v>
                </c:pt>
                <c:pt idx="33">
                  <c:v>78.400000000000006</c:v>
                </c:pt>
                <c:pt idx="34">
                  <c:v>78.7</c:v>
                </c:pt>
                <c:pt idx="35">
                  <c:v>78.599999999999994</c:v>
                </c:pt>
              </c:numCache>
            </c:numRef>
          </c:val>
          <c:smooth val="0"/>
          <c:extLst>
            <c:ext xmlns:c16="http://schemas.microsoft.com/office/drawing/2014/chart" uri="{C3380CC4-5D6E-409C-BE32-E72D297353CC}">
              <c16:uniqueId val="{00000008-9C27-4B85-B6E1-05D5A85E247F}"/>
            </c:ext>
          </c:extLst>
        </c:ser>
        <c:ser>
          <c:idx val="9"/>
          <c:order val="9"/>
          <c:tx>
            <c:strRef>
              <c:f>'[8]Fig 4.3a data'!$A$15</c:f>
              <c:strCache>
                <c:ptCount val="1"/>
                <c:pt idx="0">
                  <c:v>France</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data'!$B$15:$AK$15</c:f>
              <c:numCache>
                <c:formatCode>General</c:formatCode>
                <c:ptCount val="36"/>
                <c:pt idx="17">
                  <c:v>74.8</c:v>
                </c:pt>
                <c:pt idx="18">
                  <c:v>75</c:v>
                </c:pt>
                <c:pt idx="19">
                  <c:v>75.3</c:v>
                </c:pt>
                <c:pt idx="20">
                  <c:v>75.5</c:v>
                </c:pt>
                <c:pt idx="21">
                  <c:v>75.7</c:v>
                </c:pt>
                <c:pt idx="22">
                  <c:v>75.7</c:v>
                </c:pt>
                <c:pt idx="23">
                  <c:v>76.7</c:v>
                </c:pt>
                <c:pt idx="24">
                  <c:v>76.7</c:v>
                </c:pt>
                <c:pt idx="25">
                  <c:v>77.3</c:v>
                </c:pt>
                <c:pt idx="26">
                  <c:v>77.599999999999994</c:v>
                </c:pt>
                <c:pt idx="27">
                  <c:v>77.8</c:v>
                </c:pt>
                <c:pt idx="28">
                  <c:v>78</c:v>
                </c:pt>
                <c:pt idx="29">
                  <c:v>78.2</c:v>
                </c:pt>
                <c:pt idx="30">
                  <c:v>78.7</c:v>
                </c:pt>
                <c:pt idx="31">
                  <c:v>78.7</c:v>
                </c:pt>
                <c:pt idx="32">
                  <c:v>79</c:v>
                </c:pt>
                <c:pt idx="33">
                  <c:v>79.5</c:v>
                </c:pt>
                <c:pt idx="34">
                  <c:v>79.2</c:v>
                </c:pt>
                <c:pt idx="35">
                  <c:v>79.5</c:v>
                </c:pt>
              </c:numCache>
            </c:numRef>
          </c:val>
          <c:smooth val="0"/>
          <c:extLst>
            <c:ext xmlns:c16="http://schemas.microsoft.com/office/drawing/2014/chart" uri="{C3380CC4-5D6E-409C-BE32-E72D297353CC}">
              <c16:uniqueId val="{00000009-9C27-4B85-B6E1-05D5A85E247F}"/>
            </c:ext>
          </c:extLst>
        </c:ser>
        <c:ser>
          <c:idx val="10"/>
          <c:order val="10"/>
          <c:tx>
            <c:strRef>
              <c:f>'[8]Fig 4.3a data'!$A$16</c:f>
              <c:strCache>
                <c:ptCount val="1"/>
                <c:pt idx="0">
                  <c:v>Germany (including former GDR)</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data'!$B$16:$AK$16</c:f>
              <c:numCache>
                <c:formatCode>General</c:formatCode>
                <c:ptCount val="36"/>
                <c:pt idx="0">
                  <c:v>69.900000000000006</c:v>
                </c:pt>
                <c:pt idx="1">
                  <c:v>70.2</c:v>
                </c:pt>
                <c:pt idx="2">
                  <c:v>70.5</c:v>
                </c:pt>
                <c:pt idx="3">
                  <c:v>71</c:v>
                </c:pt>
                <c:pt idx="4">
                  <c:v>71.099999999999994</c:v>
                </c:pt>
                <c:pt idx="5">
                  <c:v>71.400000000000006</c:v>
                </c:pt>
                <c:pt idx="6">
                  <c:v>71.7</c:v>
                </c:pt>
                <c:pt idx="7">
                  <c:v>71.900000000000006</c:v>
                </c:pt>
                <c:pt idx="8">
                  <c:v>72.099999999999994</c:v>
                </c:pt>
                <c:pt idx="9">
                  <c:v>72</c:v>
                </c:pt>
                <c:pt idx="10">
                  <c:v>72.2</c:v>
                </c:pt>
                <c:pt idx="11">
                  <c:v>72.7</c:v>
                </c:pt>
                <c:pt idx="12">
                  <c:v>72.8</c:v>
                </c:pt>
                <c:pt idx="13">
                  <c:v>73.099999999999994</c:v>
                </c:pt>
                <c:pt idx="14">
                  <c:v>73.3</c:v>
                </c:pt>
                <c:pt idx="15">
                  <c:v>73.599999999999994</c:v>
                </c:pt>
                <c:pt idx="16">
                  <c:v>74.099999999999994</c:v>
                </c:pt>
                <c:pt idx="17">
                  <c:v>74.5</c:v>
                </c:pt>
                <c:pt idx="18">
                  <c:v>74.8</c:v>
                </c:pt>
                <c:pt idx="19">
                  <c:v>75.099999999999994</c:v>
                </c:pt>
                <c:pt idx="20">
                  <c:v>75.599999999999994</c:v>
                </c:pt>
                <c:pt idx="21">
                  <c:v>75.7</c:v>
                </c:pt>
                <c:pt idx="22">
                  <c:v>75.8</c:v>
                </c:pt>
                <c:pt idx="23">
                  <c:v>76.5</c:v>
                </c:pt>
                <c:pt idx="24">
                  <c:v>76.7</c:v>
                </c:pt>
                <c:pt idx="25">
                  <c:v>77.2</c:v>
                </c:pt>
                <c:pt idx="26">
                  <c:v>77.400000000000006</c:v>
                </c:pt>
                <c:pt idx="27">
                  <c:v>77.599999999999994</c:v>
                </c:pt>
                <c:pt idx="28">
                  <c:v>77.8</c:v>
                </c:pt>
                <c:pt idx="29">
                  <c:v>78</c:v>
                </c:pt>
                <c:pt idx="30">
                  <c:v>77.900000000000006</c:v>
                </c:pt>
                <c:pt idx="31">
                  <c:v>78.099999999999994</c:v>
                </c:pt>
                <c:pt idx="32">
                  <c:v>78.099999999999994</c:v>
                </c:pt>
                <c:pt idx="33">
                  <c:v>78.7</c:v>
                </c:pt>
                <c:pt idx="34">
                  <c:v>78.3</c:v>
                </c:pt>
                <c:pt idx="35">
                  <c:v>78.599999999999994</c:v>
                </c:pt>
              </c:numCache>
            </c:numRef>
          </c:val>
          <c:smooth val="0"/>
          <c:extLst>
            <c:ext xmlns:c16="http://schemas.microsoft.com/office/drawing/2014/chart" uri="{C3380CC4-5D6E-409C-BE32-E72D297353CC}">
              <c16:uniqueId val="{0000000A-9C27-4B85-B6E1-05D5A85E247F}"/>
            </c:ext>
          </c:extLst>
        </c:ser>
        <c:ser>
          <c:idx val="11"/>
          <c:order val="11"/>
          <c:tx>
            <c:strRef>
              <c:f>'[8]Fig 4.3a data'!$A$17</c:f>
              <c:strCache>
                <c:ptCount val="1"/>
                <c:pt idx="0">
                  <c:v>Greece</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data'!$B$17:$AK$17</c:f>
              <c:numCache>
                <c:formatCode>General</c:formatCode>
                <c:ptCount val="36"/>
                <c:pt idx="0">
                  <c:v>73.400000000000006</c:v>
                </c:pt>
                <c:pt idx="1">
                  <c:v>73.599999999999994</c:v>
                </c:pt>
                <c:pt idx="2">
                  <c:v>73.400000000000006</c:v>
                </c:pt>
                <c:pt idx="3">
                  <c:v>73.8</c:v>
                </c:pt>
                <c:pt idx="4">
                  <c:v>73.5</c:v>
                </c:pt>
                <c:pt idx="5">
                  <c:v>74.099999999999994</c:v>
                </c:pt>
                <c:pt idx="6">
                  <c:v>73.900000000000006</c:v>
                </c:pt>
                <c:pt idx="7">
                  <c:v>74.3</c:v>
                </c:pt>
                <c:pt idx="8">
                  <c:v>74.5</c:v>
                </c:pt>
                <c:pt idx="9">
                  <c:v>74.7</c:v>
                </c:pt>
                <c:pt idx="10">
                  <c:v>74.8</c:v>
                </c:pt>
                <c:pt idx="11">
                  <c:v>74.7</c:v>
                </c:pt>
                <c:pt idx="12">
                  <c:v>75.099999999999994</c:v>
                </c:pt>
                <c:pt idx="13">
                  <c:v>75.3</c:v>
                </c:pt>
                <c:pt idx="14">
                  <c:v>75.2</c:v>
                </c:pt>
                <c:pt idx="15">
                  <c:v>75.3</c:v>
                </c:pt>
                <c:pt idx="16">
                  <c:v>75.7</c:v>
                </c:pt>
                <c:pt idx="17">
                  <c:v>75.8</c:v>
                </c:pt>
                <c:pt idx="18">
                  <c:v>75.900000000000006</c:v>
                </c:pt>
                <c:pt idx="19">
                  <c:v>75.900000000000006</c:v>
                </c:pt>
                <c:pt idx="20">
                  <c:v>76.3</c:v>
                </c:pt>
                <c:pt idx="21">
                  <c:v>76.400000000000006</c:v>
                </c:pt>
                <c:pt idx="22">
                  <c:v>76.599999999999994</c:v>
                </c:pt>
                <c:pt idx="23">
                  <c:v>76.599999999999994</c:v>
                </c:pt>
                <c:pt idx="24">
                  <c:v>76.8</c:v>
                </c:pt>
                <c:pt idx="25">
                  <c:v>77.099999999999994</c:v>
                </c:pt>
                <c:pt idx="26">
                  <c:v>76.900000000000006</c:v>
                </c:pt>
                <c:pt idx="27">
                  <c:v>77.5</c:v>
                </c:pt>
                <c:pt idx="28">
                  <c:v>77.5</c:v>
                </c:pt>
                <c:pt idx="29">
                  <c:v>78</c:v>
                </c:pt>
                <c:pt idx="30">
                  <c:v>78</c:v>
                </c:pt>
                <c:pt idx="31">
                  <c:v>78</c:v>
                </c:pt>
                <c:pt idx="32">
                  <c:v>78.7</c:v>
                </c:pt>
                <c:pt idx="33">
                  <c:v>78.8</c:v>
                </c:pt>
                <c:pt idx="34">
                  <c:v>78.5</c:v>
                </c:pt>
                <c:pt idx="35">
                  <c:v>78.900000000000006</c:v>
                </c:pt>
              </c:numCache>
            </c:numRef>
          </c:val>
          <c:smooth val="0"/>
          <c:extLst>
            <c:ext xmlns:c16="http://schemas.microsoft.com/office/drawing/2014/chart" uri="{C3380CC4-5D6E-409C-BE32-E72D297353CC}">
              <c16:uniqueId val="{0000000B-9C27-4B85-B6E1-05D5A85E247F}"/>
            </c:ext>
          </c:extLst>
        </c:ser>
        <c:ser>
          <c:idx val="12"/>
          <c:order val="12"/>
          <c:tx>
            <c:strRef>
              <c:f>'[8]Fig 4.3a data'!$A$18</c:f>
              <c:strCache>
                <c:ptCount val="1"/>
                <c:pt idx="0">
                  <c:v>Hungary</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data'!$B$18:$AK$18</c:f>
              <c:numCache>
                <c:formatCode>General</c:formatCode>
                <c:ptCount val="36"/>
                <c:pt idx="0">
                  <c:v>65.5</c:v>
                </c:pt>
                <c:pt idx="1">
                  <c:v>65.7</c:v>
                </c:pt>
                <c:pt idx="2">
                  <c:v>65.099999999999994</c:v>
                </c:pt>
                <c:pt idx="3">
                  <c:v>65.099999999999994</c:v>
                </c:pt>
                <c:pt idx="4">
                  <c:v>65.099999999999994</c:v>
                </c:pt>
                <c:pt idx="5">
                  <c:v>65.3</c:v>
                </c:pt>
                <c:pt idx="6">
                  <c:v>65.7</c:v>
                </c:pt>
                <c:pt idx="7">
                  <c:v>66.2</c:v>
                </c:pt>
                <c:pt idx="8">
                  <c:v>65.400000000000006</c:v>
                </c:pt>
                <c:pt idx="9">
                  <c:v>65.2</c:v>
                </c:pt>
                <c:pt idx="10">
                  <c:v>65.099999999999994</c:v>
                </c:pt>
                <c:pt idx="11">
                  <c:v>64.7</c:v>
                </c:pt>
                <c:pt idx="12">
                  <c:v>64.7</c:v>
                </c:pt>
                <c:pt idx="13">
                  <c:v>65</c:v>
                </c:pt>
                <c:pt idx="14">
                  <c:v>65.400000000000006</c:v>
                </c:pt>
                <c:pt idx="15">
                  <c:v>66.3</c:v>
                </c:pt>
                <c:pt idx="16">
                  <c:v>66.7</c:v>
                </c:pt>
                <c:pt idx="17">
                  <c:v>66.5</c:v>
                </c:pt>
                <c:pt idx="18">
                  <c:v>66.7</c:v>
                </c:pt>
                <c:pt idx="19">
                  <c:v>67.5</c:v>
                </c:pt>
                <c:pt idx="20">
                  <c:v>68.2</c:v>
                </c:pt>
                <c:pt idx="21">
                  <c:v>68.3</c:v>
                </c:pt>
                <c:pt idx="22">
                  <c:v>68.400000000000006</c:v>
                </c:pt>
                <c:pt idx="23">
                  <c:v>68.7</c:v>
                </c:pt>
                <c:pt idx="24">
                  <c:v>68.7</c:v>
                </c:pt>
                <c:pt idx="25">
                  <c:v>69.2</c:v>
                </c:pt>
                <c:pt idx="26">
                  <c:v>69.400000000000006</c:v>
                </c:pt>
                <c:pt idx="27">
                  <c:v>70</c:v>
                </c:pt>
                <c:pt idx="28">
                  <c:v>70.3</c:v>
                </c:pt>
                <c:pt idx="29">
                  <c:v>70.7</c:v>
                </c:pt>
                <c:pt idx="30">
                  <c:v>71.2</c:v>
                </c:pt>
                <c:pt idx="31">
                  <c:v>71.599999999999994</c:v>
                </c:pt>
                <c:pt idx="32">
                  <c:v>72.2</c:v>
                </c:pt>
                <c:pt idx="33">
                  <c:v>72.3</c:v>
                </c:pt>
                <c:pt idx="34">
                  <c:v>72.3</c:v>
                </c:pt>
                <c:pt idx="35">
                  <c:v>72.599999999999994</c:v>
                </c:pt>
              </c:numCache>
            </c:numRef>
          </c:val>
          <c:smooth val="0"/>
          <c:extLst>
            <c:ext xmlns:c16="http://schemas.microsoft.com/office/drawing/2014/chart" uri="{C3380CC4-5D6E-409C-BE32-E72D297353CC}">
              <c16:uniqueId val="{0000000C-9C27-4B85-B6E1-05D5A85E247F}"/>
            </c:ext>
          </c:extLst>
        </c:ser>
        <c:ser>
          <c:idx val="13"/>
          <c:order val="13"/>
          <c:tx>
            <c:strRef>
              <c:f>'[8]Fig 4.3a data'!$A$19</c:f>
              <c:strCache>
                <c:ptCount val="1"/>
                <c:pt idx="0">
                  <c:v>Ireland</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data'!$B$19:$AK$19</c:f>
              <c:numCache>
                <c:formatCode>General</c:formatCode>
                <c:ptCount val="36"/>
                <c:pt idx="5">
                  <c:v>70.8</c:v>
                </c:pt>
                <c:pt idx="6">
                  <c:v>71.599999999999994</c:v>
                </c:pt>
                <c:pt idx="7">
                  <c:v>71.7</c:v>
                </c:pt>
                <c:pt idx="8">
                  <c:v>71.7</c:v>
                </c:pt>
                <c:pt idx="9">
                  <c:v>72.099999999999994</c:v>
                </c:pt>
                <c:pt idx="10">
                  <c:v>72.3</c:v>
                </c:pt>
                <c:pt idx="11">
                  <c:v>72.7</c:v>
                </c:pt>
                <c:pt idx="12">
                  <c:v>72.5</c:v>
                </c:pt>
                <c:pt idx="13">
                  <c:v>73.099999999999994</c:v>
                </c:pt>
                <c:pt idx="14">
                  <c:v>72.8</c:v>
                </c:pt>
                <c:pt idx="15">
                  <c:v>73.099999999999994</c:v>
                </c:pt>
                <c:pt idx="16">
                  <c:v>73.400000000000006</c:v>
                </c:pt>
                <c:pt idx="17">
                  <c:v>73.400000000000006</c:v>
                </c:pt>
                <c:pt idx="18">
                  <c:v>73.400000000000006</c:v>
                </c:pt>
                <c:pt idx="19">
                  <c:v>74</c:v>
                </c:pt>
                <c:pt idx="20">
                  <c:v>74.5</c:v>
                </c:pt>
                <c:pt idx="21">
                  <c:v>75</c:v>
                </c:pt>
                <c:pt idx="22">
                  <c:v>75.7</c:v>
                </c:pt>
                <c:pt idx="23">
                  <c:v>76.099999999999994</c:v>
                </c:pt>
                <c:pt idx="24">
                  <c:v>76.7</c:v>
                </c:pt>
                <c:pt idx="25">
                  <c:v>76.900000000000006</c:v>
                </c:pt>
                <c:pt idx="26">
                  <c:v>77.3</c:v>
                </c:pt>
                <c:pt idx="27">
                  <c:v>77.900000000000006</c:v>
                </c:pt>
                <c:pt idx="28">
                  <c:v>77.8</c:v>
                </c:pt>
                <c:pt idx="29">
                  <c:v>78.5</c:v>
                </c:pt>
                <c:pt idx="30">
                  <c:v>78.599999999999994</c:v>
                </c:pt>
                <c:pt idx="31">
                  <c:v>78.7</c:v>
                </c:pt>
                <c:pt idx="32">
                  <c:v>78.900000000000006</c:v>
                </c:pt>
                <c:pt idx="33">
                  <c:v>79.3</c:v>
                </c:pt>
                <c:pt idx="34">
                  <c:v>79.599999999999994</c:v>
                </c:pt>
                <c:pt idx="35">
                  <c:v>79.900000000000006</c:v>
                </c:pt>
              </c:numCache>
            </c:numRef>
          </c:val>
          <c:smooth val="0"/>
          <c:extLst>
            <c:ext xmlns:c16="http://schemas.microsoft.com/office/drawing/2014/chart" uri="{C3380CC4-5D6E-409C-BE32-E72D297353CC}">
              <c16:uniqueId val="{0000000D-9C27-4B85-B6E1-05D5A85E247F}"/>
            </c:ext>
          </c:extLst>
        </c:ser>
        <c:ser>
          <c:idx val="15"/>
          <c:order val="14"/>
          <c:tx>
            <c:strRef>
              <c:f>'[8]Fig 4.3a data'!$A$21</c:f>
              <c:strCache>
                <c:ptCount val="1"/>
                <c:pt idx="0">
                  <c:v>Latvia</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data'!$B$21:$AK$21</c:f>
              <c:numCache>
                <c:formatCode>General</c:formatCode>
                <c:ptCount val="36"/>
                <c:pt idx="21">
                  <c:v>64.400000000000006</c:v>
                </c:pt>
                <c:pt idx="22">
                  <c:v>65.3</c:v>
                </c:pt>
                <c:pt idx="23">
                  <c:v>65.599999999999994</c:v>
                </c:pt>
                <c:pt idx="24">
                  <c:v>64.900000000000006</c:v>
                </c:pt>
                <c:pt idx="25">
                  <c:v>65</c:v>
                </c:pt>
                <c:pt idx="26">
                  <c:v>65.3</c:v>
                </c:pt>
                <c:pt idx="27">
                  <c:v>66.5</c:v>
                </c:pt>
                <c:pt idx="28">
                  <c:v>67.5</c:v>
                </c:pt>
                <c:pt idx="29">
                  <c:v>67.900000000000006</c:v>
                </c:pt>
                <c:pt idx="30">
                  <c:v>68.599999999999994</c:v>
                </c:pt>
                <c:pt idx="31">
                  <c:v>68.900000000000006</c:v>
                </c:pt>
                <c:pt idx="32">
                  <c:v>69.3</c:v>
                </c:pt>
                <c:pt idx="33">
                  <c:v>69.099999999999994</c:v>
                </c:pt>
                <c:pt idx="34">
                  <c:v>69.7</c:v>
                </c:pt>
                <c:pt idx="35">
                  <c:v>69.8</c:v>
                </c:pt>
              </c:numCache>
            </c:numRef>
          </c:val>
          <c:smooth val="0"/>
          <c:extLst>
            <c:ext xmlns:c16="http://schemas.microsoft.com/office/drawing/2014/chart" uri="{C3380CC4-5D6E-409C-BE32-E72D297353CC}">
              <c16:uniqueId val="{0000000E-9C27-4B85-B6E1-05D5A85E247F}"/>
            </c:ext>
          </c:extLst>
        </c:ser>
        <c:ser>
          <c:idx val="17"/>
          <c:order val="15"/>
          <c:tx>
            <c:strRef>
              <c:f>'[8]Fig 4.3a data'!$A$23</c:f>
              <c:strCache>
                <c:ptCount val="1"/>
                <c:pt idx="0">
                  <c:v>Luxembourg</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data'!$B$23:$AK$23</c:f>
              <c:numCache>
                <c:formatCode>General</c:formatCode>
                <c:ptCount val="36"/>
                <c:pt idx="0">
                  <c:v>68.900000000000006</c:v>
                </c:pt>
                <c:pt idx="1">
                  <c:v>68.900000000000006</c:v>
                </c:pt>
                <c:pt idx="2">
                  <c:v>69.900000000000006</c:v>
                </c:pt>
                <c:pt idx="3">
                  <c:v>69.7</c:v>
                </c:pt>
                <c:pt idx="4">
                  <c:v>70.3</c:v>
                </c:pt>
                <c:pt idx="5">
                  <c:v>70.7</c:v>
                </c:pt>
                <c:pt idx="6">
                  <c:v>70.599999999999994</c:v>
                </c:pt>
                <c:pt idx="7">
                  <c:v>71</c:v>
                </c:pt>
                <c:pt idx="8">
                  <c:v>71.2</c:v>
                </c:pt>
                <c:pt idx="9">
                  <c:v>72.400000000000006</c:v>
                </c:pt>
                <c:pt idx="10">
                  <c:v>72</c:v>
                </c:pt>
                <c:pt idx="11">
                  <c:v>71.900000000000006</c:v>
                </c:pt>
                <c:pt idx="12">
                  <c:v>72.2</c:v>
                </c:pt>
                <c:pt idx="13">
                  <c:v>73.2</c:v>
                </c:pt>
                <c:pt idx="14">
                  <c:v>73</c:v>
                </c:pt>
                <c:pt idx="15">
                  <c:v>73.3</c:v>
                </c:pt>
                <c:pt idx="16">
                  <c:v>74</c:v>
                </c:pt>
                <c:pt idx="17">
                  <c:v>73.7</c:v>
                </c:pt>
                <c:pt idx="18">
                  <c:v>74.400000000000006</c:v>
                </c:pt>
                <c:pt idx="19">
                  <c:v>74.599999999999994</c:v>
                </c:pt>
                <c:pt idx="20">
                  <c:v>75.099999999999994</c:v>
                </c:pt>
                <c:pt idx="21">
                  <c:v>74.599999999999994</c:v>
                </c:pt>
                <c:pt idx="22">
                  <c:v>74.8</c:v>
                </c:pt>
                <c:pt idx="23">
                  <c:v>76</c:v>
                </c:pt>
                <c:pt idx="24">
                  <c:v>76.7</c:v>
                </c:pt>
                <c:pt idx="25">
                  <c:v>76.8</c:v>
                </c:pt>
                <c:pt idx="26">
                  <c:v>76.7</c:v>
                </c:pt>
                <c:pt idx="27">
                  <c:v>78.099999999999994</c:v>
                </c:pt>
                <c:pt idx="28">
                  <c:v>78.099999999999994</c:v>
                </c:pt>
                <c:pt idx="29">
                  <c:v>77.900000000000006</c:v>
                </c:pt>
                <c:pt idx="30">
                  <c:v>78.5</c:v>
                </c:pt>
                <c:pt idx="31">
                  <c:v>79.099999999999994</c:v>
                </c:pt>
                <c:pt idx="32">
                  <c:v>79.8</c:v>
                </c:pt>
                <c:pt idx="33">
                  <c:v>79.400000000000006</c:v>
                </c:pt>
                <c:pt idx="34">
                  <c:v>80</c:v>
                </c:pt>
                <c:pt idx="35">
                  <c:v>80.099999999999994</c:v>
                </c:pt>
              </c:numCache>
            </c:numRef>
          </c:val>
          <c:smooth val="0"/>
          <c:extLst>
            <c:ext xmlns:c16="http://schemas.microsoft.com/office/drawing/2014/chart" uri="{C3380CC4-5D6E-409C-BE32-E72D297353CC}">
              <c16:uniqueId val="{0000000F-9C27-4B85-B6E1-05D5A85E247F}"/>
            </c:ext>
          </c:extLst>
        </c:ser>
        <c:ser>
          <c:idx val="18"/>
          <c:order val="16"/>
          <c:tx>
            <c:strRef>
              <c:f>'[8]Fig 4.3a data'!$A$24</c:f>
              <c:strCache>
                <c:ptCount val="1"/>
                <c:pt idx="0">
                  <c:v>Malta</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data'!$B$24:$AK$24</c:f>
              <c:numCache>
                <c:formatCode>General</c:formatCode>
                <c:ptCount val="36"/>
                <c:pt idx="0">
                  <c:v>69</c:v>
                </c:pt>
                <c:pt idx="14">
                  <c:v>74.900000000000006</c:v>
                </c:pt>
                <c:pt idx="15">
                  <c:v>75</c:v>
                </c:pt>
                <c:pt idx="16">
                  <c:v>75.3</c:v>
                </c:pt>
                <c:pt idx="17">
                  <c:v>75.099999999999994</c:v>
                </c:pt>
                <c:pt idx="18">
                  <c:v>75.5</c:v>
                </c:pt>
                <c:pt idx="19">
                  <c:v>76.3</c:v>
                </c:pt>
                <c:pt idx="20">
                  <c:v>76.599999999999994</c:v>
                </c:pt>
                <c:pt idx="21">
                  <c:v>76.3</c:v>
                </c:pt>
                <c:pt idx="22">
                  <c:v>76.400000000000006</c:v>
                </c:pt>
                <c:pt idx="23">
                  <c:v>77.400000000000006</c:v>
                </c:pt>
                <c:pt idx="24">
                  <c:v>77.3</c:v>
                </c:pt>
                <c:pt idx="25">
                  <c:v>77</c:v>
                </c:pt>
                <c:pt idx="26">
                  <c:v>77.5</c:v>
                </c:pt>
                <c:pt idx="27">
                  <c:v>77.099999999999994</c:v>
                </c:pt>
                <c:pt idx="28">
                  <c:v>77.900000000000006</c:v>
                </c:pt>
                <c:pt idx="29">
                  <c:v>79.3</c:v>
                </c:pt>
                <c:pt idx="30">
                  <c:v>78.599999999999994</c:v>
                </c:pt>
                <c:pt idx="31">
                  <c:v>78.599999999999994</c:v>
                </c:pt>
                <c:pt idx="32">
                  <c:v>79.599999999999994</c:v>
                </c:pt>
                <c:pt idx="33">
                  <c:v>79.900000000000006</c:v>
                </c:pt>
                <c:pt idx="34">
                  <c:v>79.8</c:v>
                </c:pt>
                <c:pt idx="35">
                  <c:v>80.599999999999994</c:v>
                </c:pt>
              </c:numCache>
            </c:numRef>
          </c:val>
          <c:smooth val="0"/>
          <c:extLst>
            <c:ext xmlns:c16="http://schemas.microsoft.com/office/drawing/2014/chart" uri="{C3380CC4-5D6E-409C-BE32-E72D297353CC}">
              <c16:uniqueId val="{00000010-9C27-4B85-B6E1-05D5A85E247F}"/>
            </c:ext>
          </c:extLst>
        </c:ser>
        <c:ser>
          <c:idx val="19"/>
          <c:order val="17"/>
          <c:tx>
            <c:strRef>
              <c:f>'[8]Fig 4.3a data'!$A$25</c:f>
              <c:strCache>
                <c:ptCount val="1"/>
                <c:pt idx="0">
                  <c:v>Netherlands</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data'!$B$25:$AK$25</c:f>
              <c:numCache>
                <c:formatCode>General</c:formatCode>
                <c:ptCount val="36"/>
                <c:pt idx="4">
                  <c:v>73.099999999999994</c:v>
                </c:pt>
                <c:pt idx="5">
                  <c:v>73.099999999999994</c:v>
                </c:pt>
                <c:pt idx="6">
                  <c:v>73.5</c:v>
                </c:pt>
                <c:pt idx="7">
                  <c:v>73.7</c:v>
                </c:pt>
                <c:pt idx="8">
                  <c:v>73.7</c:v>
                </c:pt>
                <c:pt idx="9">
                  <c:v>73.8</c:v>
                </c:pt>
                <c:pt idx="10">
                  <c:v>74.099999999999994</c:v>
                </c:pt>
                <c:pt idx="11">
                  <c:v>74.3</c:v>
                </c:pt>
                <c:pt idx="12">
                  <c:v>74</c:v>
                </c:pt>
                <c:pt idx="13">
                  <c:v>74.599999999999994</c:v>
                </c:pt>
                <c:pt idx="14">
                  <c:v>74.599999999999994</c:v>
                </c:pt>
                <c:pt idx="15">
                  <c:v>74.7</c:v>
                </c:pt>
                <c:pt idx="16">
                  <c:v>75.2</c:v>
                </c:pt>
                <c:pt idx="17">
                  <c:v>75.2</c:v>
                </c:pt>
                <c:pt idx="18">
                  <c:v>75.3</c:v>
                </c:pt>
                <c:pt idx="19">
                  <c:v>75.599999999999994</c:v>
                </c:pt>
                <c:pt idx="20">
                  <c:v>75.8</c:v>
                </c:pt>
                <c:pt idx="21">
                  <c:v>76</c:v>
                </c:pt>
                <c:pt idx="22">
                  <c:v>76.3</c:v>
                </c:pt>
                <c:pt idx="23">
                  <c:v>76.900000000000006</c:v>
                </c:pt>
                <c:pt idx="24">
                  <c:v>77.2</c:v>
                </c:pt>
                <c:pt idx="25">
                  <c:v>77.7</c:v>
                </c:pt>
                <c:pt idx="26">
                  <c:v>78.099999999999994</c:v>
                </c:pt>
                <c:pt idx="27">
                  <c:v>78.400000000000006</c:v>
                </c:pt>
                <c:pt idx="28">
                  <c:v>78.7</c:v>
                </c:pt>
                <c:pt idx="29">
                  <c:v>78.900000000000006</c:v>
                </c:pt>
                <c:pt idx="30">
                  <c:v>79.400000000000006</c:v>
                </c:pt>
                <c:pt idx="31">
                  <c:v>79.3</c:v>
                </c:pt>
                <c:pt idx="32">
                  <c:v>79.5</c:v>
                </c:pt>
                <c:pt idx="33">
                  <c:v>80</c:v>
                </c:pt>
                <c:pt idx="34">
                  <c:v>79.900000000000006</c:v>
                </c:pt>
                <c:pt idx="35">
                  <c:v>80</c:v>
                </c:pt>
              </c:numCache>
            </c:numRef>
          </c:val>
          <c:smooth val="0"/>
          <c:extLst>
            <c:ext xmlns:c16="http://schemas.microsoft.com/office/drawing/2014/chart" uri="{C3380CC4-5D6E-409C-BE32-E72D297353CC}">
              <c16:uniqueId val="{00000011-9C27-4B85-B6E1-05D5A85E247F}"/>
            </c:ext>
          </c:extLst>
        </c:ser>
        <c:ser>
          <c:idx val="20"/>
          <c:order val="18"/>
          <c:tx>
            <c:strRef>
              <c:f>'[8]Fig 4.3a data'!$A$26</c:f>
              <c:strCache>
                <c:ptCount val="1"/>
                <c:pt idx="0">
                  <c:v>Poland</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data'!$B$26:$AK$26</c:f>
              <c:numCache>
                <c:formatCode>General</c:formatCode>
                <c:ptCount val="36"/>
                <c:pt idx="9">
                  <c:v>66.3</c:v>
                </c:pt>
                <c:pt idx="10">
                  <c:v>65.900000000000006</c:v>
                </c:pt>
                <c:pt idx="11">
                  <c:v>66.5</c:v>
                </c:pt>
                <c:pt idx="12">
                  <c:v>67.2</c:v>
                </c:pt>
                <c:pt idx="13">
                  <c:v>67.5</c:v>
                </c:pt>
                <c:pt idx="14">
                  <c:v>67.7</c:v>
                </c:pt>
                <c:pt idx="15">
                  <c:v>68.099999999999994</c:v>
                </c:pt>
                <c:pt idx="16">
                  <c:v>68.5</c:v>
                </c:pt>
                <c:pt idx="17">
                  <c:v>68.900000000000006</c:v>
                </c:pt>
                <c:pt idx="18">
                  <c:v>68.8</c:v>
                </c:pt>
                <c:pt idx="19">
                  <c:v>69.599999999999994</c:v>
                </c:pt>
                <c:pt idx="20">
                  <c:v>70</c:v>
                </c:pt>
                <c:pt idx="21">
                  <c:v>70.3</c:v>
                </c:pt>
                <c:pt idx="22">
                  <c:v>70.5</c:v>
                </c:pt>
                <c:pt idx="23">
                  <c:v>70.599999999999994</c:v>
                </c:pt>
                <c:pt idx="24">
                  <c:v>70.8</c:v>
                </c:pt>
                <c:pt idx="25">
                  <c:v>70.900000000000006</c:v>
                </c:pt>
                <c:pt idx="26">
                  <c:v>71</c:v>
                </c:pt>
                <c:pt idx="27">
                  <c:v>71.3</c:v>
                </c:pt>
                <c:pt idx="28">
                  <c:v>71.5</c:v>
                </c:pt>
                <c:pt idx="29">
                  <c:v>72.2</c:v>
                </c:pt>
                <c:pt idx="30">
                  <c:v>72.5</c:v>
                </c:pt>
                <c:pt idx="31">
                  <c:v>72.599999999999994</c:v>
                </c:pt>
                <c:pt idx="32">
                  <c:v>73</c:v>
                </c:pt>
                <c:pt idx="33">
                  <c:v>73.7</c:v>
                </c:pt>
                <c:pt idx="34">
                  <c:v>73.5</c:v>
                </c:pt>
                <c:pt idx="35">
                  <c:v>73.900000000000006</c:v>
                </c:pt>
              </c:numCache>
            </c:numRef>
          </c:val>
          <c:smooth val="0"/>
          <c:extLst>
            <c:ext xmlns:c16="http://schemas.microsoft.com/office/drawing/2014/chart" uri="{C3380CC4-5D6E-409C-BE32-E72D297353CC}">
              <c16:uniqueId val="{00000012-9C27-4B85-B6E1-05D5A85E247F}"/>
            </c:ext>
          </c:extLst>
        </c:ser>
        <c:ser>
          <c:idx val="21"/>
          <c:order val="19"/>
          <c:tx>
            <c:strRef>
              <c:f>'[8]Fig 4.3a data'!$A$27</c:f>
              <c:strCache>
                <c:ptCount val="1"/>
                <c:pt idx="0">
                  <c:v>Portugal</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data'!$B$27:$AK$27</c:f>
              <c:numCache>
                <c:formatCode>General</c:formatCode>
                <c:ptCount val="36"/>
                <c:pt idx="0">
                  <c:v>68.2</c:v>
                </c:pt>
                <c:pt idx="1">
                  <c:v>69</c:v>
                </c:pt>
                <c:pt idx="2">
                  <c:v>69</c:v>
                </c:pt>
                <c:pt idx="3">
                  <c:v>69.2</c:v>
                </c:pt>
                <c:pt idx="4">
                  <c:v>69.400000000000006</c:v>
                </c:pt>
                <c:pt idx="5">
                  <c:v>69.900000000000006</c:v>
                </c:pt>
                <c:pt idx="6">
                  <c:v>70.3</c:v>
                </c:pt>
                <c:pt idx="7">
                  <c:v>70.3</c:v>
                </c:pt>
                <c:pt idx="8">
                  <c:v>70.900000000000006</c:v>
                </c:pt>
                <c:pt idx="9">
                  <c:v>70.599999999999994</c:v>
                </c:pt>
                <c:pt idx="10">
                  <c:v>70.5</c:v>
                </c:pt>
                <c:pt idx="11">
                  <c:v>71</c:v>
                </c:pt>
                <c:pt idx="12">
                  <c:v>71</c:v>
                </c:pt>
                <c:pt idx="13">
                  <c:v>72</c:v>
                </c:pt>
                <c:pt idx="14">
                  <c:v>71.7</c:v>
                </c:pt>
                <c:pt idx="15">
                  <c:v>71.599999999999994</c:v>
                </c:pt>
                <c:pt idx="16">
                  <c:v>72.2</c:v>
                </c:pt>
                <c:pt idx="17">
                  <c:v>72.400000000000006</c:v>
                </c:pt>
                <c:pt idx="18">
                  <c:v>72.7</c:v>
                </c:pt>
                <c:pt idx="19">
                  <c:v>73.3</c:v>
                </c:pt>
                <c:pt idx="20">
                  <c:v>73.599999999999994</c:v>
                </c:pt>
                <c:pt idx="21">
                  <c:v>73.900000000000006</c:v>
                </c:pt>
                <c:pt idx="22">
                  <c:v>74.2</c:v>
                </c:pt>
                <c:pt idx="23">
                  <c:v>75</c:v>
                </c:pt>
                <c:pt idx="24">
                  <c:v>74.900000000000006</c:v>
                </c:pt>
                <c:pt idx="25">
                  <c:v>75.5</c:v>
                </c:pt>
                <c:pt idx="26">
                  <c:v>75.900000000000006</c:v>
                </c:pt>
                <c:pt idx="27">
                  <c:v>76.2</c:v>
                </c:pt>
                <c:pt idx="28">
                  <c:v>76.5</c:v>
                </c:pt>
                <c:pt idx="29">
                  <c:v>76.8</c:v>
                </c:pt>
                <c:pt idx="30">
                  <c:v>77.3</c:v>
                </c:pt>
                <c:pt idx="31">
                  <c:v>77.3</c:v>
                </c:pt>
                <c:pt idx="32">
                  <c:v>77.599999999999994</c:v>
                </c:pt>
                <c:pt idx="33">
                  <c:v>78</c:v>
                </c:pt>
                <c:pt idx="34">
                  <c:v>78.099999999999994</c:v>
                </c:pt>
                <c:pt idx="35">
                  <c:v>78.099999999999994</c:v>
                </c:pt>
              </c:numCache>
            </c:numRef>
          </c:val>
          <c:smooth val="0"/>
          <c:extLst>
            <c:ext xmlns:c16="http://schemas.microsoft.com/office/drawing/2014/chart" uri="{C3380CC4-5D6E-409C-BE32-E72D297353CC}">
              <c16:uniqueId val="{00000013-9C27-4B85-B6E1-05D5A85E247F}"/>
            </c:ext>
          </c:extLst>
        </c:ser>
        <c:ser>
          <c:idx val="22"/>
          <c:order val="20"/>
          <c:tx>
            <c:strRef>
              <c:f>'[8]Fig 4.3a data'!$A$28</c:f>
              <c:strCache>
                <c:ptCount val="1"/>
                <c:pt idx="0">
                  <c:v>Romania</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data'!$B$28:$AK$28</c:f>
              <c:numCache>
                <c:formatCode>General</c:formatCode>
                <c:ptCount val="36"/>
                <c:pt idx="0">
                  <c:v>66.8</c:v>
                </c:pt>
                <c:pt idx="1">
                  <c:v>67.099999999999994</c:v>
                </c:pt>
                <c:pt idx="2">
                  <c:v>67</c:v>
                </c:pt>
                <c:pt idx="3">
                  <c:v>67</c:v>
                </c:pt>
                <c:pt idx="4">
                  <c:v>66.400000000000006</c:v>
                </c:pt>
                <c:pt idx="5">
                  <c:v>66.7</c:v>
                </c:pt>
                <c:pt idx="6">
                  <c:v>66.099999999999994</c:v>
                </c:pt>
                <c:pt idx="7">
                  <c:v>66.5</c:v>
                </c:pt>
                <c:pt idx="8">
                  <c:v>66.7</c:v>
                </c:pt>
                <c:pt idx="9">
                  <c:v>66.7</c:v>
                </c:pt>
                <c:pt idx="10">
                  <c:v>66.8</c:v>
                </c:pt>
                <c:pt idx="11">
                  <c:v>66</c:v>
                </c:pt>
                <c:pt idx="12">
                  <c:v>65.900000000000006</c:v>
                </c:pt>
                <c:pt idx="13">
                  <c:v>65.7</c:v>
                </c:pt>
                <c:pt idx="14">
                  <c:v>65.5</c:v>
                </c:pt>
                <c:pt idx="15">
                  <c:v>65.099999999999994</c:v>
                </c:pt>
                <c:pt idx="16">
                  <c:v>65.2</c:v>
                </c:pt>
                <c:pt idx="17">
                  <c:v>66.3</c:v>
                </c:pt>
                <c:pt idx="18">
                  <c:v>67.099999999999994</c:v>
                </c:pt>
                <c:pt idx="19">
                  <c:v>67.7</c:v>
                </c:pt>
                <c:pt idx="20">
                  <c:v>67.5</c:v>
                </c:pt>
                <c:pt idx="21">
                  <c:v>67.3</c:v>
                </c:pt>
                <c:pt idx="22">
                  <c:v>67.400000000000006</c:v>
                </c:pt>
                <c:pt idx="23">
                  <c:v>67.8</c:v>
                </c:pt>
                <c:pt idx="24">
                  <c:v>68.400000000000006</c:v>
                </c:pt>
                <c:pt idx="25">
                  <c:v>69</c:v>
                </c:pt>
                <c:pt idx="26">
                  <c:v>69.5</c:v>
                </c:pt>
                <c:pt idx="27">
                  <c:v>69.7</c:v>
                </c:pt>
                <c:pt idx="28">
                  <c:v>69.8</c:v>
                </c:pt>
                <c:pt idx="29">
                  <c:v>70</c:v>
                </c:pt>
                <c:pt idx="30">
                  <c:v>70.8</c:v>
                </c:pt>
                <c:pt idx="31">
                  <c:v>70.900000000000006</c:v>
                </c:pt>
                <c:pt idx="32">
                  <c:v>71.599999999999994</c:v>
                </c:pt>
                <c:pt idx="33">
                  <c:v>71.3</c:v>
                </c:pt>
                <c:pt idx="34">
                  <c:v>71.400000000000006</c:v>
                </c:pt>
                <c:pt idx="35">
                  <c:v>71.7</c:v>
                </c:pt>
              </c:numCache>
            </c:numRef>
          </c:val>
          <c:smooth val="0"/>
          <c:extLst>
            <c:ext xmlns:c16="http://schemas.microsoft.com/office/drawing/2014/chart" uri="{C3380CC4-5D6E-409C-BE32-E72D297353CC}">
              <c16:uniqueId val="{00000014-9C27-4B85-B6E1-05D5A85E247F}"/>
            </c:ext>
          </c:extLst>
        </c:ser>
        <c:ser>
          <c:idx val="24"/>
          <c:order val="21"/>
          <c:tx>
            <c:strRef>
              <c:f>'[8]Fig 4.3a data'!$A$30</c:f>
              <c:strCache>
                <c:ptCount val="1"/>
                <c:pt idx="0">
                  <c:v>Slovakia</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data'!$B$30:$AK$30</c:f>
              <c:numCache>
                <c:formatCode>General</c:formatCode>
                <c:ptCount val="36"/>
                <c:pt idx="0">
                  <c:v>66.8</c:v>
                </c:pt>
                <c:pt idx="1">
                  <c:v>67</c:v>
                </c:pt>
                <c:pt idx="2">
                  <c:v>66.7</c:v>
                </c:pt>
                <c:pt idx="3">
                  <c:v>66.900000000000006</c:v>
                </c:pt>
                <c:pt idx="4">
                  <c:v>67</c:v>
                </c:pt>
                <c:pt idx="5">
                  <c:v>67.2</c:v>
                </c:pt>
                <c:pt idx="6">
                  <c:v>67.400000000000006</c:v>
                </c:pt>
                <c:pt idx="7">
                  <c:v>67.2</c:v>
                </c:pt>
                <c:pt idx="8">
                  <c:v>67</c:v>
                </c:pt>
                <c:pt idx="9">
                  <c:v>66.7</c:v>
                </c:pt>
                <c:pt idx="10">
                  <c:v>66.900000000000006</c:v>
                </c:pt>
                <c:pt idx="11">
                  <c:v>67.099999999999994</c:v>
                </c:pt>
                <c:pt idx="12">
                  <c:v>67.8</c:v>
                </c:pt>
                <c:pt idx="13">
                  <c:v>68.3</c:v>
                </c:pt>
                <c:pt idx="14">
                  <c:v>68.400000000000006</c:v>
                </c:pt>
                <c:pt idx="15">
                  <c:v>68.8</c:v>
                </c:pt>
                <c:pt idx="16">
                  <c:v>68.900000000000006</c:v>
                </c:pt>
                <c:pt idx="17">
                  <c:v>68.599999999999994</c:v>
                </c:pt>
                <c:pt idx="18">
                  <c:v>69</c:v>
                </c:pt>
                <c:pt idx="19">
                  <c:v>69.2</c:v>
                </c:pt>
                <c:pt idx="20">
                  <c:v>69.5</c:v>
                </c:pt>
                <c:pt idx="21">
                  <c:v>69.8</c:v>
                </c:pt>
                <c:pt idx="22">
                  <c:v>69.8</c:v>
                </c:pt>
                <c:pt idx="23">
                  <c:v>70.3</c:v>
                </c:pt>
                <c:pt idx="24">
                  <c:v>70.2</c:v>
                </c:pt>
                <c:pt idx="25">
                  <c:v>70.400000000000006</c:v>
                </c:pt>
                <c:pt idx="26">
                  <c:v>70.599999999999994</c:v>
                </c:pt>
                <c:pt idx="27">
                  <c:v>70.900000000000006</c:v>
                </c:pt>
                <c:pt idx="28">
                  <c:v>71.400000000000006</c:v>
                </c:pt>
                <c:pt idx="29">
                  <c:v>71.8</c:v>
                </c:pt>
                <c:pt idx="30">
                  <c:v>72.3</c:v>
                </c:pt>
                <c:pt idx="31">
                  <c:v>72.5</c:v>
                </c:pt>
                <c:pt idx="32">
                  <c:v>72.900000000000006</c:v>
                </c:pt>
                <c:pt idx="33">
                  <c:v>73.3</c:v>
                </c:pt>
                <c:pt idx="34">
                  <c:v>73.099999999999994</c:v>
                </c:pt>
                <c:pt idx="35">
                  <c:v>73.8</c:v>
                </c:pt>
              </c:numCache>
            </c:numRef>
          </c:val>
          <c:smooth val="0"/>
          <c:extLst>
            <c:ext xmlns:c16="http://schemas.microsoft.com/office/drawing/2014/chart" uri="{C3380CC4-5D6E-409C-BE32-E72D297353CC}">
              <c16:uniqueId val="{00000015-9C27-4B85-B6E1-05D5A85E247F}"/>
            </c:ext>
          </c:extLst>
        </c:ser>
        <c:ser>
          <c:idx val="25"/>
          <c:order val="22"/>
          <c:tx>
            <c:strRef>
              <c:f>'[8]Fig 4.3a data'!$A$31</c:f>
              <c:strCache>
                <c:ptCount val="1"/>
                <c:pt idx="0">
                  <c:v>Slovenia</c:v>
                </c:pt>
              </c:strCache>
            </c:strRef>
          </c:tx>
          <c:spPr>
            <a:ln w="19050" cap="rnd">
              <a:solidFill>
                <a:schemeClr val="bg1">
                  <a:lumMod val="65000"/>
                </a:schemeClr>
              </a:solidFill>
              <a:prstDash val="sysDash"/>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data'!$B$31:$AK$31</c:f>
              <c:numCache>
                <c:formatCode>General</c:formatCode>
                <c:ptCount val="36"/>
                <c:pt idx="1">
                  <c:v>67</c:v>
                </c:pt>
                <c:pt idx="2">
                  <c:v>66.900000000000006</c:v>
                </c:pt>
                <c:pt idx="3">
                  <c:v>67.3</c:v>
                </c:pt>
                <c:pt idx="4">
                  <c:v>67.7</c:v>
                </c:pt>
                <c:pt idx="5">
                  <c:v>68.400000000000006</c:v>
                </c:pt>
                <c:pt idx="6">
                  <c:v>68.2</c:v>
                </c:pt>
                <c:pt idx="7">
                  <c:v>68.900000000000006</c:v>
                </c:pt>
                <c:pt idx="8">
                  <c:v>69.3</c:v>
                </c:pt>
                <c:pt idx="9">
                  <c:v>69.8</c:v>
                </c:pt>
                <c:pt idx="10">
                  <c:v>69.5</c:v>
                </c:pt>
                <c:pt idx="11">
                  <c:v>69.599999999999994</c:v>
                </c:pt>
                <c:pt idx="12">
                  <c:v>69.400000000000006</c:v>
                </c:pt>
                <c:pt idx="13">
                  <c:v>70.099999999999994</c:v>
                </c:pt>
                <c:pt idx="14">
                  <c:v>70.8</c:v>
                </c:pt>
                <c:pt idx="15">
                  <c:v>71.099999999999994</c:v>
                </c:pt>
                <c:pt idx="16">
                  <c:v>71.099999999999994</c:v>
                </c:pt>
                <c:pt idx="17">
                  <c:v>71.3</c:v>
                </c:pt>
                <c:pt idx="18">
                  <c:v>71.8</c:v>
                </c:pt>
                <c:pt idx="19">
                  <c:v>72.2</c:v>
                </c:pt>
                <c:pt idx="20">
                  <c:v>72.3</c:v>
                </c:pt>
                <c:pt idx="21">
                  <c:v>72.599999999999994</c:v>
                </c:pt>
                <c:pt idx="22">
                  <c:v>72.5</c:v>
                </c:pt>
                <c:pt idx="23">
                  <c:v>73.5</c:v>
                </c:pt>
                <c:pt idx="24">
                  <c:v>73.900000000000006</c:v>
                </c:pt>
                <c:pt idx="25">
                  <c:v>74.5</c:v>
                </c:pt>
                <c:pt idx="26">
                  <c:v>74.599999999999994</c:v>
                </c:pt>
                <c:pt idx="27">
                  <c:v>75.5</c:v>
                </c:pt>
                <c:pt idx="28">
                  <c:v>75.900000000000006</c:v>
                </c:pt>
                <c:pt idx="29">
                  <c:v>76.400000000000006</c:v>
                </c:pt>
                <c:pt idx="30">
                  <c:v>76.8</c:v>
                </c:pt>
                <c:pt idx="31">
                  <c:v>77.099999999999994</c:v>
                </c:pt>
                <c:pt idx="32">
                  <c:v>77.2</c:v>
                </c:pt>
                <c:pt idx="33">
                  <c:v>78.2</c:v>
                </c:pt>
                <c:pt idx="34">
                  <c:v>77.8</c:v>
                </c:pt>
                <c:pt idx="35">
                  <c:v>78.2</c:v>
                </c:pt>
              </c:numCache>
            </c:numRef>
          </c:val>
          <c:smooth val="0"/>
          <c:extLst>
            <c:ext xmlns:c16="http://schemas.microsoft.com/office/drawing/2014/chart" uri="{C3380CC4-5D6E-409C-BE32-E72D297353CC}">
              <c16:uniqueId val="{00000016-9C27-4B85-B6E1-05D5A85E247F}"/>
            </c:ext>
          </c:extLst>
        </c:ser>
        <c:ser>
          <c:idx val="26"/>
          <c:order val="23"/>
          <c:tx>
            <c:strRef>
              <c:f>'[8]Fig 4.3a data'!$A$32</c:f>
              <c:strCache>
                <c:ptCount val="1"/>
                <c:pt idx="0">
                  <c:v>Spain</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data'!$B$32:$AK$32</c:f>
              <c:numCache>
                <c:formatCode>General</c:formatCode>
                <c:ptCount val="36"/>
                <c:pt idx="0">
                  <c:v>72.5</c:v>
                </c:pt>
                <c:pt idx="1">
                  <c:v>73.099999999999994</c:v>
                </c:pt>
                <c:pt idx="2">
                  <c:v>72.900000000000006</c:v>
                </c:pt>
                <c:pt idx="3">
                  <c:v>73.099999999999994</c:v>
                </c:pt>
                <c:pt idx="4">
                  <c:v>73.099999999999994</c:v>
                </c:pt>
                <c:pt idx="5">
                  <c:v>73.400000000000006</c:v>
                </c:pt>
                <c:pt idx="6">
                  <c:v>73.5</c:v>
                </c:pt>
                <c:pt idx="7">
                  <c:v>73.5</c:v>
                </c:pt>
                <c:pt idx="8">
                  <c:v>73.400000000000006</c:v>
                </c:pt>
                <c:pt idx="9">
                  <c:v>73.3</c:v>
                </c:pt>
                <c:pt idx="10">
                  <c:v>73.400000000000006</c:v>
                </c:pt>
                <c:pt idx="11">
                  <c:v>73.8</c:v>
                </c:pt>
                <c:pt idx="12">
                  <c:v>74</c:v>
                </c:pt>
                <c:pt idx="13">
                  <c:v>74.400000000000006</c:v>
                </c:pt>
                <c:pt idx="14">
                  <c:v>74.400000000000006</c:v>
                </c:pt>
                <c:pt idx="15">
                  <c:v>74.5</c:v>
                </c:pt>
                <c:pt idx="16">
                  <c:v>75.2</c:v>
                </c:pt>
                <c:pt idx="17">
                  <c:v>75.3</c:v>
                </c:pt>
                <c:pt idx="18">
                  <c:v>75.3</c:v>
                </c:pt>
                <c:pt idx="19">
                  <c:v>75.8</c:v>
                </c:pt>
                <c:pt idx="20">
                  <c:v>76.3</c:v>
                </c:pt>
                <c:pt idx="21">
                  <c:v>76.400000000000006</c:v>
                </c:pt>
                <c:pt idx="22">
                  <c:v>76.400000000000006</c:v>
                </c:pt>
                <c:pt idx="23">
                  <c:v>77</c:v>
                </c:pt>
                <c:pt idx="24">
                  <c:v>77</c:v>
                </c:pt>
                <c:pt idx="25">
                  <c:v>77.8</c:v>
                </c:pt>
                <c:pt idx="26">
                  <c:v>77.900000000000006</c:v>
                </c:pt>
                <c:pt idx="27">
                  <c:v>78.3</c:v>
                </c:pt>
                <c:pt idx="28">
                  <c:v>78.8</c:v>
                </c:pt>
                <c:pt idx="29">
                  <c:v>79.2</c:v>
                </c:pt>
                <c:pt idx="30">
                  <c:v>79.5</c:v>
                </c:pt>
                <c:pt idx="31">
                  <c:v>79.5</c:v>
                </c:pt>
                <c:pt idx="32">
                  <c:v>80.2</c:v>
                </c:pt>
                <c:pt idx="33">
                  <c:v>80.400000000000006</c:v>
                </c:pt>
                <c:pt idx="34">
                  <c:v>80.099999999999994</c:v>
                </c:pt>
                <c:pt idx="35">
                  <c:v>80.5</c:v>
                </c:pt>
              </c:numCache>
            </c:numRef>
          </c:val>
          <c:smooth val="0"/>
          <c:extLst>
            <c:ext xmlns:c16="http://schemas.microsoft.com/office/drawing/2014/chart" uri="{C3380CC4-5D6E-409C-BE32-E72D297353CC}">
              <c16:uniqueId val="{00000017-9C27-4B85-B6E1-05D5A85E247F}"/>
            </c:ext>
          </c:extLst>
        </c:ser>
        <c:ser>
          <c:idx val="27"/>
          <c:order val="24"/>
          <c:tx>
            <c:strRef>
              <c:f>'[8]Fig 4.3a data'!$A$33</c:f>
              <c:strCache>
                <c:ptCount val="1"/>
                <c:pt idx="0">
                  <c:v>Sweden</c:v>
                </c:pt>
              </c:strCache>
            </c:strRef>
          </c:tx>
          <c:spPr>
            <a:ln w="19050" cap="rnd">
              <a:solidFill>
                <a:schemeClr val="bg1">
                  <a:lumMod val="65000"/>
                </a:schemeClr>
              </a:solidFill>
              <a:round/>
            </a:ln>
            <a:effectLst/>
          </c:spPr>
          <c:marker>
            <c:symbol val="none"/>
          </c:marker>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data'!$B$33:$AK$33</c:f>
              <c:numCache>
                <c:formatCode>General</c:formatCode>
                <c:ptCount val="36"/>
                <c:pt idx="0">
                  <c:v>73.099999999999994</c:v>
                </c:pt>
                <c:pt idx="1">
                  <c:v>73.5</c:v>
                </c:pt>
                <c:pt idx="2">
                  <c:v>73.599999999999994</c:v>
                </c:pt>
                <c:pt idx="3">
                  <c:v>73.900000000000006</c:v>
                </c:pt>
                <c:pt idx="4">
                  <c:v>73.8</c:v>
                </c:pt>
                <c:pt idx="5">
                  <c:v>74</c:v>
                </c:pt>
                <c:pt idx="6">
                  <c:v>74.2</c:v>
                </c:pt>
                <c:pt idx="7">
                  <c:v>74.099999999999994</c:v>
                </c:pt>
                <c:pt idx="8">
                  <c:v>74.8</c:v>
                </c:pt>
                <c:pt idx="9">
                  <c:v>74.8</c:v>
                </c:pt>
                <c:pt idx="10">
                  <c:v>75</c:v>
                </c:pt>
                <c:pt idx="11">
                  <c:v>75.400000000000006</c:v>
                </c:pt>
                <c:pt idx="12">
                  <c:v>75.5</c:v>
                </c:pt>
                <c:pt idx="13">
                  <c:v>76.099999999999994</c:v>
                </c:pt>
                <c:pt idx="14">
                  <c:v>76.2</c:v>
                </c:pt>
                <c:pt idx="15">
                  <c:v>76.599999999999994</c:v>
                </c:pt>
                <c:pt idx="16">
                  <c:v>76.8</c:v>
                </c:pt>
                <c:pt idx="17">
                  <c:v>76.900000000000006</c:v>
                </c:pt>
                <c:pt idx="18">
                  <c:v>77.099999999999994</c:v>
                </c:pt>
                <c:pt idx="19">
                  <c:v>77.400000000000006</c:v>
                </c:pt>
                <c:pt idx="20">
                  <c:v>77.599999999999994</c:v>
                </c:pt>
                <c:pt idx="21">
                  <c:v>77.7</c:v>
                </c:pt>
                <c:pt idx="22">
                  <c:v>78</c:v>
                </c:pt>
                <c:pt idx="23">
                  <c:v>78.400000000000006</c:v>
                </c:pt>
                <c:pt idx="24">
                  <c:v>78.5</c:v>
                </c:pt>
                <c:pt idx="25">
                  <c:v>78.8</c:v>
                </c:pt>
                <c:pt idx="26">
                  <c:v>79</c:v>
                </c:pt>
                <c:pt idx="27">
                  <c:v>79.2</c:v>
                </c:pt>
                <c:pt idx="28">
                  <c:v>79.400000000000006</c:v>
                </c:pt>
                <c:pt idx="29">
                  <c:v>79.599999999999994</c:v>
                </c:pt>
                <c:pt idx="30">
                  <c:v>79.900000000000006</c:v>
                </c:pt>
                <c:pt idx="31">
                  <c:v>79.900000000000006</c:v>
                </c:pt>
                <c:pt idx="32">
                  <c:v>80.2</c:v>
                </c:pt>
                <c:pt idx="33">
                  <c:v>80.400000000000006</c:v>
                </c:pt>
                <c:pt idx="34">
                  <c:v>80.400000000000006</c:v>
                </c:pt>
                <c:pt idx="35">
                  <c:v>80.599999999999994</c:v>
                </c:pt>
              </c:numCache>
            </c:numRef>
          </c:val>
          <c:smooth val="0"/>
          <c:extLst>
            <c:ext xmlns:c16="http://schemas.microsoft.com/office/drawing/2014/chart" uri="{C3380CC4-5D6E-409C-BE32-E72D297353CC}">
              <c16:uniqueId val="{00000018-9C27-4B85-B6E1-05D5A85E247F}"/>
            </c:ext>
          </c:extLst>
        </c:ser>
        <c:ser>
          <c:idx val="16"/>
          <c:order val="25"/>
          <c:tx>
            <c:strRef>
              <c:f>'[8]Fig 4.3a data'!$A$22</c:f>
              <c:strCache>
                <c:ptCount val="1"/>
                <c:pt idx="0">
                  <c:v>Lithuania</c:v>
                </c:pt>
              </c:strCache>
            </c:strRef>
          </c:tx>
          <c:spPr>
            <a:ln w="25400" cap="rnd">
              <a:solidFill>
                <a:schemeClr val="bg1">
                  <a:lumMod val="50000"/>
                </a:schemeClr>
              </a:solidFill>
              <a:prstDash val="sysDash"/>
              <a:round/>
            </a:ln>
            <a:effectLst/>
          </c:spPr>
          <c:marker>
            <c:symbol val="none"/>
          </c:marker>
          <c:dPt>
            <c:idx val="35"/>
            <c:marker>
              <c:symbol val="circle"/>
              <c:size val="8"/>
              <c:spPr>
                <a:solidFill>
                  <a:schemeClr val="bg1">
                    <a:lumMod val="50000"/>
                  </a:schemeClr>
                </a:solidFill>
                <a:ln w="9525">
                  <a:solidFill>
                    <a:schemeClr val="bg1">
                      <a:lumMod val="50000"/>
                    </a:schemeClr>
                  </a:solidFill>
                </a:ln>
                <a:effectLst/>
              </c:spPr>
            </c:marker>
            <c:bubble3D val="0"/>
            <c:extLst>
              <c:ext xmlns:c16="http://schemas.microsoft.com/office/drawing/2014/chart" uri="{C3380CC4-5D6E-409C-BE32-E72D297353CC}">
                <c16:uniqueId val="{00000019-9C27-4B85-B6E1-05D5A85E247F}"/>
              </c:ext>
            </c:extLst>
          </c:dPt>
          <c:dLbls>
            <c:dLbl>
              <c:idx val="35"/>
              <c:layout>
                <c:manualLayout>
                  <c:x val="-5.4494696850721433E-3"/>
                  <c:y val="3.7490399850038401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9C27-4B85-B6E1-05D5A85E247F}"/>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data'!$B$22:$AK$22</c:f>
              <c:numCache>
                <c:formatCode>General</c:formatCode>
                <c:ptCount val="36"/>
                <c:pt idx="0">
                  <c:v>65.3</c:v>
                </c:pt>
                <c:pt idx="1">
                  <c:v>65.7</c:v>
                </c:pt>
                <c:pt idx="2">
                  <c:v>65.7</c:v>
                </c:pt>
                <c:pt idx="3">
                  <c:v>65.099999999999994</c:v>
                </c:pt>
                <c:pt idx="4">
                  <c:v>65.599999999999994</c:v>
                </c:pt>
                <c:pt idx="5">
                  <c:v>67.8</c:v>
                </c:pt>
                <c:pt idx="6">
                  <c:v>67.599999999999994</c:v>
                </c:pt>
                <c:pt idx="7">
                  <c:v>67.400000000000006</c:v>
                </c:pt>
                <c:pt idx="8">
                  <c:v>66.900000000000006</c:v>
                </c:pt>
                <c:pt idx="9">
                  <c:v>66.400000000000006</c:v>
                </c:pt>
                <c:pt idx="10">
                  <c:v>65.099999999999994</c:v>
                </c:pt>
                <c:pt idx="11">
                  <c:v>64.8</c:v>
                </c:pt>
                <c:pt idx="12">
                  <c:v>63.1</c:v>
                </c:pt>
                <c:pt idx="13">
                  <c:v>62.5</c:v>
                </c:pt>
                <c:pt idx="14">
                  <c:v>63.3</c:v>
                </c:pt>
                <c:pt idx="15">
                  <c:v>64.599999999999994</c:v>
                </c:pt>
                <c:pt idx="16">
                  <c:v>65.5</c:v>
                </c:pt>
                <c:pt idx="17">
                  <c:v>66</c:v>
                </c:pt>
                <c:pt idx="18">
                  <c:v>66.3</c:v>
                </c:pt>
                <c:pt idx="19">
                  <c:v>66.7</c:v>
                </c:pt>
                <c:pt idx="20">
                  <c:v>65.900000000000006</c:v>
                </c:pt>
                <c:pt idx="21">
                  <c:v>66.099999999999994</c:v>
                </c:pt>
                <c:pt idx="22">
                  <c:v>66.400000000000006</c:v>
                </c:pt>
                <c:pt idx="23">
                  <c:v>66.2</c:v>
                </c:pt>
                <c:pt idx="24">
                  <c:v>65.2</c:v>
                </c:pt>
                <c:pt idx="25">
                  <c:v>65</c:v>
                </c:pt>
                <c:pt idx="26">
                  <c:v>64.5</c:v>
                </c:pt>
                <c:pt idx="27">
                  <c:v>65.900000000000006</c:v>
                </c:pt>
                <c:pt idx="28">
                  <c:v>67.099999999999994</c:v>
                </c:pt>
                <c:pt idx="29">
                  <c:v>67.599999999999994</c:v>
                </c:pt>
                <c:pt idx="30">
                  <c:v>68.099999999999994</c:v>
                </c:pt>
                <c:pt idx="31">
                  <c:v>68.400000000000006</c:v>
                </c:pt>
                <c:pt idx="32">
                  <c:v>68.5</c:v>
                </c:pt>
                <c:pt idx="33">
                  <c:v>69.2</c:v>
                </c:pt>
                <c:pt idx="34">
                  <c:v>69.2</c:v>
                </c:pt>
                <c:pt idx="35">
                  <c:v>69.5</c:v>
                </c:pt>
              </c:numCache>
            </c:numRef>
          </c:val>
          <c:smooth val="0"/>
          <c:extLst>
            <c:ext xmlns:c16="http://schemas.microsoft.com/office/drawing/2014/chart" uri="{C3380CC4-5D6E-409C-BE32-E72D297353CC}">
              <c16:uniqueId val="{0000001A-9C27-4B85-B6E1-05D5A85E247F}"/>
            </c:ext>
          </c:extLst>
        </c:ser>
        <c:ser>
          <c:idx val="14"/>
          <c:order val="26"/>
          <c:tx>
            <c:strRef>
              <c:f>'[8]Fig 4.3a data'!$A$20</c:f>
              <c:strCache>
                <c:ptCount val="1"/>
                <c:pt idx="0">
                  <c:v>Italy</c:v>
                </c:pt>
              </c:strCache>
            </c:strRef>
          </c:tx>
          <c:spPr>
            <a:ln w="25400" cap="rnd">
              <a:solidFill>
                <a:schemeClr val="bg1">
                  <a:lumMod val="50000"/>
                </a:schemeClr>
              </a:solidFill>
              <a:round/>
            </a:ln>
            <a:effectLst/>
          </c:spPr>
          <c:marker>
            <c:symbol val="none"/>
          </c:marker>
          <c:dPt>
            <c:idx val="35"/>
            <c:marker>
              <c:symbol val="circle"/>
              <c:size val="8"/>
              <c:spPr>
                <a:solidFill>
                  <a:schemeClr val="bg1">
                    <a:lumMod val="50000"/>
                  </a:schemeClr>
                </a:solidFill>
                <a:ln w="9525">
                  <a:solidFill>
                    <a:schemeClr val="bg1">
                      <a:lumMod val="50000"/>
                    </a:schemeClr>
                  </a:solidFill>
                </a:ln>
                <a:effectLst/>
              </c:spPr>
            </c:marker>
            <c:bubble3D val="0"/>
            <c:extLst>
              <c:ext xmlns:c16="http://schemas.microsoft.com/office/drawing/2014/chart" uri="{C3380CC4-5D6E-409C-BE32-E72D297353CC}">
                <c16:uniqueId val="{0000001B-9C27-4B85-B6E1-05D5A85E247F}"/>
              </c:ext>
            </c:extLst>
          </c:dPt>
          <c:dLbls>
            <c:dLbl>
              <c:idx val="35"/>
              <c:layout>
                <c:manualLayout>
                  <c:x val="-6.8118371063403786E-3"/>
                  <c:y val="-2.499359990002558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9C27-4B85-B6E1-05D5A85E247F}"/>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data'!$B$20:$AK$20</c:f>
              <c:numCache>
                <c:formatCode>General</c:formatCode>
                <c:ptCount val="36"/>
                <c:pt idx="4">
                  <c:v>72.3</c:v>
                </c:pt>
                <c:pt idx="5">
                  <c:v>72.599999999999994</c:v>
                </c:pt>
                <c:pt idx="6">
                  <c:v>73</c:v>
                </c:pt>
                <c:pt idx="7">
                  <c:v>73.2</c:v>
                </c:pt>
                <c:pt idx="8">
                  <c:v>73.599999999999994</c:v>
                </c:pt>
                <c:pt idx="9">
                  <c:v>73.8</c:v>
                </c:pt>
                <c:pt idx="10">
                  <c:v>73.8</c:v>
                </c:pt>
                <c:pt idx="11">
                  <c:v>74.2</c:v>
                </c:pt>
                <c:pt idx="12">
                  <c:v>74.599999999999994</c:v>
                </c:pt>
                <c:pt idx="13">
                  <c:v>74.8</c:v>
                </c:pt>
                <c:pt idx="14">
                  <c:v>75</c:v>
                </c:pt>
                <c:pt idx="15">
                  <c:v>75.400000000000006</c:v>
                </c:pt>
                <c:pt idx="16">
                  <c:v>75.8</c:v>
                </c:pt>
                <c:pt idx="17">
                  <c:v>76</c:v>
                </c:pt>
                <c:pt idx="18">
                  <c:v>76.400000000000006</c:v>
                </c:pt>
                <c:pt idx="19">
                  <c:v>76.900000000000006</c:v>
                </c:pt>
                <c:pt idx="20">
                  <c:v>77.2</c:v>
                </c:pt>
                <c:pt idx="21">
                  <c:v>77.400000000000006</c:v>
                </c:pt>
                <c:pt idx="22">
                  <c:v>77.3</c:v>
                </c:pt>
                <c:pt idx="23">
                  <c:v>78</c:v>
                </c:pt>
                <c:pt idx="24">
                  <c:v>78.099999999999994</c:v>
                </c:pt>
                <c:pt idx="25">
                  <c:v>78.599999999999994</c:v>
                </c:pt>
                <c:pt idx="26">
                  <c:v>78.8</c:v>
                </c:pt>
                <c:pt idx="27">
                  <c:v>78.900000000000006</c:v>
                </c:pt>
                <c:pt idx="28">
                  <c:v>79.099999999999994</c:v>
                </c:pt>
                <c:pt idx="29">
                  <c:v>79.5</c:v>
                </c:pt>
                <c:pt idx="30">
                  <c:v>79.7</c:v>
                </c:pt>
                <c:pt idx="31">
                  <c:v>79.8</c:v>
                </c:pt>
                <c:pt idx="32">
                  <c:v>80.3</c:v>
                </c:pt>
                <c:pt idx="33">
                  <c:v>80.7</c:v>
                </c:pt>
                <c:pt idx="34">
                  <c:v>80.3</c:v>
                </c:pt>
                <c:pt idx="35">
                  <c:v>81</c:v>
                </c:pt>
              </c:numCache>
            </c:numRef>
          </c:val>
          <c:smooth val="0"/>
          <c:extLst>
            <c:ext xmlns:c16="http://schemas.microsoft.com/office/drawing/2014/chart" uri="{C3380CC4-5D6E-409C-BE32-E72D297353CC}">
              <c16:uniqueId val="{0000001C-9C27-4B85-B6E1-05D5A85E247F}"/>
            </c:ext>
          </c:extLst>
        </c:ser>
        <c:ser>
          <c:idx val="28"/>
          <c:order val="27"/>
          <c:tx>
            <c:strRef>
              <c:f>'[8]Fig 4.3a data'!$A$34</c:f>
              <c:strCache>
                <c:ptCount val="1"/>
                <c:pt idx="0">
                  <c:v>UK</c:v>
                </c:pt>
              </c:strCache>
            </c:strRef>
          </c:tx>
          <c:spPr>
            <a:ln w="38100" cap="rnd">
              <a:solidFill>
                <a:srgbClr val="50518B"/>
              </a:solidFill>
              <a:round/>
            </a:ln>
            <a:effectLst/>
          </c:spPr>
          <c:marker>
            <c:symbol val="none"/>
          </c:marker>
          <c:dPt>
            <c:idx val="35"/>
            <c:marker>
              <c:symbol val="circle"/>
              <c:size val="8"/>
              <c:spPr>
                <a:solidFill>
                  <a:srgbClr val="50518B"/>
                </a:solidFill>
                <a:ln w="9525">
                  <a:solidFill>
                    <a:srgbClr val="50518B"/>
                  </a:solidFill>
                </a:ln>
                <a:effectLst/>
              </c:spPr>
            </c:marker>
            <c:bubble3D val="0"/>
            <c:extLst>
              <c:ext xmlns:c16="http://schemas.microsoft.com/office/drawing/2014/chart" uri="{C3380CC4-5D6E-409C-BE32-E72D297353CC}">
                <c16:uniqueId val="{0000001D-9C27-4B85-B6E1-05D5A85E247F}"/>
              </c:ext>
            </c:extLst>
          </c:dPt>
          <c:dLbls>
            <c:dLbl>
              <c:idx val="35"/>
              <c:layout>
                <c:manualLayout>
                  <c:x val="-2.7223516200700093E-3"/>
                  <c:y val="2.1252437489200997E-3"/>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9C27-4B85-B6E1-05D5A85E247F}"/>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data'!$B$34:$AK$34</c:f>
              <c:numCache>
                <c:formatCode>General</c:formatCode>
                <c:ptCount val="36"/>
                <c:pt idx="0">
                  <c:v>70.8</c:v>
                </c:pt>
                <c:pt idx="1">
                  <c:v>71.099999999999994</c:v>
                </c:pt>
                <c:pt idx="2">
                  <c:v>71.3</c:v>
                </c:pt>
                <c:pt idx="3">
                  <c:v>71.5</c:v>
                </c:pt>
                <c:pt idx="4">
                  <c:v>71.7</c:v>
                </c:pt>
                <c:pt idx="5">
                  <c:v>71.900000000000006</c:v>
                </c:pt>
                <c:pt idx="6">
                  <c:v>72.2</c:v>
                </c:pt>
                <c:pt idx="7">
                  <c:v>72.400000000000006</c:v>
                </c:pt>
                <c:pt idx="8">
                  <c:v>72.599999999999994</c:v>
                </c:pt>
                <c:pt idx="9">
                  <c:v>72.900000000000006</c:v>
                </c:pt>
                <c:pt idx="10">
                  <c:v>73.2</c:v>
                </c:pt>
                <c:pt idx="11">
                  <c:v>73.400000000000006</c:v>
                </c:pt>
                <c:pt idx="12">
                  <c:v>73.7</c:v>
                </c:pt>
                <c:pt idx="13">
                  <c:v>73.8</c:v>
                </c:pt>
                <c:pt idx="14">
                  <c:v>74.099999999999994</c:v>
                </c:pt>
                <c:pt idx="15">
                  <c:v>74.2</c:v>
                </c:pt>
                <c:pt idx="16">
                  <c:v>74.5</c:v>
                </c:pt>
                <c:pt idx="17">
                  <c:v>74.7</c:v>
                </c:pt>
                <c:pt idx="18">
                  <c:v>75</c:v>
                </c:pt>
                <c:pt idx="19">
                  <c:v>75.3</c:v>
                </c:pt>
                <c:pt idx="20">
                  <c:v>75.599999999999994</c:v>
                </c:pt>
                <c:pt idx="21">
                  <c:v>75.900000000000006</c:v>
                </c:pt>
                <c:pt idx="22">
                  <c:v>76.2</c:v>
                </c:pt>
                <c:pt idx="23">
                  <c:v>76.5</c:v>
                </c:pt>
                <c:pt idx="24">
                  <c:v>76.900000000000006</c:v>
                </c:pt>
                <c:pt idx="25">
                  <c:v>77.099999999999994</c:v>
                </c:pt>
                <c:pt idx="26">
                  <c:v>77.400000000000006</c:v>
                </c:pt>
                <c:pt idx="27">
                  <c:v>77.7</c:v>
                </c:pt>
                <c:pt idx="28">
                  <c:v>78</c:v>
                </c:pt>
                <c:pt idx="29">
                  <c:v>78.400000000000006</c:v>
                </c:pt>
                <c:pt idx="30">
                  <c:v>78.7</c:v>
                </c:pt>
                <c:pt idx="31">
                  <c:v>78.900000000000006</c:v>
                </c:pt>
                <c:pt idx="32">
                  <c:v>79.099999999999994</c:v>
                </c:pt>
                <c:pt idx="33">
                  <c:v>79.099999999999994</c:v>
                </c:pt>
                <c:pt idx="34">
                  <c:v>79.2</c:v>
                </c:pt>
                <c:pt idx="35">
                  <c:v>79.2</c:v>
                </c:pt>
              </c:numCache>
            </c:numRef>
          </c:val>
          <c:smooth val="0"/>
          <c:extLst>
            <c:ext xmlns:c16="http://schemas.microsoft.com/office/drawing/2014/chart" uri="{C3380CC4-5D6E-409C-BE32-E72D297353CC}">
              <c16:uniqueId val="{0000001E-9C27-4B85-B6E1-05D5A85E247F}"/>
            </c:ext>
          </c:extLst>
        </c:ser>
        <c:ser>
          <c:idx val="23"/>
          <c:order val="28"/>
          <c:tx>
            <c:strRef>
              <c:f>'[8]Fig 4.3a data'!$A$29</c:f>
              <c:strCache>
                <c:ptCount val="1"/>
                <c:pt idx="0">
                  <c:v>Scotland</c:v>
                </c:pt>
              </c:strCache>
            </c:strRef>
          </c:tx>
          <c:spPr>
            <a:ln w="50800" cap="rnd">
              <a:solidFill>
                <a:srgbClr val="50518B"/>
              </a:solidFill>
              <a:round/>
            </a:ln>
            <a:effectLst/>
          </c:spPr>
          <c:marker>
            <c:symbol val="none"/>
          </c:marker>
          <c:dPt>
            <c:idx val="35"/>
            <c:marker>
              <c:symbol val="circle"/>
              <c:size val="8"/>
              <c:spPr>
                <a:solidFill>
                  <a:srgbClr val="50518B"/>
                </a:solidFill>
                <a:ln w="9525">
                  <a:solidFill>
                    <a:srgbClr val="50518B"/>
                  </a:solidFill>
                </a:ln>
                <a:effectLst/>
              </c:spPr>
            </c:marker>
            <c:bubble3D val="0"/>
            <c:extLst>
              <c:ext xmlns:c16="http://schemas.microsoft.com/office/drawing/2014/chart" uri="{C3380CC4-5D6E-409C-BE32-E72D297353CC}">
                <c16:uniqueId val="{0000001F-9C27-4B85-B6E1-05D5A85E247F}"/>
              </c:ext>
            </c:extLst>
          </c:dPt>
          <c:dLbls>
            <c:dLbl>
              <c:idx val="35"/>
              <c:layout>
                <c:manualLayout>
                  <c:x val="0"/>
                  <c:y val="2.0898641588296723E-2"/>
                </c:manualLayout>
              </c:layout>
              <c:showLegendKey val="0"/>
              <c:showVal val="1"/>
              <c:showCatName val="0"/>
              <c:showSerName val="1"/>
              <c:showPercent val="0"/>
              <c:showBubbleSize val="0"/>
              <c:separator>
</c:separator>
              <c:extLst>
                <c:ext xmlns:c15="http://schemas.microsoft.com/office/drawing/2012/chart" uri="{CE6537A1-D6FC-4f65-9D91-7224C49458BB}">
                  <c15:layout>
                    <c:manualLayout>
                      <c:w val="7.5675550791565585E-2"/>
                      <c:h val="7.2978056426332302E-2"/>
                    </c:manualLayout>
                  </c15:layout>
                </c:ext>
                <c:ext xmlns:c16="http://schemas.microsoft.com/office/drawing/2014/chart" uri="{C3380CC4-5D6E-409C-BE32-E72D297353CC}">
                  <c16:uniqueId val="{0000001F-9C27-4B85-B6E1-05D5A85E247F}"/>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'[8]Fig 4.3a data'!$B$5:$AK$5</c:f>
              <c:strCache>
                <c:ptCount val="36"/>
                <c:pt idx="0">
                  <c:v>1980-1982</c:v>
                </c:pt>
                <c:pt idx="1">
                  <c:v>1981-1983</c:v>
                </c:pt>
                <c:pt idx="2">
                  <c:v>1982-1984</c:v>
                </c:pt>
                <c:pt idx="3">
                  <c:v>1983-1985</c:v>
                </c:pt>
                <c:pt idx="4">
                  <c:v>1984-1986</c:v>
                </c:pt>
                <c:pt idx="5">
                  <c:v>1985-1987</c:v>
                </c:pt>
                <c:pt idx="6">
                  <c:v>1986-1988</c:v>
                </c:pt>
                <c:pt idx="7">
                  <c:v>1987-1989</c:v>
                </c:pt>
                <c:pt idx="8">
                  <c:v>1988-1990</c:v>
                </c:pt>
                <c:pt idx="9">
                  <c:v>1989-1991</c:v>
                </c:pt>
                <c:pt idx="10">
                  <c:v>1990-1992</c:v>
                </c:pt>
                <c:pt idx="11">
                  <c:v>1991-1993</c:v>
                </c:pt>
                <c:pt idx="12">
                  <c:v>1992-1994</c:v>
                </c:pt>
                <c:pt idx="13">
                  <c:v>1993-1995</c:v>
                </c:pt>
                <c:pt idx="14">
                  <c:v>1994-1996</c:v>
                </c:pt>
                <c:pt idx="15">
                  <c:v>1995-1997</c:v>
                </c:pt>
                <c:pt idx="16">
                  <c:v>1996-1998</c:v>
                </c:pt>
                <c:pt idx="17">
                  <c:v>1997-1999</c:v>
                </c:pt>
                <c:pt idx="18">
                  <c:v>1998-2000</c:v>
                </c:pt>
                <c:pt idx="19">
                  <c:v>1999-2001</c:v>
                </c:pt>
                <c:pt idx="20">
                  <c:v>2000-2002</c:v>
                </c:pt>
                <c:pt idx="21">
                  <c:v>2001-2003</c:v>
                </c:pt>
                <c:pt idx="22">
                  <c:v>2002-2004</c:v>
                </c:pt>
                <c:pt idx="23">
                  <c:v>2003-2005</c:v>
                </c:pt>
                <c:pt idx="24">
                  <c:v>2004-2006</c:v>
                </c:pt>
                <c:pt idx="25">
                  <c:v>2005-2007</c:v>
                </c:pt>
                <c:pt idx="26">
                  <c:v>2006-2008</c:v>
                </c:pt>
                <c:pt idx="27">
                  <c:v>2007-2009</c:v>
                </c:pt>
                <c:pt idx="28">
                  <c:v>2008-2010</c:v>
                </c:pt>
                <c:pt idx="29">
                  <c:v>2009-2011</c:v>
                </c:pt>
                <c:pt idx="30">
                  <c:v>2010-2012</c:v>
                </c:pt>
                <c:pt idx="31">
                  <c:v>2011-2013</c:v>
                </c:pt>
                <c:pt idx="32">
                  <c:v>2012-2014</c:v>
                </c:pt>
                <c:pt idx="33">
                  <c:v>2013-2015</c:v>
                </c:pt>
                <c:pt idx="34">
                  <c:v>2014-2016</c:v>
                </c:pt>
                <c:pt idx="35">
                  <c:v>2015-2017</c:v>
                </c:pt>
              </c:strCache>
            </c:strRef>
          </c:cat>
          <c:val>
            <c:numRef>
              <c:f>'[8]Fig 4.3a data'!$B$29:$AK$29</c:f>
              <c:numCache>
                <c:formatCode>General</c:formatCode>
                <c:ptCount val="36"/>
                <c:pt idx="0">
                  <c:v>69.099999999999994</c:v>
                </c:pt>
                <c:pt idx="1">
                  <c:v>69.3</c:v>
                </c:pt>
                <c:pt idx="2">
                  <c:v>69.599999999999994</c:v>
                </c:pt>
                <c:pt idx="3">
                  <c:v>69.900000000000006</c:v>
                </c:pt>
                <c:pt idx="4">
                  <c:v>70</c:v>
                </c:pt>
                <c:pt idx="5">
                  <c:v>70.2</c:v>
                </c:pt>
                <c:pt idx="6">
                  <c:v>70.400000000000006</c:v>
                </c:pt>
                <c:pt idx="7">
                  <c:v>70.599999999999994</c:v>
                </c:pt>
                <c:pt idx="8">
                  <c:v>70.8</c:v>
                </c:pt>
                <c:pt idx="9">
                  <c:v>71.099999999999994</c:v>
                </c:pt>
                <c:pt idx="10">
                  <c:v>71.400000000000006</c:v>
                </c:pt>
                <c:pt idx="11">
                  <c:v>71.5</c:v>
                </c:pt>
                <c:pt idx="12">
                  <c:v>71.7</c:v>
                </c:pt>
                <c:pt idx="13">
                  <c:v>71.900000000000006</c:v>
                </c:pt>
                <c:pt idx="14">
                  <c:v>72.099999999999994</c:v>
                </c:pt>
                <c:pt idx="15">
                  <c:v>72.2</c:v>
                </c:pt>
                <c:pt idx="16">
                  <c:v>72.400000000000006</c:v>
                </c:pt>
                <c:pt idx="17">
                  <c:v>72.599999999999994</c:v>
                </c:pt>
                <c:pt idx="18">
                  <c:v>72.8</c:v>
                </c:pt>
                <c:pt idx="19">
                  <c:v>73.099999999999994</c:v>
                </c:pt>
                <c:pt idx="20">
                  <c:v>73.3</c:v>
                </c:pt>
                <c:pt idx="21">
                  <c:v>73.5</c:v>
                </c:pt>
                <c:pt idx="22">
                  <c:v>73.8</c:v>
                </c:pt>
                <c:pt idx="23">
                  <c:v>74.2</c:v>
                </c:pt>
                <c:pt idx="24">
                  <c:v>74.599999999999994</c:v>
                </c:pt>
                <c:pt idx="25">
                  <c:v>74.8</c:v>
                </c:pt>
                <c:pt idx="26">
                  <c:v>75</c:v>
                </c:pt>
                <c:pt idx="27">
                  <c:v>75.3</c:v>
                </c:pt>
                <c:pt idx="28">
                  <c:v>75.8</c:v>
                </c:pt>
                <c:pt idx="29">
                  <c:v>76.2</c:v>
                </c:pt>
                <c:pt idx="30">
                  <c:v>76.5</c:v>
                </c:pt>
                <c:pt idx="31">
                  <c:v>76.8</c:v>
                </c:pt>
                <c:pt idx="32">
                  <c:v>77.099999999999994</c:v>
                </c:pt>
                <c:pt idx="33">
                  <c:v>77.099999999999994</c:v>
                </c:pt>
                <c:pt idx="34">
                  <c:v>77.099999999999994</c:v>
                </c:pt>
                <c:pt idx="35">
                  <c:v>77</c:v>
                </c:pt>
              </c:numCache>
            </c:numRef>
          </c:val>
          <c:smooth val="0"/>
          <c:extLst>
            <c:ext xmlns:c16="http://schemas.microsoft.com/office/drawing/2014/chart" uri="{C3380CC4-5D6E-409C-BE32-E72D297353CC}">
              <c16:uniqueId val="{00000020-9C27-4B85-B6E1-05D5A85E247F}"/>
            </c:ext>
          </c:extLst>
        </c:ser>
        <c:dLbls>
          <c:showLegendKey val="0"/>
          <c:showVal val="0"/>
          <c:showCatName val="0"/>
          <c:showSerName val="0"/>
          <c:showPercent val="0"/>
          <c:showBubbleSize val="0"/>
        </c:dLbls>
        <c:smooth val="0"/>
        <c:axId val="581712872"/>
        <c:axId val="581713856"/>
      </c:lineChart>
      <c:catAx>
        <c:axId val="581712872"/>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Year</a:t>
                </a:r>
              </a:p>
            </c:rich>
          </c:tx>
          <c:layout>
            <c:manualLayout>
              <c:xMode val="edge"/>
              <c:yMode val="edge"/>
              <c:x val="0.52122926172689954"/>
              <c:y val="0.94366503399673463"/>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out"/>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81713856"/>
        <c:crosses val="autoZero"/>
        <c:auto val="1"/>
        <c:lblAlgn val="ctr"/>
        <c:lblOffset val="100"/>
        <c:noMultiLvlLbl val="0"/>
      </c:catAx>
      <c:valAx>
        <c:axId val="581713856"/>
        <c:scaling>
          <c:orientation val="minMax"/>
          <c:min val="60"/>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expectancy (years)</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81712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Segoe UI" panose="020B0502040204020203" pitchFamily="34" charset="0"/>
          <a:cs typeface="Segoe UI" panose="020B0502040204020203" pitchFamily="34" charset="0"/>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b="1" i="0" baseline="0">
                <a:effectLst/>
              </a:rPr>
              <a:t>Figure 1.3: Natural change and net migration (thousands), mid-1958 to mid-2018</a:t>
            </a:r>
            <a:endParaRPr lang="en-GB" sz="1400">
              <a:effectLst/>
            </a:endParaRPr>
          </a:p>
        </c:rich>
      </c:tx>
      <c:overlay val="0"/>
    </c:title>
    <c:autoTitleDeleted val="0"/>
    <c:plotArea>
      <c:layout>
        <c:manualLayout>
          <c:layoutTarget val="inner"/>
          <c:xMode val="edge"/>
          <c:yMode val="edge"/>
          <c:x val="0.14346491667850483"/>
          <c:y val="4.5053365429334601E-2"/>
          <c:w val="0.71529417284545271"/>
          <c:h val="0.82440105312530321"/>
        </c:manualLayout>
      </c:layout>
      <c:lineChart>
        <c:grouping val="standard"/>
        <c:varyColors val="0"/>
        <c:ser>
          <c:idx val="3"/>
          <c:order val="0"/>
          <c:tx>
            <c:strRef>
              <c:f>'Data 1.3'!$D$5</c:f>
              <c:strCache>
                <c:ptCount val="1"/>
                <c:pt idx="0">
                  <c:v>Net migration</c:v>
                </c:pt>
              </c:strCache>
            </c:strRef>
          </c:tx>
          <c:spPr>
            <a:ln w="31750">
              <a:solidFill>
                <a:srgbClr val="2DA197"/>
              </a:solidFill>
            </a:ln>
          </c:spPr>
          <c:marker>
            <c:symbol val="none"/>
          </c:marker>
          <c:dPt>
            <c:idx val="0"/>
            <c:marker>
              <c:symbol val="circle"/>
              <c:size val="10"/>
              <c:spPr>
                <a:solidFill>
                  <a:srgbClr val="2DA197"/>
                </a:solidFill>
                <a:ln w="12700">
                  <a:noFill/>
                </a:ln>
              </c:spPr>
            </c:marker>
            <c:bubble3D val="0"/>
            <c:extLst>
              <c:ext xmlns:c16="http://schemas.microsoft.com/office/drawing/2014/chart" uri="{C3380CC4-5D6E-409C-BE32-E72D297353CC}">
                <c16:uniqueId val="{00000000-BBAB-4FBF-B62F-B0BF1084A7AF}"/>
              </c:ext>
            </c:extLst>
          </c:dPt>
          <c:dPt>
            <c:idx val="60"/>
            <c:marker>
              <c:symbol val="circle"/>
              <c:size val="10"/>
              <c:spPr>
                <a:solidFill>
                  <a:srgbClr val="2DA197"/>
                </a:solidFill>
                <a:ln w="12700">
                  <a:noFill/>
                </a:ln>
              </c:spPr>
            </c:marker>
            <c:bubble3D val="0"/>
            <c:extLst>
              <c:ext xmlns:c16="http://schemas.microsoft.com/office/drawing/2014/chart" uri="{C3380CC4-5D6E-409C-BE32-E72D297353CC}">
                <c16:uniqueId val="{00000001-BBAB-4FBF-B62F-B0BF1084A7AF}"/>
              </c:ext>
            </c:extLst>
          </c:dPt>
          <c:cat>
            <c:numRef>
              <c:f>'Data 1.3'!$A$9:$A$69</c:f>
              <c:numCache>
                <c:formatCode>General</c:formatCode>
                <c:ptCount val="61"/>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numCache>
            </c:numRef>
          </c:cat>
          <c:val>
            <c:numRef>
              <c:f>'Data 1.3'!$D$9:$D$69</c:f>
              <c:numCache>
                <c:formatCode>0.0</c:formatCode>
                <c:ptCount val="61"/>
                <c:pt idx="0">
                  <c:v>-25.4</c:v>
                </c:pt>
                <c:pt idx="1">
                  <c:v>-20.3</c:v>
                </c:pt>
                <c:pt idx="2">
                  <c:v>-28.5</c:v>
                </c:pt>
                <c:pt idx="3">
                  <c:v>-34.6</c:v>
                </c:pt>
                <c:pt idx="4">
                  <c:v>-29</c:v>
                </c:pt>
                <c:pt idx="5">
                  <c:v>-33.9</c:v>
                </c:pt>
                <c:pt idx="6">
                  <c:v>-39.1</c:v>
                </c:pt>
                <c:pt idx="7">
                  <c:v>-39.1</c:v>
                </c:pt>
                <c:pt idx="8">
                  <c:v>-43.2</c:v>
                </c:pt>
                <c:pt idx="9">
                  <c:v>-43.1</c:v>
                </c:pt>
                <c:pt idx="10">
                  <c:v>-32</c:v>
                </c:pt>
                <c:pt idx="11">
                  <c:v>-23.9</c:v>
                </c:pt>
                <c:pt idx="12">
                  <c:v>-20.100000000000001</c:v>
                </c:pt>
                <c:pt idx="13">
                  <c:v>-21.7</c:v>
                </c:pt>
                <c:pt idx="14">
                  <c:v>-28.6</c:v>
                </c:pt>
                <c:pt idx="15">
                  <c:v>-11.7</c:v>
                </c:pt>
                <c:pt idx="16">
                  <c:v>-3</c:v>
                </c:pt>
                <c:pt idx="17">
                  <c:v>-20</c:v>
                </c:pt>
                <c:pt idx="18">
                  <c:v>-5.8</c:v>
                </c:pt>
                <c:pt idx="19">
                  <c:v>-10.8</c:v>
                </c:pt>
                <c:pt idx="20">
                  <c:v>-17.3</c:v>
                </c:pt>
                <c:pt idx="21">
                  <c:v>-14.6</c:v>
                </c:pt>
                <c:pt idx="22">
                  <c:v>-16.3</c:v>
                </c:pt>
                <c:pt idx="23">
                  <c:v>-23.1</c:v>
                </c:pt>
                <c:pt idx="24">
                  <c:v>-16.850000000000001</c:v>
                </c:pt>
                <c:pt idx="25">
                  <c:v>-19.72</c:v>
                </c:pt>
                <c:pt idx="26">
                  <c:v>-12.04</c:v>
                </c:pt>
                <c:pt idx="27">
                  <c:v>-14.99</c:v>
                </c:pt>
                <c:pt idx="28">
                  <c:v>-17.63</c:v>
                </c:pt>
                <c:pt idx="29">
                  <c:v>-18.039000000000001</c:v>
                </c:pt>
                <c:pt idx="30">
                  <c:v>-27.23</c:v>
                </c:pt>
                <c:pt idx="31">
                  <c:v>-2.907</c:v>
                </c:pt>
                <c:pt idx="32">
                  <c:v>4.9850000000000003</c:v>
                </c:pt>
                <c:pt idx="33">
                  <c:v>-1.9159999999999999</c:v>
                </c:pt>
                <c:pt idx="34">
                  <c:v>-1.9</c:v>
                </c:pt>
                <c:pt idx="35">
                  <c:v>4.7</c:v>
                </c:pt>
                <c:pt idx="36">
                  <c:v>9.4</c:v>
                </c:pt>
                <c:pt idx="37">
                  <c:v>2.4</c:v>
                </c:pt>
                <c:pt idx="38">
                  <c:v>-7.2</c:v>
                </c:pt>
                <c:pt idx="39">
                  <c:v>-7.5</c:v>
                </c:pt>
                <c:pt idx="40">
                  <c:v>-5.7</c:v>
                </c:pt>
                <c:pt idx="41">
                  <c:v>-2.2000000000000002</c:v>
                </c:pt>
                <c:pt idx="42">
                  <c:v>-3.6</c:v>
                </c:pt>
                <c:pt idx="43">
                  <c:v>5.2</c:v>
                </c:pt>
                <c:pt idx="44">
                  <c:v>6.3</c:v>
                </c:pt>
                <c:pt idx="45">
                  <c:v>5.6</c:v>
                </c:pt>
                <c:pt idx="46">
                  <c:v>18.600000000000001</c:v>
                </c:pt>
                <c:pt idx="47">
                  <c:v>25.3</c:v>
                </c:pt>
                <c:pt idx="48">
                  <c:v>18.8</c:v>
                </c:pt>
                <c:pt idx="49">
                  <c:v>33</c:v>
                </c:pt>
                <c:pt idx="50">
                  <c:v>26.4</c:v>
                </c:pt>
                <c:pt idx="51">
                  <c:v>24.4</c:v>
                </c:pt>
                <c:pt idx="52">
                  <c:v>26.1</c:v>
                </c:pt>
                <c:pt idx="53">
                  <c:v>30.2</c:v>
                </c:pt>
                <c:pt idx="54">
                  <c:v>12.7</c:v>
                </c:pt>
                <c:pt idx="55">
                  <c:v>10</c:v>
                </c:pt>
                <c:pt idx="56">
                  <c:v>17.585000000000001</c:v>
                </c:pt>
                <c:pt idx="57">
                  <c:v>27.968</c:v>
                </c:pt>
                <c:pt idx="58">
                  <c:v>31.693000000000001</c:v>
                </c:pt>
                <c:pt idx="59">
                  <c:v>23.855</c:v>
                </c:pt>
                <c:pt idx="60">
                  <c:v>20.9</c:v>
                </c:pt>
              </c:numCache>
            </c:numRef>
          </c:val>
          <c:smooth val="0"/>
          <c:extLst>
            <c:ext xmlns:c16="http://schemas.microsoft.com/office/drawing/2014/chart" uri="{C3380CC4-5D6E-409C-BE32-E72D297353CC}">
              <c16:uniqueId val="{00000002-BBAB-4FBF-B62F-B0BF1084A7AF}"/>
            </c:ext>
          </c:extLst>
        </c:ser>
        <c:dLbls>
          <c:showLegendKey val="0"/>
          <c:showVal val="0"/>
          <c:showCatName val="0"/>
          <c:showSerName val="0"/>
          <c:showPercent val="0"/>
          <c:showBubbleSize val="0"/>
        </c:dLbls>
        <c:marker val="1"/>
        <c:smooth val="0"/>
        <c:axId val="93662592"/>
        <c:axId val="93672960"/>
      </c:lineChart>
      <c:lineChart>
        <c:grouping val="standard"/>
        <c:varyColors val="0"/>
        <c:ser>
          <c:idx val="1"/>
          <c:order val="1"/>
          <c:tx>
            <c:strRef>
              <c:f>'Data 1.3'!$C$5</c:f>
              <c:strCache>
                <c:ptCount val="1"/>
                <c:pt idx="0">
                  <c:v>Natural change</c:v>
                </c:pt>
              </c:strCache>
            </c:strRef>
          </c:tx>
          <c:spPr>
            <a:ln w="31750">
              <a:solidFill>
                <a:schemeClr val="bg1">
                  <a:lumMod val="65000"/>
                </a:schemeClr>
              </a:solidFill>
              <a:prstDash val="solid"/>
            </a:ln>
          </c:spPr>
          <c:marker>
            <c:symbol val="none"/>
          </c:marker>
          <c:dPt>
            <c:idx val="0"/>
            <c:marker>
              <c:symbol val="circle"/>
              <c:size val="10"/>
              <c:spPr>
                <a:solidFill>
                  <a:schemeClr val="bg1">
                    <a:lumMod val="65000"/>
                  </a:schemeClr>
                </a:solidFill>
                <a:ln w="12700">
                  <a:noFill/>
                </a:ln>
              </c:spPr>
            </c:marker>
            <c:bubble3D val="0"/>
            <c:extLst>
              <c:ext xmlns:c16="http://schemas.microsoft.com/office/drawing/2014/chart" uri="{C3380CC4-5D6E-409C-BE32-E72D297353CC}">
                <c16:uniqueId val="{00000003-BBAB-4FBF-B62F-B0BF1084A7AF}"/>
              </c:ext>
            </c:extLst>
          </c:dPt>
          <c:dPt>
            <c:idx val="21"/>
            <c:bubble3D val="0"/>
            <c:extLst>
              <c:ext xmlns:c16="http://schemas.microsoft.com/office/drawing/2014/chart" uri="{C3380CC4-5D6E-409C-BE32-E72D297353CC}">
                <c16:uniqueId val="{00000004-BBAB-4FBF-B62F-B0BF1084A7AF}"/>
              </c:ext>
            </c:extLst>
          </c:dPt>
          <c:dPt>
            <c:idx val="60"/>
            <c:marker>
              <c:symbol val="circle"/>
              <c:size val="10"/>
              <c:spPr>
                <a:solidFill>
                  <a:schemeClr val="bg1">
                    <a:lumMod val="65000"/>
                  </a:schemeClr>
                </a:solidFill>
                <a:ln w="12700">
                  <a:noFill/>
                </a:ln>
              </c:spPr>
            </c:marker>
            <c:bubble3D val="0"/>
            <c:extLst>
              <c:ext xmlns:c16="http://schemas.microsoft.com/office/drawing/2014/chart" uri="{C3380CC4-5D6E-409C-BE32-E72D297353CC}">
                <c16:uniqueId val="{00000005-BBAB-4FBF-B62F-B0BF1084A7AF}"/>
              </c:ext>
            </c:extLst>
          </c:dPt>
          <c:cat>
            <c:numRef>
              <c:f>'Data 1.3'!$A$9:$A$69</c:f>
              <c:numCache>
                <c:formatCode>General</c:formatCode>
                <c:ptCount val="61"/>
                <c:pt idx="0">
                  <c:v>1958</c:v>
                </c:pt>
                <c:pt idx="1">
                  <c:v>1959</c:v>
                </c:pt>
                <c:pt idx="2">
                  <c:v>1960</c:v>
                </c:pt>
                <c:pt idx="3">
                  <c:v>1961</c:v>
                </c:pt>
                <c:pt idx="4">
                  <c:v>1962</c:v>
                </c:pt>
                <c:pt idx="5">
                  <c:v>1963</c:v>
                </c:pt>
                <c:pt idx="6">
                  <c:v>1964</c:v>
                </c:pt>
                <c:pt idx="7">
                  <c:v>1965</c:v>
                </c:pt>
                <c:pt idx="8">
                  <c:v>1966</c:v>
                </c:pt>
                <c:pt idx="9">
                  <c:v>1967</c:v>
                </c:pt>
                <c:pt idx="10">
                  <c:v>1968</c:v>
                </c:pt>
                <c:pt idx="11">
                  <c:v>1969</c:v>
                </c:pt>
                <c:pt idx="12">
                  <c:v>1970</c:v>
                </c:pt>
                <c:pt idx="13">
                  <c:v>1971</c:v>
                </c:pt>
                <c:pt idx="14">
                  <c:v>1972</c:v>
                </c:pt>
                <c:pt idx="15">
                  <c:v>1973</c:v>
                </c:pt>
                <c:pt idx="16">
                  <c:v>1974</c:v>
                </c:pt>
                <c:pt idx="17">
                  <c:v>1975</c:v>
                </c:pt>
                <c:pt idx="18">
                  <c:v>1976</c:v>
                </c:pt>
                <c:pt idx="19">
                  <c:v>1977</c:v>
                </c:pt>
                <c:pt idx="20">
                  <c:v>1978</c:v>
                </c:pt>
                <c:pt idx="21">
                  <c:v>1979</c:v>
                </c:pt>
                <c:pt idx="22">
                  <c:v>1980</c:v>
                </c:pt>
                <c:pt idx="23">
                  <c:v>1981</c:v>
                </c:pt>
                <c:pt idx="24">
                  <c:v>1982</c:v>
                </c:pt>
                <c:pt idx="25">
                  <c:v>1983</c:v>
                </c:pt>
                <c:pt idx="26">
                  <c:v>1984</c:v>
                </c:pt>
                <c:pt idx="27">
                  <c:v>1985</c:v>
                </c:pt>
                <c:pt idx="28">
                  <c:v>1986</c:v>
                </c:pt>
                <c:pt idx="29">
                  <c:v>1987</c:v>
                </c:pt>
                <c:pt idx="30">
                  <c:v>1988</c:v>
                </c:pt>
                <c:pt idx="31">
                  <c:v>1989</c:v>
                </c:pt>
                <c:pt idx="32">
                  <c:v>1990</c:v>
                </c:pt>
                <c:pt idx="33">
                  <c:v>1991</c:v>
                </c:pt>
                <c:pt idx="34">
                  <c:v>1992</c:v>
                </c:pt>
                <c:pt idx="35">
                  <c:v>1993</c:v>
                </c:pt>
                <c:pt idx="36">
                  <c:v>1994</c:v>
                </c:pt>
                <c:pt idx="37">
                  <c:v>1995</c:v>
                </c:pt>
                <c:pt idx="38">
                  <c:v>1996</c:v>
                </c:pt>
                <c:pt idx="39">
                  <c:v>1997</c:v>
                </c:pt>
                <c:pt idx="40">
                  <c:v>1998</c:v>
                </c:pt>
                <c:pt idx="41">
                  <c:v>1999</c:v>
                </c:pt>
                <c:pt idx="42">
                  <c:v>2000</c:v>
                </c:pt>
                <c:pt idx="43">
                  <c:v>2001</c:v>
                </c:pt>
                <c:pt idx="44">
                  <c:v>2002</c:v>
                </c:pt>
                <c:pt idx="45">
                  <c:v>2003</c:v>
                </c:pt>
                <c:pt idx="46">
                  <c:v>2004</c:v>
                </c:pt>
                <c:pt idx="47">
                  <c:v>2005</c:v>
                </c:pt>
                <c:pt idx="48">
                  <c:v>2006</c:v>
                </c:pt>
                <c:pt idx="49">
                  <c:v>2007</c:v>
                </c:pt>
                <c:pt idx="50">
                  <c:v>2008</c:v>
                </c:pt>
                <c:pt idx="51">
                  <c:v>2009</c:v>
                </c:pt>
                <c:pt idx="52">
                  <c:v>2010</c:v>
                </c:pt>
                <c:pt idx="53">
                  <c:v>2011</c:v>
                </c:pt>
                <c:pt idx="54">
                  <c:v>2012</c:v>
                </c:pt>
                <c:pt idx="55">
                  <c:v>2013</c:v>
                </c:pt>
                <c:pt idx="56">
                  <c:v>2014</c:v>
                </c:pt>
                <c:pt idx="57">
                  <c:v>2015</c:v>
                </c:pt>
                <c:pt idx="58">
                  <c:v>2016</c:v>
                </c:pt>
                <c:pt idx="59">
                  <c:v>2017</c:v>
                </c:pt>
                <c:pt idx="60">
                  <c:v>2018</c:v>
                </c:pt>
              </c:numCache>
            </c:numRef>
          </c:cat>
          <c:val>
            <c:numRef>
              <c:f>'Data 1.3'!$C$9:$C$69</c:f>
              <c:numCache>
                <c:formatCode>0.0</c:formatCode>
                <c:ptCount val="61"/>
                <c:pt idx="0">
                  <c:v>34.6</c:v>
                </c:pt>
                <c:pt idx="1">
                  <c:v>36.4</c:v>
                </c:pt>
                <c:pt idx="2">
                  <c:v>39.700000000000003</c:v>
                </c:pt>
                <c:pt idx="3">
                  <c:v>37.6</c:v>
                </c:pt>
                <c:pt idx="4">
                  <c:v>39.1</c:v>
                </c:pt>
                <c:pt idx="5">
                  <c:v>38.200000000000003</c:v>
                </c:pt>
                <c:pt idx="6">
                  <c:v>42.3</c:v>
                </c:pt>
                <c:pt idx="7">
                  <c:v>40.6</c:v>
                </c:pt>
                <c:pt idx="8">
                  <c:v>33.200000000000003</c:v>
                </c:pt>
                <c:pt idx="9">
                  <c:v>38.1</c:v>
                </c:pt>
                <c:pt idx="10">
                  <c:v>31.9</c:v>
                </c:pt>
                <c:pt idx="11">
                  <c:v>30.3</c:v>
                </c:pt>
                <c:pt idx="12">
                  <c:v>23.3</c:v>
                </c:pt>
                <c:pt idx="13">
                  <c:v>26.1</c:v>
                </c:pt>
                <c:pt idx="14">
                  <c:v>18.8</c:v>
                </c:pt>
                <c:pt idx="15">
                  <c:v>12.4</c:v>
                </c:pt>
                <c:pt idx="16">
                  <c:v>6.8</c:v>
                </c:pt>
                <c:pt idx="17">
                  <c:v>4.5999999999999996</c:v>
                </c:pt>
                <c:pt idx="18">
                  <c:v>2.7</c:v>
                </c:pt>
                <c:pt idx="19">
                  <c:v>-1.1000000000000001</c:v>
                </c:pt>
                <c:pt idx="20">
                  <c:v>-1</c:v>
                </c:pt>
                <c:pt idx="21">
                  <c:v>1.8</c:v>
                </c:pt>
                <c:pt idx="22">
                  <c:v>4.3</c:v>
                </c:pt>
                <c:pt idx="23">
                  <c:v>6.6</c:v>
                </c:pt>
                <c:pt idx="24">
                  <c:v>1.5</c:v>
                </c:pt>
                <c:pt idx="25">
                  <c:v>1.8</c:v>
                </c:pt>
                <c:pt idx="26">
                  <c:v>1.4</c:v>
                </c:pt>
                <c:pt idx="27">
                  <c:v>3.7</c:v>
                </c:pt>
                <c:pt idx="28">
                  <c:v>1.6</c:v>
                </c:pt>
                <c:pt idx="29">
                  <c:v>4.7</c:v>
                </c:pt>
                <c:pt idx="30">
                  <c:v>4.9000000000000004</c:v>
                </c:pt>
                <c:pt idx="31">
                  <c:v>3.1</c:v>
                </c:pt>
                <c:pt idx="32">
                  <c:v>-1.4</c:v>
                </c:pt>
                <c:pt idx="33">
                  <c:v>5.8</c:v>
                </c:pt>
                <c:pt idx="34">
                  <c:v>5.9</c:v>
                </c:pt>
                <c:pt idx="35">
                  <c:v>2.4</c:v>
                </c:pt>
                <c:pt idx="36">
                  <c:v>0.5</c:v>
                </c:pt>
                <c:pt idx="37">
                  <c:v>0.9</c:v>
                </c:pt>
                <c:pt idx="38">
                  <c:v>-2.2999999999999998</c:v>
                </c:pt>
                <c:pt idx="39">
                  <c:v>0.1</c:v>
                </c:pt>
                <c:pt idx="40">
                  <c:v>-0.5</c:v>
                </c:pt>
                <c:pt idx="41">
                  <c:v>-3.7</c:v>
                </c:pt>
                <c:pt idx="42">
                  <c:v>-5.7</c:v>
                </c:pt>
                <c:pt idx="43">
                  <c:v>-3.9</c:v>
                </c:pt>
                <c:pt idx="44">
                  <c:v>-6.1</c:v>
                </c:pt>
                <c:pt idx="45">
                  <c:v>-6.5</c:v>
                </c:pt>
                <c:pt idx="46">
                  <c:v>-4</c:v>
                </c:pt>
                <c:pt idx="47">
                  <c:v>-2.2999999999999998</c:v>
                </c:pt>
                <c:pt idx="48">
                  <c:v>-0.3</c:v>
                </c:pt>
                <c:pt idx="49">
                  <c:v>1.1000000000000001</c:v>
                </c:pt>
                <c:pt idx="50">
                  <c:v>3.9</c:v>
                </c:pt>
                <c:pt idx="51">
                  <c:v>4.5999999999999996</c:v>
                </c:pt>
                <c:pt idx="52">
                  <c:v>5.2</c:v>
                </c:pt>
                <c:pt idx="53">
                  <c:v>4.8</c:v>
                </c:pt>
                <c:pt idx="54">
                  <c:v>4.2</c:v>
                </c:pt>
                <c:pt idx="55">
                  <c:v>0.9</c:v>
                </c:pt>
                <c:pt idx="56">
                  <c:v>3.5169999999999999</c:v>
                </c:pt>
                <c:pt idx="57">
                  <c:v>-2.032</c:v>
                </c:pt>
                <c:pt idx="58">
                  <c:v>-0.8</c:v>
                </c:pt>
                <c:pt idx="59">
                  <c:v>-3.8</c:v>
                </c:pt>
                <c:pt idx="60">
                  <c:v>-7.7</c:v>
                </c:pt>
              </c:numCache>
            </c:numRef>
          </c:val>
          <c:smooth val="0"/>
          <c:extLst>
            <c:ext xmlns:c16="http://schemas.microsoft.com/office/drawing/2014/chart" uri="{C3380CC4-5D6E-409C-BE32-E72D297353CC}">
              <c16:uniqueId val="{00000006-BBAB-4FBF-B62F-B0BF1084A7AF}"/>
            </c:ext>
          </c:extLst>
        </c:ser>
        <c:dLbls>
          <c:showLegendKey val="0"/>
          <c:showVal val="0"/>
          <c:showCatName val="0"/>
          <c:showSerName val="0"/>
          <c:showPercent val="0"/>
          <c:showBubbleSize val="0"/>
        </c:dLbls>
        <c:marker val="1"/>
        <c:smooth val="0"/>
        <c:axId val="93681536"/>
        <c:axId val="93679616"/>
      </c:lineChart>
      <c:catAx>
        <c:axId val="93662592"/>
        <c:scaling>
          <c:orientation val="minMax"/>
        </c:scaling>
        <c:delete val="1"/>
        <c:axPos val="b"/>
        <c:title>
          <c:tx>
            <c:rich>
              <a:bodyPr/>
              <a:lstStyle/>
              <a:p>
                <a:pPr>
                  <a:defRPr sz="1400" b="1"/>
                </a:pPr>
                <a:r>
                  <a:rPr lang="en-GB" sz="1400" b="1"/>
                  <a:t>Year to 30 June</a:t>
                </a:r>
              </a:p>
            </c:rich>
          </c:tx>
          <c:layout>
            <c:manualLayout>
              <c:xMode val="edge"/>
              <c:yMode val="edge"/>
              <c:x val="0.44025426729862149"/>
              <c:y val="0.95681768686845659"/>
            </c:manualLayout>
          </c:layout>
          <c:overlay val="0"/>
        </c:title>
        <c:numFmt formatCode="General" sourceLinked="1"/>
        <c:majorTickMark val="out"/>
        <c:minorTickMark val="none"/>
        <c:tickLblPos val="nextTo"/>
        <c:crossAx val="93672960"/>
        <c:crosses val="autoZero"/>
        <c:auto val="1"/>
        <c:lblAlgn val="ctr"/>
        <c:lblOffset val="100"/>
        <c:tickLblSkip val="2"/>
        <c:tickMarkSkip val="2"/>
        <c:noMultiLvlLbl val="0"/>
      </c:catAx>
      <c:valAx>
        <c:axId val="93672960"/>
        <c:scaling>
          <c:orientation val="minMax"/>
          <c:max val="50"/>
        </c:scaling>
        <c:delete val="0"/>
        <c:axPos val="l"/>
        <c:title>
          <c:tx>
            <c:rich>
              <a:bodyPr/>
              <a:lstStyle/>
              <a:p>
                <a:pPr>
                  <a:defRPr sz="1400" b="1"/>
                </a:pPr>
                <a:r>
                  <a:rPr lang="en-GB" sz="1400" b="1"/>
                  <a:t>People (thousands)</a:t>
                </a:r>
              </a:p>
            </c:rich>
          </c:tx>
          <c:layout>
            <c:manualLayout>
              <c:xMode val="edge"/>
              <c:yMode val="edge"/>
              <c:x val="1.3802622498274672E-3"/>
              <c:y val="0.34271983287080687"/>
            </c:manualLayout>
          </c:layout>
          <c:overlay val="0"/>
        </c:title>
        <c:numFmt formatCode="0" sourceLinked="0"/>
        <c:majorTickMark val="none"/>
        <c:minorTickMark val="none"/>
        <c:tickLblPos val="nextTo"/>
        <c:spPr>
          <a:ln w="3175">
            <a:noFill/>
            <a:prstDash val="solid"/>
          </a:ln>
        </c:spPr>
        <c:txPr>
          <a:bodyPr rot="0" vert="horz"/>
          <a:lstStyle/>
          <a:p>
            <a:pPr>
              <a:defRPr sz="2000">
                <a:solidFill>
                  <a:schemeClr val="bg1"/>
                </a:solidFill>
              </a:defRPr>
            </a:pPr>
            <a:endParaRPr lang="en-US"/>
          </a:p>
        </c:txPr>
        <c:crossAx val="93662592"/>
        <c:crosses val="autoZero"/>
        <c:crossBetween val="midCat"/>
      </c:valAx>
      <c:valAx>
        <c:axId val="93679616"/>
        <c:scaling>
          <c:orientation val="minMax"/>
          <c:max val="50"/>
          <c:min val="-50"/>
        </c:scaling>
        <c:delete val="0"/>
        <c:axPos val="l"/>
        <c:numFmt formatCode="0" sourceLinked="0"/>
        <c:majorTickMark val="out"/>
        <c:minorTickMark val="none"/>
        <c:tickLblPos val="nextTo"/>
        <c:spPr>
          <a:ln>
            <a:solidFill>
              <a:schemeClr val="tx1"/>
            </a:solidFill>
          </a:ln>
        </c:spPr>
        <c:crossAx val="93681536"/>
        <c:crosses val="autoZero"/>
        <c:crossBetween val="midCat"/>
      </c:valAx>
      <c:catAx>
        <c:axId val="93681536"/>
        <c:scaling>
          <c:orientation val="minMax"/>
        </c:scaling>
        <c:delete val="0"/>
        <c:axPos val="b"/>
        <c:numFmt formatCode="General" sourceLinked="1"/>
        <c:majorTickMark val="out"/>
        <c:minorTickMark val="none"/>
        <c:tickLblPos val="low"/>
        <c:spPr>
          <a:ln>
            <a:solidFill>
              <a:schemeClr val="tx1"/>
            </a:solidFill>
          </a:ln>
        </c:spPr>
        <c:txPr>
          <a:bodyPr rot="0"/>
          <a:lstStyle/>
          <a:p>
            <a:pPr>
              <a:defRPr/>
            </a:pPr>
            <a:endParaRPr lang="en-US"/>
          </a:p>
        </c:txPr>
        <c:crossAx val="93679616"/>
        <c:crosses val="autoZero"/>
        <c:auto val="1"/>
        <c:lblAlgn val="ctr"/>
        <c:lblOffset val="100"/>
        <c:tickLblSkip val="5"/>
        <c:tickMarkSkip val="5"/>
        <c:noMultiLvlLbl val="0"/>
      </c:cat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a:solidFill>
                  <a:sysClr val="windowText" lastClr="000000"/>
                </a:solidFill>
                <a:latin typeface="Arial" panose="020B0604020202020204" pitchFamily="34" charset="0"/>
                <a:cs typeface="Arial" panose="020B0604020202020204" pitchFamily="34" charset="0"/>
              </a:rPr>
              <a:t>Figure 4.3b: Life expectancy at birth in Scotland and the UK compared with countries in the EU, 1980-1982 to 2015-2017, females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8343700198498"/>
          <c:y val="7.725105169099579E-2"/>
          <c:w val="0.81116815175442891"/>
          <c:h val="0.72754024108983906"/>
        </c:manualLayout>
      </c:layout>
      <c:lineChart>
        <c:grouping val="standard"/>
        <c:varyColors val="0"/>
        <c:ser>
          <c:idx val="0"/>
          <c:order val="0"/>
          <c:tx>
            <c:strRef>
              <c:f>'Data 4.3b'!$A$9</c:f>
              <c:strCache>
                <c:ptCount val="1"/>
                <c:pt idx="0">
                  <c:v>Austria</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4.3b'!$B$9:$AK$9</c:f>
              <c:numCache>
                <c:formatCode>0.0</c:formatCode>
                <c:ptCount val="36"/>
                <c:pt idx="0">
                  <c:v>76.5</c:v>
                </c:pt>
                <c:pt idx="1">
                  <c:v>76.7</c:v>
                </c:pt>
                <c:pt idx="2">
                  <c:v>76.7</c:v>
                </c:pt>
                <c:pt idx="3">
                  <c:v>77.3</c:v>
                </c:pt>
                <c:pt idx="4">
                  <c:v>77.400000000000006</c:v>
                </c:pt>
                <c:pt idx="5">
                  <c:v>77.8</c:v>
                </c:pt>
                <c:pt idx="6">
                  <c:v>78.2</c:v>
                </c:pt>
                <c:pt idx="7">
                  <c:v>78.7</c:v>
                </c:pt>
                <c:pt idx="8">
                  <c:v>78.8</c:v>
                </c:pt>
                <c:pt idx="9">
                  <c:v>79</c:v>
                </c:pt>
                <c:pt idx="10">
                  <c:v>79.099999999999994</c:v>
                </c:pt>
                <c:pt idx="11">
                  <c:v>79.3</c:v>
                </c:pt>
                <c:pt idx="12">
                  <c:v>79.5</c:v>
                </c:pt>
                <c:pt idx="13">
                  <c:v>79.8</c:v>
                </c:pt>
                <c:pt idx="14">
                  <c:v>80.099999999999994</c:v>
                </c:pt>
                <c:pt idx="15">
                  <c:v>80.2</c:v>
                </c:pt>
                <c:pt idx="16">
                  <c:v>80.7</c:v>
                </c:pt>
                <c:pt idx="17">
                  <c:v>81</c:v>
                </c:pt>
                <c:pt idx="18">
                  <c:v>81</c:v>
                </c:pt>
                <c:pt idx="19">
                  <c:v>81.2</c:v>
                </c:pt>
                <c:pt idx="20">
                  <c:v>81.7</c:v>
                </c:pt>
                <c:pt idx="21">
                  <c:v>81.7</c:v>
                </c:pt>
                <c:pt idx="22">
                  <c:v>81.5</c:v>
                </c:pt>
                <c:pt idx="23">
                  <c:v>82.1</c:v>
                </c:pt>
                <c:pt idx="24">
                  <c:v>82.2</c:v>
                </c:pt>
                <c:pt idx="25">
                  <c:v>82.8</c:v>
                </c:pt>
                <c:pt idx="26">
                  <c:v>83.1</c:v>
                </c:pt>
                <c:pt idx="27">
                  <c:v>83.3</c:v>
                </c:pt>
                <c:pt idx="28">
                  <c:v>83.2</c:v>
                </c:pt>
                <c:pt idx="29">
                  <c:v>83.5</c:v>
                </c:pt>
                <c:pt idx="30">
                  <c:v>83.8</c:v>
                </c:pt>
                <c:pt idx="31">
                  <c:v>83.6</c:v>
                </c:pt>
                <c:pt idx="32">
                  <c:v>83.8</c:v>
                </c:pt>
                <c:pt idx="33">
                  <c:v>84</c:v>
                </c:pt>
                <c:pt idx="34">
                  <c:v>83.7</c:v>
                </c:pt>
                <c:pt idx="35">
                  <c:v>84.1</c:v>
                </c:pt>
              </c:numCache>
            </c:numRef>
          </c:val>
          <c:smooth val="0"/>
          <c:extLst>
            <c:ext xmlns:c16="http://schemas.microsoft.com/office/drawing/2014/chart" uri="{C3380CC4-5D6E-409C-BE32-E72D297353CC}">
              <c16:uniqueId val="{00000000-DD1D-43E3-9904-B5666C00DB6D}"/>
            </c:ext>
          </c:extLst>
        </c:ser>
        <c:ser>
          <c:idx val="1"/>
          <c:order val="1"/>
          <c:tx>
            <c:strRef>
              <c:f>'Data 4.3b'!$A$10</c:f>
              <c:strCache>
                <c:ptCount val="1"/>
                <c:pt idx="0">
                  <c:v>Belgium</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4.3b'!$B$10:$AK$10</c:f>
              <c:numCache>
                <c:formatCode>0.0</c:formatCode>
                <c:ptCount val="36"/>
                <c:pt idx="0">
                  <c:v>77.099999999999994</c:v>
                </c:pt>
                <c:pt idx="1">
                  <c:v>77.3</c:v>
                </c:pt>
                <c:pt idx="2">
                  <c:v>77.3</c:v>
                </c:pt>
                <c:pt idx="3">
                  <c:v>78</c:v>
                </c:pt>
                <c:pt idx="4">
                  <c:v>78.099999999999994</c:v>
                </c:pt>
                <c:pt idx="5">
                  <c:v>78.2</c:v>
                </c:pt>
                <c:pt idx="6">
                  <c:v>78.900000000000006</c:v>
                </c:pt>
                <c:pt idx="7">
                  <c:v>79.099999999999994</c:v>
                </c:pt>
                <c:pt idx="8">
                  <c:v>79.099999999999994</c:v>
                </c:pt>
                <c:pt idx="9">
                  <c:v>79.5</c:v>
                </c:pt>
                <c:pt idx="10">
                  <c:v>79.7</c:v>
                </c:pt>
                <c:pt idx="11">
                  <c:v>79.900000000000006</c:v>
                </c:pt>
                <c:pt idx="12">
                  <c:v>79.900000000000006</c:v>
                </c:pt>
                <c:pt idx="13">
                  <c:v>80.2</c:v>
                </c:pt>
                <c:pt idx="14">
                  <c:v>80.400000000000006</c:v>
                </c:pt>
                <c:pt idx="15">
                  <c:v>80.7</c:v>
                </c:pt>
                <c:pt idx="16">
                  <c:v>80.7</c:v>
                </c:pt>
                <c:pt idx="17">
                  <c:v>80.7</c:v>
                </c:pt>
                <c:pt idx="18">
                  <c:v>81</c:v>
                </c:pt>
                <c:pt idx="19">
                  <c:v>81</c:v>
                </c:pt>
                <c:pt idx="20">
                  <c:v>81.2</c:v>
                </c:pt>
                <c:pt idx="21">
                  <c:v>81.2</c:v>
                </c:pt>
                <c:pt idx="22">
                  <c:v>81.099999999999994</c:v>
                </c:pt>
                <c:pt idx="23">
                  <c:v>81.900000000000006</c:v>
                </c:pt>
                <c:pt idx="24">
                  <c:v>81.900000000000006</c:v>
                </c:pt>
                <c:pt idx="25">
                  <c:v>82.3</c:v>
                </c:pt>
                <c:pt idx="26">
                  <c:v>82.6</c:v>
                </c:pt>
                <c:pt idx="27">
                  <c:v>82.6</c:v>
                </c:pt>
                <c:pt idx="28">
                  <c:v>82.8</c:v>
                </c:pt>
                <c:pt idx="29">
                  <c:v>83</c:v>
                </c:pt>
                <c:pt idx="30">
                  <c:v>83.3</c:v>
                </c:pt>
                <c:pt idx="31">
                  <c:v>83.1</c:v>
                </c:pt>
                <c:pt idx="32">
                  <c:v>83.2</c:v>
                </c:pt>
                <c:pt idx="33">
                  <c:v>83.9</c:v>
                </c:pt>
                <c:pt idx="34">
                  <c:v>83.4</c:v>
                </c:pt>
                <c:pt idx="35">
                  <c:v>84</c:v>
                </c:pt>
              </c:numCache>
            </c:numRef>
          </c:val>
          <c:smooth val="0"/>
          <c:extLst>
            <c:ext xmlns:c16="http://schemas.microsoft.com/office/drawing/2014/chart" uri="{C3380CC4-5D6E-409C-BE32-E72D297353CC}">
              <c16:uniqueId val="{00000001-DD1D-43E3-9904-B5666C00DB6D}"/>
            </c:ext>
          </c:extLst>
        </c:ser>
        <c:ser>
          <c:idx val="3"/>
          <c:order val="2"/>
          <c:tx>
            <c:strRef>
              <c:f>'Data 4.3b'!$A$12</c:f>
              <c:strCache>
                <c:ptCount val="1"/>
                <c:pt idx="0">
                  <c:v>Croatia</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4.3b'!$B$12:$AK$12</c:f>
              <c:numCache>
                <c:formatCode>0.0</c:formatCode>
                <c:ptCount val="36"/>
                <c:pt idx="20">
                  <c:v>78.099999999999994</c:v>
                </c:pt>
                <c:pt idx="21">
                  <c:v>78.3</c:v>
                </c:pt>
                <c:pt idx="22">
                  <c:v>78.099999999999994</c:v>
                </c:pt>
                <c:pt idx="23">
                  <c:v>78.8</c:v>
                </c:pt>
                <c:pt idx="24">
                  <c:v>78.8</c:v>
                </c:pt>
                <c:pt idx="25">
                  <c:v>79.3</c:v>
                </c:pt>
                <c:pt idx="26">
                  <c:v>79.2</c:v>
                </c:pt>
                <c:pt idx="27">
                  <c:v>79.7</c:v>
                </c:pt>
                <c:pt idx="28">
                  <c:v>79.7</c:v>
                </c:pt>
                <c:pt idx="29">
                  <c:v>79.900000000000006</c:v>
                </c:pt>
                <c:pt idx="30">
                  <c:v>80.400000000000006</c:v>
                </c:pt>
                <c:pt idx="31">
                  <c:v>80.599999999999994</c:v>
                </c:pt>
                <c:pt idx="32">
                  <c:v>81</c:v>
                </c:pt>
                <c:pt idx="33">
                  <c:v>81</c:v>
                </c:pt>
                <c:pt idx="34">
                  <c:v>80.5</c:v>
                </c:pt>
                <c:pt idx="35">
                  <c:v>81.3</c:v>
                </c:pt>
              </c:numCache>
            </c:numRef>
          </c:val>
          <c:smooth val="0"/>
          <c:extLst>
            <c:ext xmlns:c16="http://schemas.microsoft.com/office/drawing/2014/chart" uri="{C3380CC4-5D6E-409C-BE32-E72D297353CC}">
              <c16:uniqueId val="{00000002-DD1D-43E3-9904-B5666C00DB6D}"/>
            </c:ext>
          </c:extLst>
        </c:ser>
        <c:ser>
          <c:idx val="4"/>
          <c:order val="3"/>
          <c:tx>
            <c:strRef>
              <c:f>'Data 4.3b'!$A$13</c:f>
              <c:strCache>
                <c:ptCount val="1"/>
                <c:pt idx="0">
                  <c:v>Cyprus</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4.3b'!$B$13:$AK$13</c:f>
              <c:numCache>
                <c:formatCode>0.0</c:formatCode>
                <c:ptCount val="36"/>
                <c:pt idx="12">
                  <c:v>79.8</c:v>
                </c:pt>
                <c:pt idx="13">
                  <c:v>79.2</c:v>
                </c:pt>
                <c:pt idx="14">
                  <c:v>79.599999999999994</c:v>
                </c:pt>
                <c:pt idx="15">
                  <c:v>80</c:v>
                </c:pt>
                <c:pt idx="16">
                  <c:v>80</c:v>
                </c:pt>
                <c:pt idx="17">
                  <c:v>79.8</c:v>
                </c:pt>
                <c:pt idx="18">
                  <c:v>79.900000000000006</c:v>
                </c:pt>
                <c:pt idx="19">
                  <c:v>80.099999999999994</c:v>
                </c:pt>
                <c:pt idx="20">
                  <c:v>81.400000000000006</c:v>
                </c:pt>
                <c:pt idx="21">
                  <c:v>81</c:v>
                </c:pt>
                <c:pt idx="22">
                  <c:v>81.2</c:v>
                </c:pt>
                <c:pt idx="23">
                  <c:v>81.8</c:v>
                </c:pt>
                <c:pt idx="24">
                  <c:v>80.8</c:v>
                </c:pt>
                <c:pt idx="25">
                  <c:v>82</c:v>
                </c:pt>
                <c:pt idx="26">
                  <c:v>82.1</c:v>
                </c:pt>
                <c:pt idx="27">
                  <c:v>82.9</c:v>
                </c:pt>
                <c:pt idx="28">
                  <c:v>83.5</c:v>
                </c:pt>
                <c:pt idx="29">
                  <c:v>83.9</c:v>
                </c:pt>
                <c:pt idx="30">
                  <c:v>83.1</c:v>
                </c:pt>
                <c:pt idx="31">
                  <c:v>83.4</c:v>
                </c:pt>
                <c:pt idx="32">
                  <c:v>85</c:v>
                </c:pt>
                <c:pt idx="33">
                  <c:v>84.3</c:v>
                </c:pt>
                <c:pt idx="34">
                  <c:v>83.7</c:v>
                </c:pt>
                <c:pt idx="35">
                  <c:v>84.9</c:v>
                </c:pt>
              </c:numCache>
            </c:numRef>
          </c:val>
          <c:smooth val="0"/>
          <c:extLst>
            <c:ext xmlns:c16="http://schemas.microsoft.com/office/drawing/2014/chart" uri="{C3380CC4-5D6E-409C-BE32-E72D297353CC}">
              <c16:uniqueId val="{00000003-DD1D-43E3-9904-B5666C00DB6D}"/>
            </c:ext>
          </c:extLst>
        </c:ser>
        <c:ser>
          <c:idx val="5"/>
          <c:order val="4"/>
          <c:tx>
            <c:strRef>
              <c:f>'Data 4.3b'!$A$14</c:f>
              <c:strCache>
                <c:ptCount val="1"/>
                <c:pt idx="0">
                  <c:v>Czechia</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4.3b'!$B$14:$AK$14</c:f>
              <c:numCache>
                <c:formatCode>0.0</c:formatCode>
                <c:ptCount val="36"/>
                <c:pt idx="0">
                  <c:v>74.400000000000006</c:v>
                </c:pt>
                <c:pt idx="1">
                  <c:v>74.5</c:v>
                </c:pt>
                <c:pt idx="2">
                  <c:v>74.400000000000006</c:v>
                </c:pt>
                <c:pt idx="3">
                  <c:v>74.599999999999994</c:v>
                </c:pt>
                <c:pt idx="4">
                  <c:v>74.8</c:v>
                </c:pt>
                <c:pt idx="5">
                  <c:v>74.7</c:v>
                </c:pt>
                <c:pt idx="6">
                  <c:v>75.3</c:v>
                </c:pt>
                <c:pt idx="7">
                  <c:v>75.400000000000006</c:v>
                </c:pt>
                <c:pt idx="8">
                  <c:v>75.5</c:v>
                </c:pt>
                <c:pt idx="9">
                  <c:v>75.5</c:v>
                </c:pt>
                <c:pt idx="10">
                  <c:v>75.8</c:v>
                </c:pt>
                <c:pt idx="11">
                  <c:v>76.3</c:v>
                </c:pt>
                <c:pt idx="12">
                  <c:v>76.5</c:v>
                </c:pt>
                <c:pt idx="13">
                  <c:v>76.8</c:v>
                </c:pt>
                <c:pt idx="14">
                  <c:v>76.8</c:v>
                </c:pt>
                <c:pt idx="15">
                  <c:v>77.5</c:v>
                </c:pt>
                <c:pt idx="16">
                  <c:v>77.599999999999994</c:v>
                </c:pt>
                <c:pt idx="17">
                  <c:v>78.2</c:v>
                </c:pt>
                <c:pt idx="18">
                  <c:v>78.3</c:v>
                </c:pt>
                <c:pt idx="19">
                  <c:v>78.5</c:v>
                </c:pt>
                <c:pt idx="20">
                  <c:v>78.5</c:v>
                </c:pt>
                <c:pt idx="21">
                  <c:v>78.7</c:v>
                </c:pt>
                <c:pt idx="22">
                  <c:v>78.599999999999994</c:v>
                </c:pt>
                <c:pt idx="23">
                  <c:v>79.099999999999994</c:v>
                </c:pt>
                <c:pt idx="24">
                  <c:v>79.2</c:v>
                </c:pt>
                <c:pt idx="25">
                  <c:v>79.900000000000006</c:v>
                </c:pt>
                <c:pt idx="26">
                  <c:v>80.2</c:v>
                </c:pt>
                <c:pt idx="27">
                  <c:v>80.5</c:v>
                </c:pt>
                <c:pt idx="28">
                  <c:v>80.5</c:v>
                </c:pt>
                <c:pt idx="29">
                  <c:v>80.900000000000006</c:v>
                </c:pt>
                <c:pt idx="30">
                  <c:v>81.099999999999994</c:v>
                </c:pt>
                <c:pt idx="31">
                  <c:v>81.2</c:v>
                </c:pt>
                <c:pt idx="32">
                  <c:v>81.3</c:v>
                </c:pt>
                <c:pt idx="33">
                  <c:v>82</c:v>
                </c:pt>
                <c:pt idx="34">
                  <c:v>81.599999999999994</c:v>
                </c:pt>
                <c:pt idx="35">
                  <c:v>82.1</c:v>
                </c:pt>
              </c:numCache>
            </c:numRef>
          </c:val>
          <c:smooth val="0"/>
          <c:extLst>
            <c:ext xmlns:c16="http://schemas.microsoft.com/office/drawing/2014/chart" uri="{C3380CC4-5D6E-409C-BE32-E72D297353CC}">
              <c16:uniqueId val="{00000004-DD1D-43E3-9904-B5666C00DB6D}"/>
            </c:ext>
          </c:extLst>
        </c:ser>
        <c:ser>
          <c:idx val="6"/>
          <c:order val="5"/>
          <c:tx>
            <c:strRef>
              <c:f>'Data 4.3b'!$A$15</c:f>
              <c:strCache>
                <c:ptCount val="1"/>
                <c:pt idx="0">
                  <c:v>Denmark</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4.3b'!$B$15:$AK$15</c:f>
              <c:numCache>
                <c:formatCode>0.0</c:formatCode>
                <c:ptCount val="36"/>
                <c:pt idx="0">
                  <c:v>77.5</c:v>
                </c:pt>
                <c:pt idx="1">
                  <c:v>77.8</c:v>
                </c:pt>
                <c:pt idx="2">
                  <c:v>77.7</c:v>
                </c:pt>
                <c:pt idx="3">
                  <c:v>77.8</c:v>
                </c:pt>
                <c:pt idx="4">
                  <c:v>77.599999999999994</c:v>
                </c:pt>
                <c:pt idx="5">
                  <c:v>77.7</c:v>
                </c:pt>
                <c:pt idx="6">
                  <c:v>77.900000000000006</c:v>
                </c:pt>
                <c:pt idx="7">
                  <c:v>77.8</c:v>
                </c:pt>
                <c:pt idx="8">
                  <c:v>77.900000000000006</c:v>
                </c:pt>
                <c:pt idx="9">
                  <c:v>77.8</c:v>
                </c:pt>
                <c:pt idx="10">
                  <c:v>78.099999999999994</c:v>
                </c:pt>
                <c:pt idx="11">
                  <c:v>78</c:v>
                </c:pt>
                <c:pt idx="12">
                  <c:v>77.8</c:v>
                </c:pt>
                <c:pt idx="13">
                  <c:v>78.2</c:v>
                </c:pt>
                <c:pt idx="14">
                  <c:v>77.900000000000006</c:v>
                </c:pt>
                <c:pt idx="15">
                  <c:v>78.3</c:v>
                </c:pt>
                <c:pt idx="16">
                  <c:v>78.599999999999994</c:v>
                </c:pt>
                <c:pt idx="17">
                  <c:v>79</c:v>
                </c:pt>
                <c:pt idx="18">
                  <c:v>79</c:v>
                </c:pt>
                <c:pt idx="19">
                  <c:v>79.2</c:v>
                </c:pt>
                <c:pt idx="20">
                  <c:v>79.3</c:v>
                </c:pt>
                <c:pt idx="21">
                  <c:v>79.400000000000006</c:v>
                </c:pt>
                <c:pt idx="22">
                  <c:v>79.8</c:v>
                </c:pt>
                <c:pt idx="23">
                  <c:v>80.2</c:v>
                </c:pt>
                <c:pt idx="24">
                  <c:v>80.5</c:v>
                </c:pt>
                <c:pt idx="25">
                  <c:v>80.7</c:v>
                </c:pt>
                <c:pt idx="26">
                  <c:v>80.599999999999994</c:v>
                </c:pt>
                <c:pt idx="27">
                  <c:v>81</c:v>
                </c:pt>
                <c:pt idx="28">
                  <c:v>81.099999999999994</c:v>
                </c:pt>
                <c:pt idx="29">
                  <c:v>81.400000000000006</c:v>
                </c:pt>
                <c:pt idx="30">
                  <c:v>81.900000000000006</c:v>
                </c:pt>
                <c:pt idx="31">
                  <c:v>82.1</c:v>
                </c:pt>
                <c:pt idx="32">
                  <c:v>82.4</c:v>
                </c:pt>
                <c:pt idx="33">
                  <c:v>82.8</c:v>
                </c:pt>
                <c:pt idx="34">
                  <c:v>82.7</c:v>
                </c:pt>
                <c:pt idx="35">
                  <c:v>82.8</c:v>
                </c:pt>
              </c:numCache>
            </c:numRef>
          </c:val>
          <c:smooth val="0"/>
          <c:extLst>
            <c:ext xmlns:c16="http://schemas.microsoft.com/office/drawing/2014/chart" uri="{C3380CC4-5D6E-409C-BE32-E72D297353CC}">
              <c16:uniqueId val="{00000005-DD1D-43E3-9904-B5666C00DB6D}"/>
            </c:ext>
          </c:extLst>
        </c:ser>
        <c:ser>
          <c:idx val="7"/>
          <c:order val="6"/>
          <c:tx>
            <c:strRef>
              <c:f>'Data 4.3b'!$A$16</c:f>
              <c:strCache>
                <c:ptCount val="1"/>
                <c:pt idx="0">
                  <c:v>Estonia</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4.3b'!$B$16:$AK$16</c:f>
              <c:numCache>
                <c:formatCode>0.0</c:formatCode>
                <c:ptCount val="36"/>
                <c:pt idx="0">
                  <c:v>74.099999999999994</c:v>
                </c:pt>
                <c:pt idx="1">
                  <c:v>74.7</c:v>
                </c:pt>
                <c:pt idx="2">
                  <c:v>74.8</c:v>
                </c:pt>
                <c:pt idx="3">
                  <c:v>74.3</c:v>
                </c:pt>
                <c:pt idx="4">
                  <c:v>74.5</c:v>
                </c:pt>
                <c:pt idx="5">
                  <c:v>75.099999999999994</c:v>
                </c:pt>
                <c:pt idx="6">
                  <c:v>75.099999999999994</c:v>
                </c:pt>
                <c:pt idx="7">
                  <c:v>75</c:v>
                </c:pt>
                <c:pt idx="8">
                  <c:v>74.900000000000006</c:v>
                </c:pt>
                <c:pt idx="9">
                  <c:v>74.900000000000006</c:v>
                </c:pt>
                <c:pt idx="10">
                  <c:v>75</c:v>
                </c:pt>
                <c:pt idx="11">
                  <c:v>74.8</c:v>
                </c:pt>
                <c:pt idx="12">
                  <c:v>74</c:v>
                </c:pt>
                <c:pt idx="13">
                  <c:v>72.900000000000006</c:v>
                </c:pt>
                <c:pt idx="14">
                  <c:v>74.3</c:v>
                </c:pt>
                <c:pt idx="15">
                  <c:v>75.599999999999994</c:v>
                </c:pt>
                <c:pt idx="16">
                  <c:v>75.900000000000006</c:v>
                </c:pt>
                <c:pt idx="17">
                  <c:v>75.400000000000006</c:v>
                </c:pt>
                <c:pt idx="18">
                  <c:v>76.099999999999994</c:v>
                </c:pt>
                <c:pt idx="19">
                  <c:v>76.400000000000006</c:v>
                </c:pt>
                <c:pt idx="20">
                  <c:v>76.5</c:v>
                </c:pt>
                <c:pt idx="21">
                  <c:v>77.2</c:v>
                </c:pt>
                <c:pt idx="22">
                  <c:v>77.2</c:v>
                </c:pt>
                <c:pt idx="23">
                  <c:v>78</c:v>
                </c:pt>
                <c:pt idx="24">
                  <c:v>78.2</c:v>
                </c:pt>
                <c:pt idx="25">
                  <c:v>78.599999999999994</c:v>
                </c:pt>
                <c:pt idx="26">
                  <c:v>78.900000000000006</c:v>
                </c:pt>
                <c:pt idx="27">
                  <c:v>79.5</c:v>
                </c:pt>
                <c:pt idx="28">
                  <c:v>80.3</c:v>
                </c:pt>
                <c:pt idx="29">
                  <c:v>80.8</c:v>
                </c:pt>
                <c:pt idx="30">
                  <c:v>81.3</c:v>
                </c:pt>
                <c:pt idx="31">
                  <c:v>81.5</c:v>
                </c:pt>
                <c:pt idx="32">
                  <c:v>81.7</c:v>
                </c:pt>
                <c:pt idx="33">
                  <c:v>81.900000000000006</c:v>
                </c:pt>
                <c:pt idx="34">
                  <c:v>82.2</c:v>
                </c:pt>
                <c:pt idx="35">
                  <c:v>82.2</c:v>
                </c:pt>
              </c:numCache>
            </c:numRef>
          </c:val>
          <c:smooth val="0"/>
          <c:extLst>
            <c:ext xmlns:c16="http://schemas.microsoft.com/office/drawing/2014/chart" uri="{C3380CC4-5D6E-409C-BE32-E72D297353CC}">
              <c16:uniqueId val="{00000006-DD1D-43E3-9904-B5666C00DB6D}"/>
            </c:ext>
          </c:extLst>
        </c:ser>
        <c:ser>
          <c:idx val="8"/>
          <c:order val="7"/>
          <c:tx>
            <c:strRef>
              <c:f>'Data 4.3b'!$A$17</c:f>
              <c:strCache>
                <c:ptCount val="1"/>
                <c:pt idx="0">
                  <c:v>Finland</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4.3b'!$B$17:$AK$17</c:f>
              <c:numCache>
                <c:formatCode>0.0</c:formatCode>
                <c:ptCount val="36"/>
                <c:pt idx="0">
                  <c:v>78.2</c:v>
                </c:pt>
                <c:pt idx="1">
                  <c:v>78.8</c:v>
                </c:pt>
                <c:pt idx="2">
                  <c:v>78.5</c:v>
                </c:pt>
                <c:pt idx="3">
                  <c:v>79</c:v>
                </c:pt>
                <c:pt idx="4">
                  <c:v>78.7</c:v>
                </c:pt>
                <c:pt idx="5">
                  <c:v>78.900000000000006</c:v>
                </c:pt>
                <c:pt idx="6">
                  <c:v>78.8</c:v>
                </c:pt>
                <c:pt idx="7">
                  <c:v>78.8</c:v>
                </c:pt>
                <c:pt idx="8">
                  <c:v>79</c:v>
                </c:pt>
                <c:pt idx="9">
                  <c:v>79</c:v>
                </c:pt>
                <c:pt idx="10">
                  <c:v>79.5</c:v>
                </c:pt>
                <c:pt idx="11">
                  <c:v>79.599999999999994</c:v>
                </c:pt>
                <c:pt idx="12">
                  <c:v>79.5</c:v>
                </c:pt>
                <c:pt idx="13">
                  <c:v>80.3</c:v>
                </c:pt>
                <c:pt idx="14">
                  <c:v>80.400000000000006</c:v>
                </c:pt>
                <c:pt idx="15">
                  <c:v>80.7</c:v>
                </c:pt>
                <c:pt idx="16">
                  <c:v>80.7</c:v>
                </c:pt>
                <c:pt idx="17">
                  <c:v>81</c:v>
                </c:pt>
                <c:pt idx="18">
                  <c:v>81.2</c:v>
                </c:pt>
                <c:pt idx="19">
                  <c:v>81.2</c:v>
                </c:pt>
                <c:pt idx="20">
                  <c:v>81.7</c:v>
                </c:pt>
                <c:pt idx="21">
                  <c:v>81.599999999999994</c:v>
                </c:pt>
                <c:pt idx="22">
                  <c:v>81.900000000000006</c:v>
                </c:pt>
                <c:pt idx="23">
                  <c:v>82.5</c:v>
                </c:pt>
                <c:pt idx="24">
                  <c:v>82.5</c:v>
                </c:pt>
                <c:pt idx="25">
                  <c:v>83.1</c:v>
                </c:pt>
                <c:pt idx="26">
                  <c:v>83.1</c:v>
                </c:pt>
                <c:pt idx="27">
                  <c:v>83.3</c:v>
                </c:pt>
                <c:pt idx="28">
                  <c:v>83.5</c:v>
                </c:pt>
                <c:pt idx="29">
                  <c:v>83.5</c:v>
                </c:pt>
                <c:pt idx="30">
                  <c:v>83.8</c:v>
                </c:pt>
                <c:pt idx="31">
                  <c:v>83.7</c:v>
                </c:pt>
                <c:pt idx="32">
                  <c:v>84.1</c:v>
                </c:pt>
                <c:pt idx="33">
                  <c:v>84.1</c:v>
                </c:pt>
                <c:pt idx="34">
                  <c:v>84.4</c:v>
                </c:pt>
                <c:pt idx="35">
                  <c:v>84.4</c:v>
                </c:pt>
              </c:numCache>
            </c:numRef>
          </c:val>
          <c:smooth val="0"/>
          <c:extLst>
            <c:ext xmlns:c16="http://schemas.microsoft.com/office/drawing/2014/chart" uri="{C3380CC4-5D6E-409C-BE32-E72D297353CC}">
              <c16:uniqueId val="{00000007-DD1D-43E3-9904-B5666C00DB6D}"/>
            </c:ext>
          </c:extLst>
        </c:ser>
        <c:ser>
          <c:idx val="9"/>
          <c:order val="8"/>
          <c:tx>
            <c:strRef>
              <c:f>'Data 4.3b'!$A$18</c:f>
              <c:strCache>
                <c:ptCount val="1"/>
                <c:pt idx="0">
                  <c:v>France</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4.3b'!$B$18:$AK$18</c:f>
              <c:numCache>
                <c:formatCode>0.0</c:formatCode>
                <c:ptCount val="36"/>
                <c:pt idx="17">
                  <c:v>82.6</c:v>
                </c:pt>
                <c:pt idx="18">
                  <c:v>82.7</c:v>
                </c:pt>
                <c:pt idx="19">
                  <c:v>83</c:v>
                </c:pt>
                <c:pt idx="20">
                  <c:v>83</c:v>
                </c:pt>
                <c:pt idx="21">
                  <c:v>83</c:v>
                </c:pt>
                <c:pt idx="22">
                  <c:v>82.7</c:v>
                </c:pt>
                <c:pt idx="23">
                  <c:v>83.8</c:v>
                </c:pt>
                <c:pt idx="24">
                  <c:v>83.8</c:v>
                </c:pt>
                <c:pt idx="25">
                  <c:v>84.5</c:v>
                </c:pt>
                <c:pt idx="26">
                  <c:v>84.8</c:v>
                </c:pt>
                <c:pt idx="27">
                  <c:v>84.8</c:v>
                </c:pt>
                <c:pt idx="28">
                  <c:v>85</c:v>
                </c:pt>
                <c:pt idx="29">
                  <c:v>85.3</c:v>
                </c:pt>
                <c:pt idx="30">
                  <c:v>85.7</c:v>
                </c:pt>
                <c:pt idx="31">
                  <c:v>85.4</c:v>
                </c:pt>
                <c:pt idx="32">
                  <c:v>85.6</c:v>
                </c:pt>
                <c:pt idx="33">
                  <c:v>86.1</c:v>
                </c:pt>
                <c:pt idx="34">
                  <c:v>85.6</c:v>
                </c:pt>
                <c:pt idx="35">
                  <c:v>85.7</c:v>
                </c:pt>
              </c:numCache>
            </c:numRef>
          </c:val>
          <c:smooth val="0"/>
          <c:extLst>
            <c:ext xmlns:c16="http://schemas.microsoft.com/office/drawing/2014/chart" uri="{C3380CC4-5D6E-409C-BE32-E72D297353CC}">
              <c16:uniqueId val="{00000008-DD1D-43E3-9904-B5666C00DB6D}"/>
            </c:ext>
          </c:extLst>
        </c:ser>
        <c:ser>
          <c:idx val="10"/>
          <c:order val="9"/>
          <c:tx>
            <c:strRef>
              <c:f>'Data 4.3b'!$A$19</c:f>
              <c:strCache>
                <c:ptCount val="1"/>
                <c:pt idx="0">
                  <c:v>Germany (including former GDR)</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4.3b'!$B$19:$AK$19</c:f>
              <c:numCache>
                <c:formatCode>0.0</c:formatCode>
                <c:ptCount val="36"/>
                <c:pt idx="0">
                  <c:v>76.400000000000006</c:v>
                </c:pt>
                <c:pt idx="1">
                  <c:v>76.7</c:v>
                </c:pt>
                <c:pt idx="2">
                  <c:v>77</c:v>
                </c:pt>
                <c:pt idx="3">
                  <c:v>77.5</c:v>
                </c:pt>
                <c:pt idx="4">
                  <c:v>77.599999999999994</c:v>
                </c:pt>
                <c:pt idx="5">
                  <c:v>77.7</c:v>
                </c:pt>
                <c:pt idx="6">
                  <c:v>78.2</c:v>
                </c:pt>
                <c:pt idx="7">
                  <c:v>78.400000000000006</c:v>
                </c:pt>
                <c:pt idx="8">
                  <c:v>78.599999999999994</c:v>
                </c:pt>
                <c:pt idx="9">
                  <c:v>78.5</c:v>
                </c:pt>
                <c:pt idx="10">
                  <c:v>78.8</c:v>
                </c:pt>
                <c:pt idx="11">
                  <c:v>79.3</c:v>
                </c:pt>
                <c:pt idx="12">
                  <c:v>79.400000000000006</c:v>
                </c:pt>
                <c:pt idx="13">
                  <c:v>79.7</c:v>
                </c:pt>
                <c:pt idx="14">
                  <c:v>79.900000000000006</c:v>
                </c:pt>
                <c:pt idx="15">
                  <c:v>80.099999999999994</c:v>
                </c:pt>
                <c:pt idx="16">
                  <c:v>80.5</c:v>
                </c:pt>
                <c:pt idx="17">
                  <c:v>80.8</c:v>
                </c:pt>
                <c:pt idx="18">
                  <c:v>81</c:v>
                </c:pt>
                <c:pt idx="19">
                  <c:v>81.2</c:v>
                </c:pt>
                <c:pt idx="20">
                  <c:v>81.400000000000006</c:v>
                </c:pt>
                <c:pt idx="21">
                  <c:v>81.3</c:v>
                </c:pt>
                <c:pt idx="22">
                  <c:v>81.3</c:v>
                </c:pt>
                <c:pt idx="23">
                  <c:v>81.900000000000006</c:v>
                </c:pt>
                <c:pt idx="24">
                  <c:v>82</c:v>
                </c:pt>
                <c:pt idx="25">
                  <c:v>82.4</c:v>
                </c:pt>
                <c:pt idx="26">
                  <c:v>82.7</c:v>
                </c:pt>
                <c:pt idx="27">
                  <c:v>82.7</c:v>
                </c:pt>
                <c:pt idx="28">
                  <c:v>82.8</c:v>
                </c:pt>
                <c:pt idx="29">
                  <c:v>83</c:v>
                </c:pt>
                <c:pt idx="30">
                  <c:v>83.1</c:v>
                </c:pt>
                <c:pt idx="31">
                  <c:v>83.1</c:v>
                </c:pt>
                <c:pt idx="32">
                  <c:v>83</c:v>
                </c:pt>
                <c:pt idx="33">
                  <c:v>83.6</c:v>
                </c:pt>
                <c:pt idx="34">
                  <c:v>83.1</c:v>
                </c:pt>
                <c:pt idx="35">
                  <c:v>83.5</c:v>
                </c:pt>
              </c:numCache>
            </c:numRef>
          </c:val>
          <c:smooth val="0"/>
          <c:extLst>
            <c:ext xmlns:c16="http://schemas.microsoft.com/office/drawing/2014/chart" uri="{C3380CC4-5D6E-409C-BE32-E72D297353CC}">
              <c16:uniqueId val="{00000009-DD1D-43E3-9904-B5666C00DB6D}"/>
            </c:ext>
          </c:extLst>
        </c:ser>
        <c:ser>
          <c:idx val="11"/>
          <c:order val="10"/>
          <c:tx>
            <c:strRef>
              <c:f>'Data 4.3b'!$A$20</c:f>
              <c:strCache>
                <c:ptCount val="1"/>
                <c:pt idx="0">
                  <c:v>Greece</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4.3b'!$B$20:$AK$20</c:f>
              <c:numCache>
                <c:formatCode>0.0</c:formatCode>
                <c:ptCount val="36"/>
                <c:pt idx="0">
                  <c:v>77.900000000000006</c:v>
                </c:pt>
                <c:pt idx="1">
                  <c:v>78.2</c:v>
                </c:pt>
                <c:pt idx="2">
                  <c:v>78</c:v>
                </c:pt>
                <c:pt idx="3">
                  <c:v>78.599999999999994</c:v>
                </c:pt>
                <c:pt idx="4">
                  <c:v>78.400000000000006</c:v>
                </c:pt>
                <c:pt idx="5">
                  <c:v>78.8</c:v>
                </c:pt>
                <c:pt idx="6">
                  <c:v>78.599999999999994</c:v>
                </c:pt>
                <c:pt idx="7">
                  <c:v>79.3</c:v>
                </c:pt>
                <c:pt idx="8">
                  <c:v>79.5</c:v>
                </c:pt>
                <c:pt idx="9">
                  <c:v>79.5</c:v>
                </c:pt>
                <c:pt idx="10">
                  <c:v>79.8</c:v>
                </c:pt>
                <c:pt idx="11">
                  <c:v>79.7</c:v>
                </c:pt>
                <c:pt idx="12">
                  <c:v>80.099999999999994</c:v>
                </c:pt>
                <c:pt idx="13">
                  <c:v>80.3</c:v>
                </c:pt>
                <c:pt idx="14">
                  <c:v>80.400000000000006</c:v>
                </c:pt>
                <c:pt idx="15">
                  <c:v>80.599999999999994</c:v>
                </c:pt>
                <c:pt idx="16">
                  <c:v>81</c:v>
                </c:pt>
                <c:pt idx="17">
                  <c:v>80.900000000000006</c:v>
                </c:pt>
                <c:pt idx="18">
                  <c:v>81.099999999999994</c:v>
                </c:pt>
                <c:pt idx="19">
                  <c:v>81.3</c:v>
                </c:pt>
                <c:pt idx="20">
                  <c:v>81.900000000000006</c:v>
                </c:pt>
                <c:pt idx="21">
                  <c:v>82</c:v>
                </c:pt>
                <c:pt idx="22">
                  <c:v>82</c:v>
                </c:pt>
                <c:pt idx="23">
                  <c:v>82.2</c:v>
                </c:pt>
                <c:pt idx="24">
                  <c:v>82.5</c:v>
                </c:pt>
                <c:pt idx="25">
                  <c:v>82.7</c:v>
                </c:pt>
                <c:pt idx="26">
                  <c:v>82.5</c:v>
                </c:pt>
                <c:pt idx="27">
                  <c:v>83</c:v>
                </c:pt>
                <c:pt idx="28">
                  <c:v>83.3</c:v>
                </c:pt>
                <c:pt idx="29">
                  <c:v>83.3</c:v>
                </c:pt>
                <c:pt idx="30">
                  <c:v>83.6</c:v>
                </c:pt>
                <c:pt idx="31">
                  <c:v>83.4</c:v>
                </c:pt>
                <c:pt idx="32">
                  <c:v>84</c:v>
                </c:pt>
                <c:pt idx="33">
                  <c:v>84.1</c:v>
                </c:pt>
                <c:pt idx="34">
                  <c:v>83.7</c:v>
                </c:pt>
                <c:pt idx="35">
                  <c:v>84</c:v>
                </c:pt>
              </c:numCache>
            </c:numRef>
          </c:val>
          <c:smooth val="0"/>
          <c:extLst>
            <c:ext xmlns:c16="http://schemas.microsoft.com/office/drawing/2014/chart" uri="{C3380CC4-5D6E-409C-BE32-E72D297353CC}">
              <c16:uniqueId val="{0000000A-DD1D-43E3-9904-B5666C00DB6D}"/>
            </c:ext>
          </c:extLst>
        </c:ser>
        <c:ser>
          <c:idx val="12"/>
          <c:order val="11"/>
          <c:tx>
            <c:strRef>
              <c:f>'Data 4.3b'!$A$21</c:f>
              <c:strCache>
                <c:ptCount val="1"/>
                <c:pt idx="0">
                  <c:v>Hungary</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4.3b'!$B$21:$AK$21</c:f>
              <c:numCache>
                <c:formatCode>0.0</c:formatCode>
                <c:ptCount val="36"/>
                <c:pt idx="0">
                  <c:v>73</c:v>
                </c:pt>
                <c:pt idx="1">
                  <c:v>73.3</c:v>
                </c:pt>
                <c:pt idx="2">
                  <c:v>73.099999999999994</c:v>
                </c:pt>
                <c:pt idx="3">
                  <c:v>73.3</c:v>
                </c:pt>
                <c:pt idx="4">
                  <c:v>73.2</c:v>
                </c:pt>
                <c:pt idx="5">
                  <c:v>73.3</c:v>
                </c:pt>
                <c:pt idx="6">
                  <c:v>73.900000000000006</c:v>
                </c:pt>
                <c:pt idx="7">
                  <c:v>74.2</c:v>
                </c:pt>
                <c:pt idx="8">
                  <c:v>73.8</c:v>
                </c:pt>
                <c:pt idx="9">
                  <c:v>73.8</c:v>
                </c:pt>
                <c:pt idx="10">
                  <c:v>74</c:v>
                </c:pt>
                <c:pt idx="11">
                  <c:v>74</c:v>
                </c:pt>
                <c:pt idx="12">
                  <c:v>74</c:v>
                </c:pt>
                <c:pt idx="13">
                  <c:v>74.5</c:v>
                </c:pt>
                <c:pt idx="14">
                  <c:v>74.8</c:v>
                </c:pt>
                <c:pt idx="15">
                  <c:v>75</c:v>
                </c:pt>
                <c:pt idx="16">
                  <c:v>75.5</c:v>
                </c:pt>
                <c:pt idx="17">
                  <c:v>75.599999999999994</c:v>
                </c:pt>
                <c:pt idx="18">
                  <c:v>75.599999999999994</c:v>
                </c:pt>
                <c:pt idx="19">
                  <c:v>76.2</c:v>
                </c:pt>
                <c:pt idx="20">
                  <c:v>76.7</c:v>
                </c:pt>
                <c:pt idx="21">
                  <c:v>76.7</c:v>
                </c:pt>
                <c:pt idx="22">
                  <c:v>76.7</c:v>
                </c:pt>
                <c:pt idx="23">
                  <c:v>77.2</c:v>
                </c:pt>
                <c:pt idx="24">
                  <c:v>77.2</c:v>
                </c:pt>
                <c:pt idx="25">
                  <c:v>77.8</c:v>
                </c:pt>
                <c:pt idx="26">
                  <c:v>77.8</c:v>
                </c:pt>
                <c:pt idx="27">
                  <c:v>78.3</c:v>
                </c:pt>
                <c:pt idx="28">
                  <c:v>78.400000000000006</c:v>
                </c:pt>
                <c:pt idx="29">
                  <c:v>78.599999999999994</c:v>
                </c:pt>
                <c:pt idx="30">
                  <c:v>78.7</c:v>
                </c:pt>
                <c:pt idx="31">
                  <c:v>78.7</c:v>
                </c:pt>
                <c:pt idx="32">
                  <c:v>79.099999999999994</c:v>
                </c:pt>
                <c:pt idx="33">
                  <c:v>79.400000000000006</c:v>
                </c:pt>
                <c:pt idx="34">
                  <c:v>79</c:v>
                </c:pt>
                <c:pt idx="35">
                  <c:v>79.7</c:v>
                </c:pt>
              </c:numCache>
            </c:numRef>
          </c:val>
          <c:smooth val="0"/>
          <c:extLst>
            <c:ext xmlns:c16="http://schemas.microsoft.com/office/drawing/2014/chart" uri="{C3380CC4-5D6E-409C-BE32-E72D297353CC}">
              <c16:uniqueId val="{0000000B-DD1D-43E3-9904-B5666C00DB6D}"/>
            </c:ext>
          </c:extLst>
        </c:ser>
        <c:ser>
          <c:idx val="13"/>
          <c:order val="12"/>
          <c:tx>
            <c:strRef>
              <c:f>'Data 4.3b'!$A$22</c:f>
              <c:strCache>
                <c:ptCount val="1"/>
                <c:pt idx="0">
                  <c:v>Ireland</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4.3b'!$B$22:$AK$22</c:f>
              <c:numCache>
                <c:formatCode>0.0</c:formatCode>
                <c:ptCount val="36"/>
                <c:pt idx="5">
                  <c:v>76.400000000000006</c:v>
                </c:pt>
                <c:pt idx="6">
                  <c:v>77.3</c:v>
                </c:pt>
                <c:pt idx="7">
                  <c:v>77.3</c:v>
                </c:pt>
                <c:pt idx="8">
                  <c:v>77.2</c:v>
                </c:pt>
                <c:pt idx="9">
                  <c:v>77.7</c:v>
                </c:pt>
                <c:pt idx="10">
                  <c:v>77.900000000000006</c:v>
                </c:pt>
                <c:pt idx="11">
                  <c:v>78.3</c:v>
                </c:pt>
                <c:pt idx="12">
                  <c:v>78.099999999999994</c:v>
                </c:pt>
                <c:pt idx="13">
                  <c:v>78.599999999999994</c:v>
                </c:pt>
                <c:pt idx="14">
                  <c:v>78.3</c:v>
                </c:pt>
                <c:pt idx="15">
                  <c:v>78.7</c:v>
                </c:pt>
                <c:pt idx="16">
                  <c:v>78.7</c:v>
                </c:pt>
                <c:pt idx="17">
                  <c:v>79.099999999999994</c:v>
                </c:pt>
                <c:pt idx="18">
                  <c:v>78.900000000000006</c:v>
                </c:pt>
                <c:pt idx="19">
                  <c:v>79.2</c:v>
                </c:pt>
                <c:pt idx="20">
                  <c:v>79.900000000000006</c:v>
                </c:pt>
                <c:pt idx="21">
                  <c:v>80.400000000000006</c:v>
                </c:pt>
                <c:pt idx="22">
                  <c:v>80.7</c:v>
                </c:pt>
                <c:pt idx="23">
                  <c:v>81.099999999999994</c:v>
                </c:pt>
                <c:pt idx="24">
                  <c:v>81.3</c:v>
                </c:pt>
                <c:pt idx="25">
                  <c:v>81.7</c:v>
                </c:pt>
                <c:pt idx="26">
                  <c:v>82.1</c:v>
                </c:pt>
                <c:pt idx="27">
                  <c:v>82.4</c:v>
                </c:pt>
                <c:pt idx="28">
                  <c:v>82.7</c:v>
                </c:pt>
                <c:pt idx="29">
                  <c:v>83.1</c:v>
                </c:pt>
                <c:pt idx="30">
                  <c:v>83</c:v>
                </c:pt>
                <c:pt idx="31">
                  <c:v>83.1</c:v>
                </c:pt>
                <c:pt idx="32">
                  <c:v>83.1</c:v>
                </c:pt>
                <c:pt idx="33">
                  <c:v>83.5</c:v>
                </c:pt>
                <c:pt idx="34">
                  <c:v>83.4</c:v>
                </c:pt>
                <c:pt idx="35">
                  <c:v>83.6</c:v>
                </c:pt>
              </c:numCache>
            </c:numRef>
          </c:val>
          <c:smooth val="0"/>
          <c:extLst>
            <c:ext xmlns:c16="http://schemas.microsoft.com/office/drawing/2014/chart" uri="{C3380CC4-5D6E-409C-BE32-E72D297353CC}">
              <c16:uniqueId val="{0000000C-DD1D-43E3-9904-B5666C00DB6D}"/>
            </c:ext>
          </c:extLst>
        </c:ser>
        <c:ser>
          <c:idx val="15"/>
          <c:order val="13"/>
          <c:tx>
            <c:strRef>
              <c:f>'Data 4.3b'!$A$23</c:f>
              <c:strCache>
                <c:ptCount val="1"/>
                <c:pt idx="0">
                  <c:v>Italy</c:v>
                </c:pt>
              </c:strCache>
            </c:strRef>
          </c:tx>
          <c:spPr>
            <a:ln w="19050" cap="rnd">
              <a:solidFill>
                <a:schemeClr val="bg1">
                  <a:lumMod val="65000"/>
                </a:schemeClr>
              </a:solidFill>
              <a:round/>
            </a:ln>
            <a:effectLst/>
          </c:spPr>
          <c:marker>
            <c:symbol val="none"/>
          </c:marker>
          <c:dPt>
            <c:idx val="35"/>
            <c:marker>
              <c:symbol val="none"/>
            </c:marker>
            <c:bubble3D val="0"/>
            <c:extLst>
              <c:ext xmlns:c16="http://schemas.microsoft.com/office/drawing/2014/chart" uri="{C3380CC4-5D6E-409C-BE32-E72D297353CC}">
                <c16:uniqueId val="{0000000D-DD1D-43E3-9904-B5666C00DB6D}"/>
              </c:ext>
            </c:extLst>
          </c:dPt>
          <c:cat>
            <c:numRef>
              <c:f>'Data 4.3b'!$B$7:$AK$7</c:f>
              <c:numCache>
                <c:formatCode>General</c:formatCode>
                <c:ptCount val="36"/>
              </c:numCache>
            </c:numRef>
          </c:cat>
          <c:val>
            <c:numRef>
              <c:f>'Data 4.3b'!$B$23:$AK$23</c:f>
              <c:numCache>
                <c:formatCode>0.0</c:formatCode>
                <c:ptCount val="36"/>
                <c:pt idx="4">
                  <c:v>78.8</c:v>
                </c:pt>
                <c:pt idx="5">
                  <c:v>79.099999999999994</c:v>
                </c:pt>
                <c:pt idx="6">
                  <c:v>79.599999999999994</c:v>
                </c:pt>
                <c:pt idx="7">
                  <c:v>79.7</c:v>
                </c:pt>
                <c:pt idx="8">
                  <c:v>80.2</c:v>
                </c:pt>
                <c:pt idx="9">
                  <c:v>80.3</c:v>
                </c:pt>
                <c:pt idx="10">
                  <c:v>80.400000000000006</c:v>
                </c:pt>
                <c:pt idx="11">
                  <c:v>80.8</c:v>
                </c:pt>
                <c:pt idx="12">
                  <c:v>81</c:v>
                </c:pt>
                <c:pt idx="13">
                  <c:v>81.2</c:v>
                </c:pt>
                <c:pt idx="14">
                  <c:v>81.5</c:v>
                </c:pt>
                <c:pt idx="15">
                  <c:v>81.8</c:v>
                </c:pt>
                <c:pt idx="16">
                  <c:v>82</c:v>
                </c:pt>
                <c:pt idx="17">
                  <c:v>82.1</c:v>
                </c:pt>
                <c:pt idx="18">
                  <c:v>82.6</c:v>
                </c:pt>
                <c:pt idx="19">
                  <c:v>82.8</c:v>
                </c:pt>
                <c:pt idx="20">
                  <c:v>83.2</c:v>
                </c:pt>
                <c:pt idx="21">
                  <c:v>83.2</c:v>
                </c:pt>
                <c:pt idx="22">
                  <c:v>82.8</c:v>
                </c:pt>
                <c:pt idx="23">
                  <c:v>83.7</c:v>
                </c:pt>
                <c:pt idx="24">
                  <c:v>83.6</c:v>
                </c:pt>
                <c:pt idx="25">
                  <c:v>84.1</c:v>
                </c:pt>
                <c:pt idx="26">
                  <c:v>84.2</c:v>
                </c:pt>
                <c:pt idx="27">
                  <c:v>84.2</c:v>
                </c:pt>
                <c:pt idx="28">
                  <c:v>84.3</c:v>
                </c:pt>
                <c:pt idx="29">
                  <c:v>84.7</c:v>
                </c:pt>
                <c:pt idx="30">
                  <c:v>84.8</c:v>
                </c:pt>
                <c:pt idx="31">
                  <c:v>84.8</c:v>
                </c:pt>
                <c:pt idx="32">
                  <c:v>85.2</c:v>
                </c:pt>
                <c:pt idx="33">
                  <c:v>85.6</c:v>
                </c:pt>
                <c:pt idx="34">
                  <c:v>84.9</c:v>
                </c:pt>
                <c:pt idx="35">
                  <c:v>85.6</c:v>
                </c:pt>
              </c:numCache>
            </c:numRef>
          </c:val>
          <c:smooth val="0"/>
          <c:extLst>
            <c:ext xmlns:c16="http://schemas.microsoft.com/office/drawing/2014/chart" uri="{C3380CC4-5D6E-409C-BE32-E72D297353CC}">
              <c16:uniqueId val="{0000000E-DD1D-43E3-9904-B5666C00DB6D}"/>
            </c:ext>
          </c:extLst>
        </c:ser>
        <c:ser>
          <c:idx val="17"/>
          <c:order val="14"/>
          <c:tx>
            <c:strRef>
              <c:f>'Data 4.3b'!$A$24</c:f>
              <c:strCache>
                <c:ptCount val="1"/>
                <c:pt idx="0">
                  <c:v>Latvia</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4.3b'!$B$24:$AK$24</c:f>
              <c:numCache>
                <c:formatCode>0.0</c:formatCode>
                <c:ptCount val="36"/>
                <c:pt idx="21">
                  <c:v>75.8</c:v>
                </c:pt>
                <c:pt idx="22">
                  <c:v>75.7</c:v>
                </c:pt>
                <c:pt idx="23">
                  <c:v>76</c:v>
                </c:pt>
                <c:pt idx="24">
                  <c:v>76.3</c:v>
                </c:pt>
                <c:pt idx="25">
                  <c:v>76.099999999999994</c:v>
                </c:pt>
                <c:pt idx="26">
                  <c:v>76.2</c:v>
                </c:pt>
                <c:pt idx="27">
                  <c:v>77.5</c:v>
                </c:pt>
                <c:pt idx="28">
                  <c:v>77.7</c:v>
                </c:pt>
                <c:pt idx="29">
                  <c:v>78</c:v>
                </c:pt>
                <c:pt idx="30">
                  <c:v>78.8</c:v>
                </c:pt>
                <c:pt idx="31">
                  <c:v>78.900000000000006</c:v>
                </c:pt>
                <c:pt idx="32">
                  <c:v>78.900000000000006</c:v>
                </c:pt>
                <c:pt idx="33">
                  <c:v>79.400000000000006</c:v>
                </c:pt>
                <c:pt idx="34">
                  <c:v>79.5</c:v>
                </c:pt>
                <c:pt idx="35">
                  <c:v>79.599999999999994</c:v>
                </c:pt>
              </c:numCache>
            </c:numRef>
          </c:val>
          <c:smooth val="0"/>
          <c:extLst>
            <c:ext xmlns:c16="http://schemas.microsoft.com/office/drawing/2014/chart" uri="{C3380CC4-5D6E-409C-BE32-E72D297353CC}">
              <c16:uniqueId val="{0000000F-DD1D-43E3-9904-B5666C00DB6D}"/>
            </c:ext>
          </c:extLst>
        </c:ser>
        <c:ser>
          <c:idx val="18"/>
          <c:order val="15"/>
          <c:tx>
            <c:strRef>
              <c:f>'Data 4.3b'!$A$25</c:f>
              <c:strCache>
                <c:ptCount val="1"/>
                <c:pt idx="0">
                  <c:v>Lithuania</c:v>
                </c:pt>
              </c:strCache>
            </c:strRef>
          </c:tx>
          <c:spPr>
            <a:ln w="19050" cap="rnd">
              <a:solidFill>
                <a:schemeClr val="bg1">
                  <a:lumMod val="65000"/>
                </a:schemeClr>
              </a:solidFill>
              <a:round/>
            </a:ln>
            <a:effectLst/>
          </c:spPr>
          <c:marker>
            <c:symbol val="none"/>
          </c:marker>
          <c:dPt>
            <c:idx val="35"/>
            <c:marker>
              <c:symbol val="none"/>
            </c:marker>
            <c:bubble3D val="0"/>
            <c:extLst>
              <c:ext xmlns:c16="http://schemas.microsoft.com/office/drawing/2014/chart" uri="{C3380CC4-5D6E-409C-BE32-E72D297353CC}">
                <c16:uniqueId val="{00000010-DD1D-43E3-9904-B5666C00DB6D}"/>
              </c:ext>
            </c:extLst>
          </c:dPt>
          <c:cat>
            <c:numRef>
              <c:f>'Data 4.3b'!$B$7:$AK$7</c:f>
              <c:numCache>
                <c:formatCode>General</c:formatCode>
                <c:ptCount val="36"/>
              </c:numCache>
            </c:numRef>
          </c:cat>
          <c:val>
            <c:numRef>
              <c:f>'Data 4.3b'!$B$25:$AK$25</c:f>
              <c:numCache>
                <c:formatCode>0.0</c:formatCode>
                <c:ptCount val="36"/>
                <c:pt idx="0">
                  <c:v>75.400000000000006</c:v>
                </c:pt>
                <c:pt idx="1">
                  <c:v>75.8</c:v>
                </c:pt>
                <c:pt idx="2">
                  <c:v>75.7</c:v>
                </c:pt>
                <c:pt idx="3">
                  <c:v>75.3</c:v>
                </c:pt>
                <c:pt idx="4">
                  <c:v>75.3</c:v>
                </c:pt>
                <c:pt idx="5">
                  <c:v>76.400000000000006</c:v>
                </c:pt>
                <c:pt idx="6">
                  <c:v>76.3</c:v>
                </c:pt>
                <c:pt idx="7">
                  <c:v>76.3</c:v>
                </c:pt>
                <c:pt idx="8">
                  <c:v>76.3</c:v>
                </c:pt>
                <c:pt idx="9">
                  <c:v>76.3</c:v>
                </c:pt>
                <c:pt idx="10">
                  <c:v>76</c:v>
                </c:pt>
                <c:pt idx="11">
                  <c:v>76</c:v>
                </c:pt>
                <c:pt idx="12">
                  <c:v>75</c:v>
                </c:pt>
                <c:pt idx="13">
                  <c:v>74.900000000000006</c:v>
                </c:pt>
                <c:pt idx="14">
                  <c:v>75.099999999999994</c:v>
                </c:pt>
                <c:pt idx="15">
                  <c:v>75.900000000000006</c:v>
                </c:pt>
                <c:pt idx="16">
                  <c:v>76.599999999999994</c:v>
                </c:pt>
                <c:pt idx="17">
                  <c:v>76.7</c:v>
                </c:pt>
                <c:pt idx="18">
                  <c:v>77</c:v>
                </c:pt>
                <c:pt idx="19">
                  <c:v>77.400000000000006</c:v>
                </c:pt>
                <c:pt idx="20">
                  <c:v>77.400000000000006</c:v>
                </c:pt>
                <c:pt idx="21">
                  <c:v>77.400000000000006</c:v>
                </c:pt>
                <c:pt idx="22">
                  <c:v>77.7</c:v>
                </c:pt>
                <c:pt idx="23">
                  <c:v>77.7</c:v>
                </c:pt>
                <c:pt idx="24">
                  <c:v>77.400000000000006</c:v>
                </c:pt>
                <c:pt idx="25">
                  <c:v>77.099999999999994</c:v>
                </c:pt>
                <c:pt idx="26">
                  <c:v>77.2</c:v>
                </c:pt>
                <c:pt idx="27">
                  <c:v>77.599999999999994</c:v>
                </c:pt>
                <c:pt idx="28">
                  <c:v>78.7</c:v>
                </c:pt>
                <c:pt idx="29">
                  <c:v>78.900000000000006</c:v>
                </c:pt>
                <c:pt idx="30">
                  <c:v>79.3</c:v>
                </c:pt>
                <c:pt idx="31">
                  <c:v>79.599999999999994</c:v>
                </c:pt>
                <c:pt idx="32">
                  <c:v>79.599999999999994</c:v>
                </c:pt>
                <c:pt idx="33">
                  <c:v>80.099999999999994</c:v>
                </c:pt>
                <c:pt idx="34">
                  <c:v>79.7</c:v>
                </c:pt>
                <c:pt idx="35">
                  <c:v>80.099999999999994</c:v>
                </c:pt>
              </c:numCache>
            </c:numRef>
          </c:val>
          <c:smooth val="0"/>
          <c:extLst>
            <c:ext xmlns:c16="http://schemas.microsoft.com/office/drawing/2014/chart" uri="{C3380CC4-5D6E-409C-BE32-E72D297353CC}">
              <c16:uniqueId val="{00000011-DD1D-43E3-9904-B5666C00DB6D}"/>
            </c:ext>
          </c:extLst>
        </c:ser>
        <c:ser>
          <c:idx val="19"/>
          <c:order val="16"/>
          <c:tx>
            <c:strRef>
              <c:f>'Data 4.3b'!$A$26</c:f>
              <c:strCache>
                <c:ptCount val="1"/>
                <c:pt idx="0">
                  <c:v>Luxembourg</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4.3b'!$B$26:$AK$26</c:f>
              <c:numCache>
                <c:formatCode>0.0</c:formatCode>
                <c:ptCount val="36"/>
                <c:pt idx="0">
                  <c:v>76.3</c:v>
                </c:pt>
                <c:pt idx="1">
                  <c:v>76.400000000000006</c:v>
                </c:pt>
                <c:pt idx="2">
                  <c:v>77.099999999999994</c:v>
                </c:pt>
                <c:pt idx="3">
                  <c:v>76.900000000000006</c:v>
                </c:pt>
                <c:pt idx="4">
                  <c:v>77.3</c:v>
                </c:pt>
                <c:pt idx="5">
                  <c:v>78.7</c:v>
                </c:pt>
                <c:pt idx="6">
                  <c:v>77.900000000000006</c:v>
                </c:pt>
                <c:pt idx="7">
                  <c:v>79</c:v>
                </c:pt>
                <c:pt idx="8">
                  <c:v>78.400000000000006</c:v>
                </c:pt>
                <c:pt idx="9">
                  <c:v>78.7</c:v>
                </c:pt>
                <c:pt idx="10">
                  <c:v>79.3</c:v>
                </c:pt>
                <c:pt idx="11">
                  <c:v>78.599999999999994</c:v>
                </c:pt>
                <c:pt idx="12">
                  <c:v>79.599999999999994</c:v>
                </c:pt>
                <c:pt idx="13">
                  <c:v>79.900000000000006</c:v>
                </c:pt>
                <c:pt idx="14">
                  <c:v>80.599999999999994</c:v>
                </c:pt>
                <c:pt idx="15">
                  <c:v>80.2</c:v>
                </c:pt>
                <c:pt idx="16">
                  <c:v>80</c:v>
                </c:pt>
                <c:pt idx="17">
                  <c:v>80.8</c:v>
                </c:pt>
                <c:pt idx="18">
                  <c:v>81.400000000000006</c:v>
                </c:pt>
                <c:pt idx="19">
                  <c:v>81.3</c:v>
                </c:pt>
                <c:pt idx="20">
                  <c:v>80.7</c:v>
                </c:pt>
                <c:pt idx="21">
                  <c:v>81.5</c:v>
                </c:pt>
                <c:pt idx="22">
                  <c:v>80.8</c:v>
                </c:pt>
                <c:pt idx="23">
                  <c:v>82.4</c:v>
                </c:pt>
                <c:pt idx="24">
                  <c:v>82.3</c:v>
                </c:pt>
                <c:pt idx="25">
                  <c:v>81.900000000000006</c:v>
                </c:pt>
                <c:pt idx="26">
                  <c:v>82.2</c:v>
                </c:pt>
                <c:pt idx="27">
                  <c:v>83.1</c:v>
                </c:pt>
                <c:pt idx="28">
                  <c:v>83.3</c:v>
                </c:pt>
                <c:pt idx="29">
                  <c:v>83.5</c:v>
                </c:pt>
                <c:pt idx="30">
                  <c:v>83.6</c:v>
                </c:pt>
                <c:pt idx="31">
                  <c:v>83.8</c:v>
                </c:pt>
                <c:pt idx="32">
                  <c:v>83.9</c:v>
                </c:pt>
                <c:pt idx="33">
                  <c:v>85.2</c:v>
                </c:pt>
                <c:pt idx="34">
                  <c:v>84.7</c:v>
                </c:pt>
                <c:pt idx="35">
                  <c:v>85.4</c:v>
                </c:pt>
              </c:numCache>
            </c:numRef>
          </c:val>
          <c:smooth val="0"/>
          <c:extLst>
            <c:ext xmlns:c16="http://schemas.microsoft.com/office/drawing/2014/chart" uri="{C3380CC4-5D6E-409C-BE32-E72D297353CC}">
              <c16:uniqueId val="{00000012-DD1D-43E3-9904-B5666C00DB6D}"/>
            </c:ext>
          </c:extLst>
        </c:ser>
        <c:ser>
          <c:idx val="20"/>
          <c:order val="17"/>
          <c:tx>
            <c:strRef>
              <c:f>'Data 4.3b'!$A$27</c:f>
              <c:strCache>
                <c:ptCount val="1"/>
                <c:pt idx="0">
                  <c:v>Malta</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4.3b'!$B$27:$AK$27</c:f>
              <c:numCache>
                <c:formatCode>0.0</c:formatCode>
                <c:ptCount val="36"/>
                <c:pt idx="0">
                  <c:v>73.900000000000006</c:v>
                </c:pt>
                <c:pt idx="14">
                  <c:v>79.8</c:v>
                </c:pt>
                <c:pt idx="15">
                  <c:v>79.8</c:v>
                </c:pt>
                <c:pt idx="16">
                  <c:v>80.3</c:v>
                </c:pt>
                <c:pt idx="17">
                  <c:v>80.2</c:v>
                </c:pt>
                <c:pt idx="18">
                  <c:v>79.599999999999994</c:v>
                </c:pt>
                <c:pt idx="19">
                  <c:v>80.5</c:v>
                </c:pt>
                <c:pt idx="20">
                  <c:v>81.2</c:v>
                </c:pt>
                <c:pt idx="21">
                  <c:v>81.3</c:v>
                </c:pt>
                <c:pt idx="22">
                  <c:v>80.8</c:v>
                </c:pt>
                <c:pt idx="23">
                  <c:v>81.2</c:v>
                </c:pt>
                <c:pt idx="24">
                  <c:v>81.400000000000006</c:v>
                </c:pt>
                <c:pt idx="25">
                  <c:v>82</c:v>
                </c:pt>
                <c:pt idx="26">
                  <c:v>82.2</c:v>
                </c:pt>
                <c:pt idx="27">
                  <c:v>82.3</c:v>
                </c:pt>
                <c:pt idx="28">
                  <c:v>82.7</c:v>
                </c:pt>
                <c:pt idx="29">
                  <c:v>83.6</c:v>
                </c:pt>
                <c:pt idx="30">
                  <c:v>83</c:v>
                </c:pt>
                <c:pt idx="31">
                  <c:v>83</c:v>
                </c:pt>
                <c:pt idx="32">
                  <c:v>84</c:v>
                </c:pt>
                <c:pt idx="33">
                  <c:v>84.3</c:v>
                </c:pt>
                <c:pt idx="34">
                  <c:v>84.1</c:v>
                </c:pt>
                <c:pt idx="35">
                  <c:v>84.4</c:v>
                </c:pt>
              </c:numCache>
            </c:numRef>
          </c:val>
          <c:smooth val="0"/>
          <c:extLst>
            <c:ext xmlns:c16="http://schemas.microsoft.com/office/drawing/2014/chart" uri="{C3380CC4-5D6E-409C-BE32-E72D297353CC}">
              <c16:uniqueId val="{00000013-DD1D-43E3-9904-B5666C00DB6D}"/>
            </c:ext>
          </c:extLst>
        </c:ser>
        <c:ser>
          <c:idx val="21"/>
          <c:order val="18"/>
          <c:tx>
            <c:strRef>
              <c:f>'Data 4.3b'!$A$28</c:f>
              <c:strCache>
                <c:ptCount val="1"/>
                <c:pt idx="0">
                  <c:v>Netherlands</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4.3b'!$B$28:$AK$28</c:f>
              <c:numCache>
                <c:formatCode>0.0</c:formatCode>
                <c:ptCount val="36"/>
                <c:pt idx="4">
                  <c:v>79.8</c:v>
                </c:pt>
                <c:pt idx="5">
                  <c:v>79.7</c:v>
                </c:pt>
                <c:pt idx="6">
                  <c:v>80.3</c:v>
                </c:pt>
                <c:pt idx="7">
                  <c:v>80.400000000000006</c:v>
                </c:pt>
                <c:pt idx="8">
                  <c:v>80.099999999999994</c:v>
                </c:pt>
                <c:pt idx="9">
                  <c:v>80.2</c:v>
                </c:pt>
                <c:pt idx="10">
                  <c:v>80.3</c:v>
                </c:pt>
                <c:pt idx="11">
                  <c:v>80.400000000000006</c:v>
                </c:pt>
                <c:pt idx="12">
                  <c:v>80.099999999999994</c:v>
                </c:pt>
                <c:pt idx="13">
                  <c:v>80.400000000000006</c:v>
                </c:pt>
                <c:pt idx="14">
                  <c:v>80.5</c:v>
                </c:pt>
                <c:pt idx="15">
                  <c:v>80.5</c:v>
                </c:pt>
                <c:pt idx="16">
                  <c:v>80.7</c:v>
                </c:pt>
                <c:pt idx="17">
                  <c:v>80.8</c:v>
                </c:pt>
                <c:pt idx="18">
                  <c:v>80.5</c:v>
                </c:pt>
                <c:pt idx="19">
                  <c:v>80.7</c:v>
                </c:pt>
                <c:pt idx="20">
                  <c:v>80.8</c:v>
                </c:pt>
                <c:pt idx="21">
                  <c:v>80.7</c:v>
                </c:pt>
                <c:pt idx="22">
                  <c:v>81</c:v>
                </c:pt>
                <c:pt idx="23">
                  <c:v>81.5</c:v>
                </c:pt>
                <c:pt idx="24">
                  <c:v>81.7</c:v>
                </c:pt>
                <c:pt idx="25">
                  <c:v>82</c:v>
                </c:pt>
                <c:pt idx="26">
                  <c:v>82.5</c:v>
                </c:pt>
                <c:pt idx="27">
                  <c:v>82.5</c:v>
                </c:pt>
                <c:pt idx="28">
                  <c:v>82.9</c:v>
                </c:pt>
                <c:pt idx="29">
                  <c:v>83</c:v>
                </c:pt>
                <c:pt idx="30">
                  <c:v>83.1</c:v>
                </c:pt>
                <c:pt idx="31">
                  <c:v>83</c:v>
                </c:pt>
                <c:pt idx="32">
                  <c:v>83.2</c:v>
                </c:pt>
                <c:pt idx="33">
                  <c:v>83.5</c:v>
                </c:pt>
                <c:pt idx="34">
                  <c:v>83.2</c:v>
                </c:pt>
                <c:pt idx="35">
                  <c:v>83.2</c:v>
                </c:pt>
              </c:numCache>
            </c:numRef>
          </c:val>
          <c:smooth val="0"/>
          <c:extLst>
            <c:ext xmlns:c16="http://schemas.microsoft.com/office/drawing/2014/chart" uri="{C3380CC4-5D6E-409C-BE32-E72D297353CC}">
              <c16:uniqueId val="{00000014-DD1D-43E3-9904-B5666C00DB6D}"/>
            </c:ext>
          </c:extLst>
        </c:ser>
        <c:ser>
          <c:idx val="22"/>
          <c:order val="19"/>
          <c:tx>
            <c:strRef>
              <c:f>'Data 4.3b'!$A$29</c:f>
              <c:strCache>
                <c:ptCount val="1"/>
                <c:pt idx="0">
                  <c:v>Poland</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4.3b'!$B$29:$AK$29</c:f>
              <c:numCache>
                <c:formatCode>0.0</c:formatCode>
                <c:ptCount val="36"/>
                <c:pt idx="9">
                  <c:v>75.3</c:v>
                </c:pt>
                <c:pt idx="10">
                  <c:v>75.099999999999994</c:v>
                </c:pt>
                <c:pt idx="11">
                  <c:v>75.599999999999994</c:v>
                </c:pt>
                <c:pt idx="12">
                  <c:v>75.900000000000006</c:v>
                </c:pt>
                <c:pt idx="13">
                  <c:v>76.099999999999994</c:v>
                </c:pt>
                <c:pt idx="14">
                  <c:v>76.400000000000006</c:v>
                </c:pt>
                <c:pt idx="15">
                  <c:v>76.599999999999994</c:v>
                </c:pt>
                <c:pt idx="16">
                  <c:v>77</c:v>
                </c:pt>
                <c:pt idx="17">
                  <c:v>77.400000000000006</c:v>
                </c:pt>
                <c:pt idx="18">
                  <c:v>77.5</c:v>
                </c:pt>
                <c:pt idx="19">
                  <c:v>78</c:v>
                </c:pt>
                <c:pt idx="20">
                  <c:v>78.400000000000006</c:v>
                </c:pt>
                <c:pt idx="21">
                  <c:v>78.8</c:v>
                </c:pt>
                <c:pt idx="22">
                  <c:v>78.8</c:v>
                </c:pt>
                <c:pt idx="23">
                  <c:v>79.2</c:v>
                </c:pt>
                <c:pt idx="24">
                  <c:v>79.3</c:v>
                </c:pt>
                <c:pt idx="25">
                  <c:v>79.7</c:v>
                </c:pt>
                <c:pt idx="26">
                  <c:v>79.8</c:v>
                </c:pt>
                <c:pt idx="27">
                  <c:v>80</c:v>
                </c:pt>
                <c:pt idx="28">
                  <c:v>80.099999999999994</c:v>
                </c:pt>
                <c:pt idx="29">
                  <c:v>80.7</c:v>
                </c:pt>
                <c:pt idx="30">
                  <c:v>81.099999999999994</c:v>
                </c:pt>
                <c:pt idx="31">
                  <c:v>81.099999999999994</c:v>
                </c:pt>
                <c:pt idx="32">
                  <c:v>81.2</c:v>
                </c:pt>
                <c:pt idx="33">
                  <c:v>81.7</c:v>
                </c:pt>
                <c:pt idx="34">
                  <c:v>81.599999999999994</c:v>
                </c:pt>
                <c:pt idx="35">
                  <c:v>82</c:v>
                </c:pt>
              </c:numCache>
            </c:numRef>
          </c:val>
          <c:smooth val="0"/>
          <c:extLst>
            <c:ext xmlns:c16="http://schemas.microsoft.com/office/drawing/2014/chart" uri="{C3380CC4-5D6E-409C-BE32-E72D297353CC}">
              <c16:uniqueId val="{00000015-DD1D-43E3-9904-B5666C00DB6D}"/>
            </c:ext>
          </c:extLst>
        </c:ser>
        <c:ser>
          <c:idx val="24"/>
          <c:order val="20"/>
          <c:tx>
            <c:strRef>
              <c:f>'Data 4.3b'!$A$30</c:f>
              <c:strCache>
                <c:ptCount val="1"/>
                <c:pt idx="0">
                  <c:v>Portugal</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4.3b'!$B$30:$AK$30</c:f>
              <c:numCache>
                <c:formatCode>0.0</c:formatCode>
                <c:ptCount val="36"/>
                <c:pt idx="0">
                  <c:v>75.2</c:v>
                </c:pt>
                <c:pt idx="1">
                  <c:v>76</c:v>
                </c:pt>
                <c:pt idx="2">
                  <c:v>75.8</c:v>
                </c:pt>
                <c:pt idx="3">
                  <c:v>76.2</c:v>
                </c:pt>
                <c:pt idx="4">
                  <c:v>76.5</c:v>
                </c:pt>
                <c:pt idx="5">
                  <c:v>76.8</c:v>
                </c:pt>
                <c:pt idx="6">
                  <c:v>77.2</c:v>
                </c:pt>
                <c:pt idx="7">
                  <c:v>77.3</c:v>
                </c:pt>
                <c:pt idx="8">
                  <c:v>77.900000000000006</c:v>
                </c:pt>
                <c:pt idx="9">
                  <c:v>77.5</c:v>
                </c:pt>
                <c:pt idx="10">
                  <c:v>77.7</c:v>
                </c:pt>
                <c:pt idx="11">
                  <c:v>78.400000000000006</c:v>
                </c:pt>
                <c:pt idx="12">
                  <c:v>78.099999999999994</c:v>
                </c:pt>
                <c:pt idx="13">
                  <c:v>79</c:v>
                </c:pt>
                <c:pt idx="14">
                  <c:v>79</c:v>
                </c:pt>
                <c:pt idx="15">
                  <c:v>79</c:v>
                </c:pt>
                <c:pt idx="16">
                  <c:v>79.400000000000006</c:v>
                </c:pt>
                <c:pt idx="17">
                  <c:v>79.599999999999994</c:v>
                </c:pt>
                <c:pt idx="18">
                  <c:v>79.8</c:v>
                </c:pt>
                <c:pt idx="19">
                  <c:v>80.400000000000006</c:v>
                </c:pt>
                <c:pt idx="20">
                  <c:v>80.7</c:v>
                </c:pt>
                <c:pt idx="21">
                  <c:v>80.8</c:v>
                </c:pt>
                <c:pt idx="22">
                  <c:v>80.8</c:v>
                </c:pt>
                <c:pt idx="23">
                  <c:v>81.8</c:v>
                </c:pt>
                <c:pt idx="24">
                  <c:v>81.5</c:v>
                </c:pt>
                <c:pt idx="25">
                  <c:v>82.5</c:v>
                </c:pt>
                <c:pt idx="26">
                  <c:v>82.5</c:v>
                </c:pt>
                <c:pt idx="27">
                  <c:v>82.7</c:v>
                </c:pt>
                <c:pt idx="28">
                  <c:v>82.8</c:v>
                </c:pt>
                <c:pt idx="29">
                  <c:v>83.2</c:v>
                </c:pt>
                <c:pt idx="30">
                  <c:v>83.8</c:v>
                </c:pt>
                <c:pt idx="31">
                  <c:v>83.6</c:v>
                </c:pt>
                <c:pt idx="32">
                  <c:v>84</c:v>
                </c:pt>
                <c:pt idx="33">
                  <c:v>84.4</c:v>
                </c:pt>
                <c:pt idx="34">
                  <c:v>84.3</c:v>
                </c:pt>
                <c:pt idx="35">
                  <c:v>84.3</c:v>
                </c:pt>
              </c:numCache>
            </c:numRef>
          </c:val>
          <c:smooth val="0"/>
          <c:extLst>
            <c:ext xmlns:c16="http://schemas.microsoft.com/office/drawing/2014/chart" uri="{C3380CC4-5D6E-409C-BE32-E72D297353CC}">
              <c16:uniqueId val="{00000016-DD1D-43E3-9904-B5666C00DB6D}"/>
            </c:ext>
          </c:extLst>
        </c:ser>
        <c:ser>
          <c:idx val="25"/>
          <c:order val="21"/>
          <c:tx>
            <c:strRef>
              <c:f>'Data 4.3b'!$A$31</c:f>
              <c:strCache>
                <c:ptCount val="1"/>
                <c:pt idx="0">
                  <c:v>Romania</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4.3b'!$B$31:$AK$31</c:f>
              <c:numCache>
                <c:formatCode>0.0</c:formatCode>
                <c:ptCount val="36"/>
                <c:pt idx="0">
                  <c:v>72.400000000000006</c:v>
                </c:pt>
                <c:pt idx="1">
                  <c:v>72.5</c:v>
                </c:pt>
                <c:pt idx="2">
                  <c:v>72.599999999999994</c:v>
                </c:pt>
                <c:pt idx="3">
                  <c:v>72.7</c:v>
                </c:pt>
                <c:pt idx="4">
                  <c:v>72.3</c:v>
                </c:pt>
                <c:pt idx="5">
                  <c:v>72.8</c:v>
                </c:pt>
                <c:pt idx="6">
                  <c:v>72</c:v>
                </c:pt>
                <c:pt idx="7">
                  <c:v>72.400000000000006</c:v>
                </c:pt>
                <c:pt idx="8">
                  <c:v>72.7</c:v>
                </c:pt>
                <c:pt idx="9">
                  <c:v>73.099999999999994</c:v>
                </c:pt>
                <c:pt idx="10">
                  <c:v>73.5</c:v>
                </c:pt>
                <c:pt idx="11">
                  <c:v>73.2</c:v>
                </c:pt>
                <c:pt idx="12">
                  <c:v>73.400000000000006</c:v>
                </c:pt>
                <c:pt idx="13">
                  <c:v>73.3</c:v>
                </c:pt>
                <c:pt idx="14">
                  <c:v>73.5</c:v>
                </c:pt>
                <c:pt idx="15">
                  <c:v>72.8</c:v>
                </c:pt>
                <c:pt idx="16">
                  <c:v>73.3</c:v>
                </c:pt>
                <c:pt idx="17">
                  <c:v>73.8</c:v>
                </c:pt>
                <c:pt idx="18">
                  <c:v>74.2</c:v>
                </c:pt>
                <c:pt idx="19">
                  <c:v>74.8</c:v>
                </c:pt>
                <c:pt idx="20">
                  <c:v>74.900000000000006</c:v>
                </c:pt>
                <c:pt idx="21">
                  <c:v>74.599999999999994</c:v>
                </c:pt>
                <c:pt idx="22">
                  <c:v>74.8</c:v>
                </c:pt>
                <c:pt idx="23">
                  <c:v>75.099999999999994</c:v>
                </c:pt>
                <c:pt idx="24">
                  <c:v>75.400000000000006</c:v>
                </c:pt>
                <c:pt idx="25">
                  <c:v>76.099999999999994</c:v>
                </c:pt>
                <c:pt idx="26">
                  <c:v>76.8</c:v>
                </c:pt>
                <c:pt idx="27">
                  <c:v>77.5</c:v>
                </c:pt>
                <c:pt idx="28">
                  <c:v>77.7</c:v>
                </c:pt>
                <c:pt idx="29">
                  <c:v>77.7</c:v>
                </c:pt>
                <c:pt idx="30">
                  <c:v>78.2</c:v>
                </c:pt>
                <c:pt idx="31">
                  <c:v>78.099999999999994</c:v>
                </c:pt>
                <c:pt idx="32">
                  <c:v>78.7</c:v>
                </c:pt>
                <c:pt idx="33">
                  <c:v>78.7</c:v>
                </c:pt>
                <c:pt idx="34">
                  <c:v>78.599999999999994</c:v>
                </c:pt>
                <c:pt idx="35">
                  <c:v>79.099999999999994</c:v>
                </c:pt>
              </c:numCache>
            </c:numRef>
          </c:val>
          <c:smooth val="0"/>
          <c:extLst>
            <c:ext xmlns:c16="http://schemas.microsoft.com/office/drawing/2014/chart" uri="{C3380CC4-5D6E-409C-BE32-E72D297353CC}">
              <c16:uniqueId val="{00000017-DD1D-43E3-9904-B5666C00DB6D}"/>
            </c:ext>
          </c:extLst>
        </c:ser>
        <c:ser>
          <c:idx val="27"/>
          <c:order val="22"/>
          <c:tx>
            <c:strRef>
              <c:f>'Data 4.3b'!$A$33</c:f>
              <c:strCache>
                <c:ptCount val="1"/>
                <c:pt idx="0">
                  <c:v>Slovakia</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4.3b'!$B$33:$AK$33</c:f>
              <c:numCache>
                <c:formatCode>0.0</c:formatCode>
                <c:ptCount val="36"/>
                <c:pt idx="0">
                  <c:v>74.900000000000006</c:v>
                </c:pt>
                <c:pt idx="1">
                  <c:v>74.900000000000006</c:v>
                </c:pt>
                <c:pt idx="2">
                  <c:v>74.7</c:v>
                </c:pt>
                <c:pt idx="3">
                  <c:v>75.099999999999994</c:v>
                </c:pt>
                <c:pt idx="4">
                  <c:v>75</c:v>
                </c:pt>
                <c:pt idx="5">
                  <c:v>75.099999999999994</c:v>
                </c:pt>
                <c:pt idx="6">
                  <c:v>75.400000000000006</c:v>
                </c:pt>
                <c:pt idx="7">
                  <c:v>75.7</c:v>
                </c:pt>
                <c:pt idx="8">
                  <c:v>75.599999999999994</c:v>
                </c:pt>
                <c:pt idx="9">
                  <c:v>75.7</c:v>
                </c:pt>
                <c:pt idx="10">
                  <c:v>75.5</c:v>
                </c:pt>
                <c:pt idx="11">
                  <c:v>76</c:v>
                </c:pt>
                <c:pt idx="12">
                  <c:v>76.3</c:v>
                </c:pt>
                <c:pt idx="13">
                  <c:v>76.7</c:v>
                </c:pt>
                <c:pt idx="14">
                  <c:v>76.5</c:v>
                </c:pt>
                <c:pt idx="15">
                  <c:v>77</c:v>
                </c:pt>
                <c:pt idx="16">
                  <c:v>76.900000000000006</c:v>
                </c:pt>
                <c:pt idx="17">
                  <c:v>77</c:v>
                </c:pt>
                <c:pt idx="18">
                  <c:v>77.400000000000006</c:v>
                </c:pt>
                <c:pt idx="19">
                  <c:v>77.5</c:v>
                </c:pt>
                <c:pt idx="20">
                  <c:v>77.7</c:v>
                </c:pt>
                <c:pt idx="21">
                  <c:v>77.7</c:v>
                </c:pt>
                <c:pt idx="22">
                  <c:v>77.7</c:v>
                </c:pt>
                <c:pt idx="23">
                  <c:v>78</c:v>
                </c:pt>
                <c:pt idx="24">
                  <c:v>78.099999999999994</c:v>
                </c:pt>
                <c:pt idx="25">
                  <c:v>78.400000000000006</c:v>
                </c:pt>
                <c:pt idx="26">
                  <c:v>78.400000000000006</c:v>
                </c:pt>
                <c:pt idx="27">
                  <c:v>79</c:v>
                </c:pt>
                <c:pt idx="28">
                  <c:v>79.099999999999994</c:v>
                </c:pt>
                <c:pt idx="29">
                  <c:v>79.3</c:v>
                </c:pt>
                <c:pt idx="30">
                  <c:v>79.8</c:v>
                </c:pt>
                <c:pt idx="31">
                  <c:v>79.900000000000006</c:v>
                </c:pt>
                <c:pt idx="32">
                  <c:v>80.099999999999994</c:v>
                </c:pt>
                <c:pt idx="33">
                  <c:v>80.5</c:v>
                </c:pt>
                <c:pt idx="34">
                  <c:v>80.2</c:v>
                </c:pt>
                <c:pt idx="35">
                  <c:v>80.7</c:v>
                </c:pt>
              </c:numCache>
            </c:numRef>
          </c:val>
          <c:smooth val="0"/>
          <c:extLst>
            <c:ext xmlns:c16="http://schemas.microsoft.com/office/drawing/2014/chart" uri="{C3380CC4-5D6E-409C-BE32-E72D297353CC}">
              <c16:uniqueId val="{00000018-DD1D-43E3-9904-B5666C00DB6D}"/>
            </c:ext>
          </c:extLst>
        </c:ser>
        <c:ser>
          <c:idx val="16"/>
          <c:order val="23"/>
          <c:tx>
            <c:strRef>
              <c:f>'Data 4.3b'!$A$34</c:f>
              <c:strCache>
                <c:ptCount val="1"/>
                <c:pt idx="0">
                  <c:v>Slovenia</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4.3b'!$B$34:$AK$34</c:f>
              <c:numCache>
                <c:formatCode>0.0</c:formatCode>
                <c:ptCount val="36"/>
                <c:pt idx="1">
                  <c:v>75.3</c:v>
                </c:pt>
                <c:pt idx="2">
                  <c:v>75</c:v>
                </c:pt>
                <c:pt idx="3">
                  <c:v>75.400000000000006</c:v>
                </c:pt>
                <c:pt idx="4">
                  <c:v>76</c:v>
                </c:pt>
                <c:pt idx="5">
                  <c:v>76.400000000000006</c:v>
                </c:pt>
                <c:pt idx="6">
                  <c:v>76.5</c:v>
                </c:pt>
                <c:pt idx="7">
                  <c:v>77</c:v>
                </c:pt>
                <c:pt idx="8">
                  <c:v>77.5</c:v>
                </c:pt>
                <c:pt idx="9">
                  <c:v>77.8</c:v>
                </c:pt>
                <c:pt idx="10">
                  <c:v>77.5</c:v>
                </c:pt>
                <c:pt idx="11">
                  <c:v>77.599999999999994</c:v>
                </c:pt>
                <c:pt idx="12">
                  <c:v>77.599999999999994</c:v>
                </c:pt>
                <c:pt idx="13">
                  <c:v>77.8</c:v>
                </c:pt>
                <c:pt idx="14">
                  <c:v>78.5</c:v>
                </c:pt>
                <c:pt idx="15">
                  <c:v>79</c:v>
                </c:pt>
                <c:pt idx="16">
                  <c:v>79.099999999999994</c:v>
                </c:pt>
                <c:pt idx="17">
                  <c:v>79.2</c:v>
                </c:pt>
                <c:pt idx="18">
                  <c:v>79.5</c:v>
                </c:pt>
                <c:pt idx="19">
                  <c:v>79.900000000000006</c:v>
                </c:pt>
                <c:pt idx="20">
                  <c:v>80.400000000000006</c:v>
                </c:pt>
                <c:pt idx="21">
                  <c:v>80.5</c:v>
                </c:pt>
                <c:pt idx="22">
                  <c:v>80.3</c:v>
                </c:pt>
                <c:pt idx="23">
                  <c:v>80.8</c:v>
                </c:pt>
                <c:pt idx="24">
                  <c:v>80.900000000000006</c:v>
                </c:pt>
                <c:pt idx="25">
                  <c:v>82</c:v>
                </c:pt>
                <c:pt idx="26">
                  <c:v>82</c:v>
                </c:pt>
                <c:pt idx="27">
                  <c:v>82.6</c:v>
                </c:pt>
                <c:pt idx="28">
                  <c:v>82.7</c:v>
                </c:pt>
                <c:pt idx="29">
                  <c:v>83.1</c:v>
                </c:pt>
                <c:pt idx="30">
                  <c:v>83.3</c:v>
                </c:pt>
                <c:pt idx="31">
                  <c:v>83.3</c:v>
                </c:pt>
                <c:pt idx="32">
                  <c:v>83.6</c:v>
                </c:pt>
                <c:pt idx="33">
                  <c:v>84.1</c:v>
                </c:pt>
                <c:pt idx="34">
                  <c:v>83.9</c:v>
                </c:pt>
                <c:pt idx="35">
                  <c:v>84.3</c:v>
                </c:pt>
              </c:numCache>
            </c:numRef>
          </c:val>
          <c:smooth val="0"/>
          <c:extLst>
            <c:ext xmlns:c16="http://schemas.microsoft.com/office/drawing/2014/chart" uri="{C3380CC4-5D6E-409C-BE32-E72D297353CC}">
              <c16:uniqueId val="{00000019-DD1D-43E3-9904-B5666C00DB6D}"/>
            </c:ext>
          </c:extLst>
        </c:ser>
        <c:ser>
          <c:idx val="28"/>
          <c:order val="24"/>
          <c:tx>
            <c:strRef>
              <c:f>'Data 4.3b'!$A$36</c:f>
              <c:strCache>
                <c:ptCount val="1"/>
                <c:pt idx="0">
                  <c:v>Sweden</c:v>
                </c:pt>
              </c:strCache>
            </c:strRef>
          </c:tx>
          <c:spPr>
            <a:ln w="19050" cap="rnd">
              <a:solidFill>
                <a:schemeClr val="bg1">
                  <a:lumMod val="65000"/>
                </a:schemeClr>
              </a:solidFill>
              <a:round/>
            </a:ln>
            <a:effectLst/>
          </c:spPr>
          <c:marker>
            <c:symbol val="none"/>
          </c:marker>
          <c:cat>
            <c:numRef>
              <c:f>'Data 4.3b'!$B$7:$AK$7</c:f>
              <c:numCache>
                <c:formatCode>General</c:formatCode>
                <c:ptCount val="36"/>
              </c:numCache>
            </c:numRef>
          </c:cat>
          <c:val>
            <c:numRef>
              <c:f>'Data 4.3b'!$B$36:$AK$36</c:f>
              <c:numCache>
                <c:formatCode>0.0</c:formatCode>
                <c:ptCount val="36"/>
                <c:pt idx="0">
                  <c:v>79.3</c:v>
                </c:pt>
                <c:pt idx="1">
                  <c:v>79.5</c:v>
                </c:pt>
                <c:pt idx="2">
                  <c:v>79.8</c:v>
                </c:pt>
                <c:pt idx="3">
                  <c:v>80.099999999999994</c:v>
                </c:pt>
                <c:pt idx="4">
                  <c:v>79.8</c:v>
                </c:pt>
                <c:pt idx="5">
                  <c:v>80.2</c:v>
                </c:pt>
                <c:pt idx="6">
                  <c:v>80.3</c:v>
                </c:pt>
                <c:pt idx="7">
                  <c:v>80</c:v>
                </c:pt>
                <c:pt idx="8">
                  <c:v>80.7</c:v>
                </c:pt>
                <c:pt idx="9">
                  <c:v>80.5</c:v>
                </c:pt>
                <c:pt idx="10">
                  <c:v>80.7</c:v>
                </c:pt>
                <c:pt idx="11">
                  <c:v>81</c:v>
                </c:pt>
                <c:pt idx="12">
                  <c:v>80.900000000000006</c:v>
                </c:pt>
                <c:pt idx="13">
                  <c:v>81.599999999999994</c:v>
                </c:pt>
                <c:pt idx="14">
                  <c:v>81.7</c:v>
                </c:pt>
                <c:pt idx="15">
                  <c:v>81.7</c:v>
                </c:pt>
                <c:pt idx="16">
                  <c:v>82</c:v>
                </c:pt>
                <c:pt idx="17">
                  <c:v>82.1</c:v>
                </c:pt>
                <c:pt idx="18">
                  <c:v>82</c:v>
                </c:pt>
                <c:pt idx="19">
                  <c:v>82</c:v>
                </c:pt>
                <c:pt idx="20">
                  <c:v>82.2</c:v>
                </c:pt>
                <c:pt idx="21">
                  <c:v>82.1</c:v>
                </c:pt>
                <c:pt idx="22">
                  <c:v>82.5</c:v>
                </c:pt>
                <c:pt idx="23">
                  <c:v>82.8</c:v>
                </c:pt>
                <c:pt idx="24">
                  <c:v>82.9</c:v>
                </c:pt>
                <c:pt idx="25">
                  <c:v>83.1</c:v>
                </c:pt>
                <c:pt idx="26">
                  <c:v>83.1</c:v>
                </c:pt>
                <c:pt idx="27">
                  <c:v>83.3</c:v>
                </c:pt>
                <c:pt idx="28">
                  <c:v>83.5</c:v>
                </c:pt>
                <c:pt idx="29">
                  <c:v>83.6</c:v>
                </c:pt>
                <c:pt idx="30">
                  <c:v>83.8</c:v>
                </c:pt>
                <c:pt idx="31">
                  <c:v>83.6</c:v>
                </c:pt>
                <c:pt idx="32">
                  <c:v>83.8</c:v>
                </c:pt>
                <c:pt idx="33">
                  <c:v>84.2</c:v>
                </c:pt>
                <c:pt idx="34">
                  <c:v>84.1</c:v>
                </c:pt>
                <c:pt idx="35">
                  <c:v>84.1</c:v>
                </c:pt>
              </c:numCache>
            </c:numRef>
          </c:val>
          <c:smooth val="0"/>
          <c:extLst>
            <c:ext xmlns:c16="http://schemas.microsoft.com/office/drawing/2014/chart" uri="{C3380CC4-5D6E-409C-BE32-E72D297353CC}">
              <c16:uniqueId val="{0000001A-DD1D-43E3-9904-B5666C00DB6D}"/>
            </c:ext>
          </c:extLst>
        </c:ser>
        <c:ser>
          <c:idx val="14"/>
          <c:order val="25"/>
          <c:tx>
            <c:strRef>
              <c:f>'Data 4.3b'!$A$35</c:f>
              <c:strCache>
                <c:ptCount val="1"/>
                <c:pt idx="0">
                  <c:v>Spain</c:v>
                </c:pt>
              </c:strCache>
            </c:strRef>
          </c:tx>
          <c:spPr>
            <a:ln w="22225" cap="rnd">
              <a:solidFill>
                <a:schemeClr val="bg1">
                  <a:lumMod val="50000"/>
                </a:schemeClr>
              </a:solidFill>
              <a:round/>
            </a:ln>
            <a:effectLst/>
          </c:spPr>
          <c:marker>
            <c:symbol val="none"/>
          </c:marker>
          <c:dPt>
            <c:idx val="35"/>
            <c:marker>
              <c:symbol val="circle"/>
              <c:size val="8"/>
              <c:spPr>
                <a:solidFill>
                  <a:schemeClr val="bg1">
                    <a:lumMod val="50000"/>
                  </a:schemeClr>
                </a:solidFill>
                <a:ln w="9525">
                  <a:solidFill>
                    <a:schemeClr val="bg1">
                      <a:lumMod val="50000"/>
                    </a:schemeClr>
                  </a:solidFill>
                </a:ln>
                <a:effectLst/>
              </c:spPr>
            </c:marker>
            <c:bubble3D val="0"/>
            <c:extLst>
              <c:ext xmlns:c16="http://schemas.microsoft.com/office/drawing/2014/chart" uri="{C3380CC4-5D6E-409C-BE32-E72D297353CC}">
                <c16:uniqueId val="{0000001B-DD1D-43E3-9904-B5666C00DB6D}"/>
              </c:ext>
            </c:extLst>
          </c:dPt>
          <c:dLbls>
            <c:dLbl>
              <c:idx val="35"/>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D1D-43E3-9904-B5666C00DB6D}"/>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4.3b'!$B$7:$AK$7</c:f>
              <c:numCache>
                <c:formatCode>General</c:formatCode>
                <c:ptCount val="36"/>
              </c:numCache>
            </c:numRef>
          </c:cat>
          <c:val>
            <c:numRef>
              <c:f>'Data 4.3b'!$B$35:$AK$35</c:f>
              <c:numCache>
                <c:formatCode>0.0</c:formatCode>
                <c:ptCount val="36"/>
                <c:pt idx="0">
                  <c:v>78.8</c:v>
                </c:pt>
                <c:pt idx="1">
                  <c:v>79.400000000000006</c:v>
                </c:pt>
                <c:pt idx="2">
                  <c:v>79.099999999999994</c:v>
                </c:pt>
                <c:pt idx="3">
                  <c:v>79.7</c:v>
                </c:pt>
                <c:pt idx="4">
                  <c:v>79.599999999999994</c:v>
                </c:pt>
                <c:pt idx="5">
                  <c:v>79.900000000000006</c:v>
                </c:pt>
                <c:pt idx="6">
                  <c:v>80.2</c:v>
                </c:pt>
                <c:pt idx="7">
                  <c:v>80.3</c:v>
                </c:pt>
                <c:pt idx="8">
                  <c:v>80.5</c:v>
                </c:pt>
                <c:pt idx="9">
                  <c:v>80.599999999999994</c:v>
                </c:pt>
                <c:pt idx="10">
                  <c:v>80.7</c:v>
                </c:pt>
                <c:pt idx="11">
                  <c:v>81.3</c:v>
                </c:pt>
                <c:pt idx="12">
                  <c:v>81.3</c:v>
                </c:pt>
                <c:pt idx="13">
                  <c:v>81.7</c:v>
                </c:pt>
                <c:pt idx="14">
                  <c:v>81.8</c:v>
                </c:pt>
                <c:pt idx="15">
                  <c:v>82</c:v>
                </c:pt>
                <c:pt idx="16">
                  <c:v>82.4</c:v>
                </c:pt>
                <c:pt idx="17">
                  <c:v>82.4</c:v>
                </c:pt>
                <c:pt idx="18">
                  <c:v>82.3</c:v>
                </c:pt>
                <c:pt idx="19">
                  <c:v>82.8</c:v>
                </c:pt>
                <c:pt idx="20">
                  <c:v>83.2</c:v>
                </c:pt>
                <c:pt idx="21">
                  <c:v>83.3</c:v>
                </c:pt>
                <c:pt idx="22">
                  <c:v>83</c:v>
                </c:pt>
                <c:pt idx="23">
                  <c:v>83.7</c:v>
                </c:pt>
                <c:pt idx="24">
                  <c:v>83.6</c:v>
                </c:pt>
                <c:pt idx="25">
                  <c:v>84.4</c:v>
                </c:pt>
                <c:pt idx="26">
                  <c:v>84.4</c:v>
                </c:pt>
                <c:pt idx="27">
                  <c:v>84.6</c:v>
                </c:pt>
                <c:pt idx="28">
                  <c:v>85</c:v>
                </c:pt>
                <c:pt idx="29">
                  <c:v>85.5</c:v>
                </c:pt>
                <c:pt idx="30">
                  <c:v>85.6</c:v>
                </c:pt>
                <c:pt idx="31">
                  <c:v>85.5</c:v>
                </c:pt>
                <c:pt idx="32">
                  <c:v>86.1</c:v>
                </c:pt>
                <c:pt idx="33">
                  <c:v>86.2</c:v>
                </c:pt>
                <c:pt idx="34">
                  <c:v>85.7</c:v>
                </c:pt>
                <c:pt idx="35">
                  <c:v>86.3</c:v>
                </c:pt>
              </c:numCache>
            </c:numRef>
          </c:val>
          <c:smooth val="0"/>
          <c:extLst>
            <c:ext xmlns:c16="http://schemas.microsoft.com/office/drawing/2014/chart" uri="{C3380CC4-5D6E-409C-BE32-E72D297353CC}">
              <c16:uniqueId val="{0000001C-DD1D-43E3-9904-B5666C00DB6D}"/>
            </c:ext>
          </c:extLst>
        </c:ser>
        <c:ser>
          <c:idx val="2"/>
          <c:order val="26"/>
          <c:tx>
            <c:strRef>
              <c:f>'Data 4.3b'!$A$11</c:f>
              <c:strCache>
                <c:ptCount val="1"/>
                <c:pt idx="0">
                  <c:v>Bulgaria</c:v>
                </c:pt>
              </c:strCache>
            </c:strRef>
          </c:tx>
          <c:spPr>
            <a:ln w="22225" cap="rnd">
              <a:solidFill>
                <a:schemeClr val="bg1">
                  <a:lumMod val="50000"/>
                </a:schemeClr>
              </a:solidFill>
              <a:round/>
            </a:ln>
            <a:effectLst/>
          </c:spPr>
          <c:marker>
            <c:symbol val="none"/>
          </c:marker>
          <c:dPt>
            <c:idx val="35"/>
            <c:marker>
              <c:symbol val="circle"/>
              <c:size val="8"/>
              <c:spPr>
                <a:solidFill>
                  <a:schemeClr val="bg1">
                    <a:lumMod val="50000"/>
                  </a:schemeClr>
                </a:solidFill>
                <a:ln w="9525">
                  <a:solidFill>
                    <a:schemeClr val="bg1">
                      <a:lumMod val="50000"/>
                    </a:schemeClr>
                  </a:solidFill>
                </a:ln>
                <a:effectLst/>
              </c:spPr>
            </c:marker>
            <c:bubble3D val="0"/>
            <c:extLst>
              <c:ext xmlns:c16="http://schemas.microsoft.com/office/drawing/2014/chart" uri="{C3380CC4-5D6E-409C-BE32-E72D297353CC}">
                <c16:uniqueId val="{0000001D-DD1D-43E3-9904-B5666C00DB6D}"/>
              </c:ext>
            </c:extLst>
          </c:dPt>
          <c:dLbls>
            <c:dLbl>
              <c:idx val="35"/>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D1D-43E3-9904-B5666C00DB6D}"/>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4.3b'!$B$7:$AK$7</c:f>
              <c:numCache>
                <c:formatCode>General</c:formatCode>
                <c:ptCount val="36"/>
              </c:numCache>
            </c:numRef>
          </c:cat>
          <c:val>
            <c:numRef>
              <c:f>'Data 4.3b'!$B$11:$AK$11</c:f>
              <c:numCache>
                <c:formatCode>0.0</c:formatCode>
                <c:ptCount val="36"/>
                <c:pt idx="0">
                  <c:v>74.3</c:v>
                </c:pt>
                <c:pt idx="1">
                  <c:v>74</c:v>
                </c:pt>
                <c:pt idx="2">
                  <c:v>74.400000000000006</c:v>
                </c:pt>
                <c:pt idx="3">
                  <c:v>74.599999999999994</c:v>
                </c:pt>
                <c:pt idx="4">
                  <c:v>74.3</c:v>
                </c:pt>
                <c:pt idx="5">
                  <c:v>74.8</c:v>
                </c:pt>
                <c:pt idx="6">
                  <c:v>74.599999999999994</c:v>
                </c:pt>
                <c:pt idx="7">
                  <c:v>74.7</c:v>
                </c:pt>
                <c:pt idx="8">
                  <c:v>74.8</c:v>
                </c:pt>
                <c:pt idx="9">
                  <c:v>74.7</c:v>
                </c:pt>
                <c:pt idx="10">
                  <c:v>74.400000000000006</c:v>
                </c:pt>
                <c:pt idx="11">
                  <c:v>74.8</c:v>
                </c:pt>
                <c:pt idx="12">
                  <c:v>75.099999999999994</c:v>
                </c:pt>
                <c:pt idx="13">
                  <c:v>74.8</c:v>
                </c:pt>
                <c:pt idx="14">
                  <c:v>74.900000000000006</c:v>
                </c:pt>
                <c:pt idx="15">
                  <c:v>74.5</c:v>
                </c:pt>
                <c:pt idx="16">
                  <c:v>73.8</c:v>
                </c:pt>
                <c:pt idx="17">
                  <c:v>74.599999999999994</c:v>
                </c:pt>
                <c:pt idx="18">
                  <c:v>75</c:v>
                </c:pt>
                <c:pt idx="19">
                  <c:v>75</c:v>
                </c:pt>
                <c:pt idx="20">
                  <c:v>75.400000000000006</c:v>
                </c:pt>
                <c:pt idx="21">
                  <c:v>75.5</c:v>
                </c:pt>
                <c:pt idx="22">
                  <c:v>75.900000000000006</c:v>
                </c:pt>
                <c:pt idx="23">
                  <c:v>76.2</c:v>
                </c:pt>
                <c:pt idx="24">
                  <c:v>76.2</c:v>
                </c:pt>
                <c:pt idx="25">
                  <c:v>76.3</c:v>
                </c:pt>
                <c:pt idx="26">
                  <c:v>76.599999999999994</c:v>
                </c:pt>
                <c:pt idx="27">
                  <c:v>77</c:v>
                </c:pt>
                <c:pt idx="28">
                  <c:v>77.400000000000006</c:v>
                </c:pt>
                <c:pt idx="29">
                  <c:v>77.400000000000006</c:v>
                </c:pt>
                <c:pt idx="30">
                  <c:v>77.8</c:v>
                </c:pt>
                <c:pt idx="31">
                  <c:v>77.900000000000006</c:v>
                </c:pt>
                <c:pt idx="32">
                  <c:v>78.599999999999994</c:v>
                </c:pt>
                <c:pt idx="33">
                  <c:v>78</c:v>
                </c:pt>
                <c:pt idx="34">
                  <c:v>78.2</c:v>
                </c:pt>
                <c:pt idx="35">
                  <c:v>78.5</c:v>
                </c:pt>
              </c:numCache>
            </c:numRef>
          </c:val>
          <c:smooth val="0"/>
          <c:extLst>
            <c:ext xmlns:c16="http://schemas.microsoft.com/office/drawing/2014/chart" uri="{C3380CC4-5D6E-409C-BE32-E72D297353CC}">
              <c16:uniqueId val="{0000001E-DD1D-43E3-9904-B5666C00DB6D}"/>
            </c:ext>
          </c:extLst>
        </c:ser>
        <c:ser>
          <c:idx val="23"/>
          <c:order val="27"/>
          <c:tx>
            <c:strRef>
              <c:f>'Data 4.3b'!$A$37</c:f>
              <c:strCache>
                <c:ptCount val="1"/>
                <c:pt idx="0">
                  <c:v>UK</c:v>
                </c:pt>
              </c:strCache>
            </c:strRef>
          </c:tx>
          <c:spPr>
            <a:ln w="38100" cap="rnd">
              <a:solidFill>
                <a:srgbClr val="50518B"/>
              </a:solidFill>
              <a:round/>
            </a:ln>
            <a:effectLst/>
          </c:spPr>
          <c:marker>
            <c:symbol val="none"/>
          </c:marker>
          <c:dPt>
            <c:idx val="35"/>
            <c:marker>
              <c:symbol val="circle"/>
              <c:size val="8"/>
              <c:spPr>
                <a:solidFill>
                  <a:srgbClr val="50518B"/>
                </a:solidFill>
                <a:ln w="9525">
                  <a:solidFill>
                    <a:srgbClr val="50518B"/>
                  </a:solidFill>
                </a:ln>
                <a:effectLst/>
              </c:spPr>
            </c:marker>
            <c:bubble3D val="0"/>
            <c:extLst>
              <c:ext xmlns:c16="http://schemas.microsoft.com/office/drawing/2014/chart" uri="{C3380CC4-5D6E-409C-BE32-E72D297353CC}">
                <c16:uniqueId val="{0000001F-DD1D-43E3-9904-B5666C00DB6D}"/>
              </c:ext>
            </c:extLst>
          </c:dPt>
          <c:dLbls>
            <c:dLbl>
              <c:idx val="35"/>
              <c:layout>
                <c:manualLayout>
                  <c:x val="-4.0871022638041075E-3"/>
                  <c:y val="-1.0413999958344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D1D-43E3-9904-B5666C00DB6D}"/>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4.3b'!$B$7:$AK$7</c:f>
              <c:numCache>
                <c:formatCode>General</c:formatCode>
                <c:ptCount val="36"/>
              </c:numCache>
            </c:numRef>
          </c:cat>
          <c:val>
            <c:numRef>
              <c:f>'Data 4.3b'!$B$37:$AK$37</c:f>
              <c:numCache>
                <c:formatCode>0.0</c:formatCode>
                <c:ptCount val="36"/>
                <c:pt idx="0">
                  <c:v>76.8</c:v>
                </c:pt>
                <c:pt idx="1">
                  <c:v>77</c:v>
                </c:pt>
                <c:pt idx="2">
                  <c:v>77.3</c:v>
                </c:pt>
                <c:pt idx="3">
                  <c:v>77.400000000000006</c:v>
                </c:pt>
                <c:pt idx="4">
                  <c:v>77.599999999999994</c:v>
                </c:pt>
                <c:pt idx="5">
                  <c:v>77.7</c:v>
                </c:pt>
                <c:pt idx="6">
                  <c:v>77.900000000000006</c:v>
                </c:pt>
                <c:pt idx="7">
                  <c:v>78.099999999999994</c:v>
                </c:pt>
                <c:pt idx="8">
                  <c:v>78.2</c:v>
                </c:pt>
                <c:pt idx="9">
                  <c:v>78.400000000000006</c:v>
                </c:pt>
                <c:pt idx="10">
                  <c:v>78.7</c:v>
                </c:pt>
                <c:pt idx="11">
                  <c:v>78.8</c:v>
                </c:pt>
                <c:pt idx="12">
                  <c:v>79</c:v>
                </c:pt>
                <c:pt idx="13">
                  <c:v>79.099999999999994</c:v>
                </c:pt>
                <c:pt idx="14">
                  <c:v>79.3</c:v>
                </c:pt>
                <c:pt idx="15">
                  <c:v>79.400000000000006</c:v>
                </c:pt>
                <c:pt idx="16">
                  <c:v>79.599999999999994</c:v>
                </c:pt>
                <c:pt idx="17">
                  <c:v>79.7</c:v>
                </c:pt>
                <c:pt idx="18">
                  <c:v>79.900000000000006</c:v>
                </c:pt>
                <c:pt idx="19">
                  <c:v>80.099999999999994</c:v>
                </c:pt>
                <c:pt idx="20">
                  <c:v>80.400000000000006</c:v>
                </c:pt>
                <c:pt idx="21">
                  <c:v>80.5</c:v>
                </c:pt>
                <c:pt idx="22">
                  <c:v>80.7</c:v>
                </c:pt>
                <c:pt idx="23">
                  <c:v>80.900000000000006</c:v>
                </c:pt>
                <c:pt idx="24">
                  <c:v>81.2</c:v>
                </c:pt>
                <c:pt idx="25">
                  <c:v>81.400000000000006</c:v>
                </c:pt>
                <c:pt idx="26">
                  <c:v>81.599999999999994</c:v>
                </c:pt>
                <c:pt idx="27">
                  <c:v>81.8</c:v>
                </c:pt>
                <c:pt idx="28">
                  <c:v>82.1</c:v>
                </c:pt>
                <c:pt idx="29">
                  <c:v>82.4</c:v>
                </c:pt>
                <c:pt idx="30">
                  <c:v>82.6</c:v>
                </c:pt>
                <c:pt idx="31">
                  <c:v>82.7</c:v>
                </c:pt>
                <c:pt idx="32">
                  <c:v>82.8</c:v>
                </c:pt>
                <c:pt idx="33">
                  <c:v>82.8</c:v>
                </c:pt>
                <c:pt idx="34">
                  <c:v>82.9</c:v>
                </c:pt>
                <c:pt idx="35">
                  <c:v>82.9</c:v>
                </c:pt>
              </c:numCache>
            </c:numRef>
          </c:val>
          <c:smooth val="0"/>
          <c:extLst>
            <c:ext xmlns:c16="http://schemas.microsoft.com/office/drawing/2014/chart" uri="{C3380CC4-5D6E-409C-BE32-E72D297353CC}">
              <c16:uniqueId val="{00000020-DD1D-43E3-9904-B5666C00DB6D}"/>
            </c:ext>
          </c:extLst>
        </c:ser>
        <c:ser>
          <c:idx val="26"/>
          <c:order val="28"/>
          <c:tx>
            <c:strRef>
              <c:f>'Data 4.3b'!$A$32</c:f>
              <c:strCache>
                <c:ptCount val="1"/>
                <c:pt idx="0">
                  <c:v>Scotland</c:v>
                </c:pt>
              </c:strCache>
            </c:strRef>
          </c:tx>
          <c:spPr>
            <a:ln w="38100" cap="rnd">
              <a:solidFill>
                <a:srgbClr val="50518B"/>
              </a:solidFill>
              <a:round/>
            </a:ln>
            <a:effectLst/>
          </c:spPr>
          <c:marker>
            <c:symbol val="none"/>
          </c:marker>
          <c:dPt>
            <c:idx val="35"/>
            <c:marker>
              <c:symbol val="circle"/>
              <c:size val="8"/>
              <c:spPr>
                <a:solidFill>
                  <a:srgbClr val="50518B"/>
                </a:solidFill>
                <a:ln w="9525">
                  <a:solidFill>
                    <a:srgbClr val="50518B"/>
                  </a:solidFill>
                </a:ln>
                <a:effectLst/>
              </c:spPr>
            </c:marker>
            <c:bubble3D val="0"/>
            <c:extLst>
              <c:ext xmlns:c16="http://schemas.microsoft.com/office/drawing/2014/chart" uri="{C3380CC4-5D6E-409C-BE32-E72D297353CC}">
                <c16:uniqueId val="{00000021-DD1D-43E3-9904-B5666C00DB6D}"/>
              </c:ext>
            </c:extLst>
          </c:dPt>
          <c:dLbls>
            <c:dLbl>
              <c:idx val="35"/>
              <c:layout>
                <c:manualLayout>
                  <c:x val="-2.7247348425360716E-3"/>
                  <c:y val="3.8184225406497716E-17"/>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D1D-43E3-9904-B5666C00DB6D}"/>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4.3b'!$B$7:$AK$7</c:f>
              <c:numCache>
                <c:formatCode>General</c:formatCode>
                <c:ptCount val="36"/>
              </c:numCache>
            </c:numRef>
          </c:cat>
          <c:val>
            <c:numRef>
              <c:f>'Data 4.3b'!$B$32:$AK$32</c:f>
              <c:numCache>
                <c:formatCode>0.0</c:formatCode>
                <c:ptCount val="36"/>
                <c:pt idx="0">
                  <c:v>75.3</c:v>
                </c:pt>
                <c:pt idx="1">
                  <c:v>75.5</c:v>
                </c:pt>
                <c:pt idx="2">
                  <c:v>75.599999999999994</c:v>
                </c:pt>
                <c:pt idx="3">
                  <c:v>75.8</c:v>
                </c:pt>
                <c:pt idx="4">
                  <c:v>76</c:v>
                </c:pt>
                <c:pt idx="5">
                  <c:v>76.2</c:v>
                </c:pt>
                <c:pt idx="6">
                  <c:v>76.5</c:v>
                </c:pt>
                <c:pt idx="7">
                  <c:v>76.5</c:v>
                </c:pt>
                <c:pt idx="8">
                  <c:v>76.599999999999994</c:v>
                </c:pt>
                <c:pt idx="9">
                  <c:v>76.7</c:v>
                </c:pt>
                <c:pt idx="10">
                  <c:v>77.099999999999994</c:v>
                </c:pt>
                <c:pt idx="11">
                  <c:v>77.099999999999994</c:v>
                </c:pt>
                <c:pt idx="12">
                  <c:v>77.3</c:v>
                </c:pt>
                <c:pt idx="13">
                  <c:v>77.400000000000006</c:v>
                </c:pt>
                <c:pt idx="14">
                  <c:v>77.7</c:v>
                </c:pt>
                <c:pt idx="15">
                  <c:v>77.900000000000006</c:v>
                </c:pt>
                <c:pt idx="16">
                  <c:v>78</c:v>
                </c:pt>
                <c:pt idx="17">
                  <c:v>78.2</c:v>
                </c:pt>
                <c:pt idx="18">
                  <c:v>78.400000000000006</c:v>
                </c:pt>
                <c:pt idx="19">
                  <c:v>78.599999999999994</c:v>
                </c:pt>
                <c:pt idx="20">
                  <c:v>78.8</c:v>
                </c:pt>
                <c:pt idx="21">
                  <c:v>78.900000000000006</c:v>
                </c:pt>
                <c:pt idx="22">
                  <c:v>79.099999999999994</c:v>
                </c:pt>
                <c:pt idx="23">
                  <c:v>79.2</c:v>
                </c:pt>
                <c:pt idx="24">
                  <c:v>79.5</c:v>
                </c:pt>
                <c:pt idx="25">
                  <c:v>79.7</c:v>
                </c:pt>
                <c:pt idx="26">
                  <c:v>79.8</c:v>
                </c:pt>
                <c:pt idx="27">
                  <c:v>80.099999999999994</c:v>
                </c:pt>
                <c:pt idx="28">
                  <c:v>80.3</c:v>
                </c:pt>
                <c:pt idx="29">
                  <c:v>80.599999999999994</c:v>
                </c:pt>
                <c:pt idx="30">
                  <c:v>80.8</c:v>
                </c:pt>
                <c:pt idx="31">
                  <c:v>80.900000000000006</c:v>
                </c:pt>
                <c:pt idx="32">
                  <c:v>81.099999999999994</c:v>
                </c:pt>
                <c:pt idx="33">
                  <c:v>81.099999999999994</c:v>
                </c:pt>
                <c:pt idx="34">
                  <c:v>81.2</c:v>
                </c:pt>
                <c:pt idx="35">
                  <c:v>81.099999999999994</c:v>
                </c:pt>
              </c:numCache>
            </c:numRef>
          </c:val>
          <c:smooth val="0"/>
          <c:extLst>
            <c:ext xmlns:c16="http://schemas.microsoft.com/office/drawing/2014/chart" uri="{C3380CC4-5D6E-409C-BE32-E72D297353CC}">
              <c16:uniqueId val="{00000022-DD1D-43E3-9904-B5666C00DB6D}"/>
            </c:ext>
          </c:extLst>
        </c:ser>
        <c:dLbls>
          <c:showLegendKey val="0"/>
          <c:showVal val="0"/>
          <c:showCatName val="0"/>
          <c:showSerName val="0"/>
          <c:showPercent val="0"/>
          <c:showBubbleSize val="0"/>
        </c:dLbls>
        <c:smooth val="0"/>
        <c:axId val="581712872"/>
        <c:axId val="581713856"/>
      </c:lineChart>
      <c:catAx>
        <c:axId val="581712872"/>
        <c:scaling>
          <c:orientation val="minMax"/>
        </c:scaling>
        <c:delete val="0"/>
        <c:axPos val="b"/>
        <c:numFmt formatCode="General" sourceLinked="1"/>
        <c:majorTickMark val="none"/>
        <c:minorTickMark val="out"/>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81713856"/>
        <c:crosses val="autoZero"/>
        <c:auto val="1"/>
        <c:lblAlgn val="ctr"/>
        <c:lblOffset val="100"/>
        <c:noMultiLvlLbl val="0"/>
      </c:catAx>
      <c:valAx>
        <c:axId val="581713856"/>
        <c:scaling>
          <c:orientation val="minMax"/>
          <c:min val="65"/>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expectancy </a:t>
                </a:r>
              </a:p>
              <a:p>
                <a:pPr>
                  <a:defRPr sz="1400" b="1">
                    <a:solidFill>
                      <a:sysClr val="windowText" lastClr="000000"/>
                    </a:solidFill>
                    <a:latin typeface="Arial" panose="020B0604020202020204" pitchFamily="34" charset="0"/>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(years)</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81712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Segoe UI" panose="020B0502040204020203" pitchFamily="34" charset="0"/>
          <a:cs typeface="Segoe UI" panose="020B0502040204020203" pitchFamily="34" charset="0"/>
        </a:defRPr>
      </a:pPr>
      <a:endParaRPr lang="en-US"/>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latin typeface="Arial" panose="020B0604020202020204" pitchFamily="34" charset="0"/>
                <a:cs typeface="Arial" panose="020B0604020202020204" pitchFamily="34" charset="0"/>
              </a:rPr>
              <a:t>Figure 4.4: Life expectancy and healthy life expectancy at birth in the UK and constituent countries, 2015-2017</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306363115514857"/>
          <c:y val="0.14082348958318774"/>
          <c:w val="0.77908447761345012"/>
          <c:h val="0.73181162107275333"/>
        </c:manualLayout>
      </c:layout>
      <c:barChart>
        <c:barDir val="bar"/>
        <c:grouping val="stacked"/>
        <c:varyColors val="0"/>
        <c:ser>
          <c:idx val="0"/>
          <c:order val="0"/>
          <c:tx>
            <c:strRef>
              <c:f>'[8]Fig 4.4 data'!$B$17</c:f>
              <c:strCache>
                <c:ptCount val="1"/>
                <c:pt idx="0">
                  <c:v>good health</c:v>
                </c:pt>
              </c:strCache>
            </c:strRef>
          </c:tx>
          <c:spPr>
            <a:solidFill>
              <a:schemeClr val="bg1">
                <a:lumMod val="85000"/>
              </a:schemeClr>
            </a:solidFill>
            <a:ln w="22225">
              <a:solidFill>
                <a:srgbClr val="6466AE"/>
              </a:solidFill>
            </a:ln>
            <a:effectLst/>
          </c:spPr>
          <c:invertIfNegative val="0"/>
          <c:dPt>
            <c:idx val="2"/>
            <c:invertIfNegative val="0"/>
            <c:bubble3D val="0"/>
            <c:spPr>
              <a:solidFill>
                <a:schemeClr val="bg1">
                  <a:lumMod val="85000"/>
                </a:schemeClr>
              </a:solidFill>
              <a:ln w="44450">
                <a:solidFill>
                  <a:srgbClr val="50518B"/>
                </a:solidFill>
              </a:ln>
              <a:effectLst/>
            </c:spPr>
            <c:extLst>
              <c:ext xmlns:c16="http://schemas.microsoft.com/office/drawing/2014/chart" uri="{C3380CC4-5D6E-409C-BE32-E72D297353CC}">
                <c16:uniqueId val="{00000001-F46F-4AC7-9685-B198D27801E1}"/>
              </c:ext>
            </c:extLst>
          </c:dPt>
          <c:dPt>
            <c:idx val="8"/>
            <c:invertIfNegative val="0"/>
            <c:bubble3D val="0"/>
            <c:spPr>
              <a:solidFill>
                <a:schemeClr val="bg1">
                  <a:lumMod val="85000"/>
                </a:schemeClr>
              </a:solidFill>
              <a:ln w="44450">
                <a:solidFill>
                  <a:srgbClr val="50518B"/>
                </a:solidFill>
              </a:ln>
              <a:effectLst/>
            </c:spPr>
            <c:extLst>
              <c:ext xmlns:c16="http://schemas.microsoft.com/office/drawing/2014/chart" uri="{C3380CC4-5D6E-409C-BE32-E72D297353CC}">
                <c16:uniqueId val="{00000003-F46F-4AC7-9685-B198D27801E1}"/>
              </c:ext>
            </c:extLst>
          </c:dPt>
          <c:dLbls>
            <c:dLbl>
              <c:idx val="2"/>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1"/>
              <c:showSerName val="0"/>
              <c:showPercent val="0"/>
              <c:showBubbleSize val="0"/>
              <c:extLst>
                <c:ext xmlns:c16="http://schemas.microsoft.com/office/drawing/2014/chart" uri="{C3380CC4-5D6E-409C-BE32-E72D297353CC}">
                  <c16:uniqueId val="{00000001-F46F-4AC7-9685-B198D27801E1}"/>
                </c:ext>
              </c:extLst>
            </c:dLbl>
            <c:dLbl>
              <c:idx val="8"/>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1"/>
              <c:showSerName val="0"/>
              <c:showPercent val="0"/>
              <c:showBubbleSize val="0"/>
              <c:extLst>
                <c:ext xmlns:c16="http://schemas.microsoft.com/office/drawing/2014/chart" uri="{C3380CC4-5D6E-409C-BE32-E72D297353CC}">
                  <c16:uniqueId val="{00000003-F46F-4AC7-9685-B198D27801E1}"/>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'[8]Fig 4.4 data'!$A$18:$A$28</c:f>
              <c:strCache>
                <c:ptCount val="11"/>
                <c:pt idx="0">
                  <c:v>Wales</c:v>
                </c:pt>
                <c:pt idx="1">
                  <c:v>Northern Ireland</c:v>
                </c:pt>
                <c:pt idx="2">
                  <c:v>Scotland</c:v>
                </c:pt>
                <c:pt idx="3">
                  <c:v>England</c:v>
                </c:pt>
                <c:pt idx="4">
                  <c:v>United Kingdom</c:v>
                </c:pt>
                <c:pt idx="6">
                  <c:v>Wales</c:v>
                </c:pt>
                <c:pt idx="7">
                  <c:v>Northern Ireland</c:v>
                </c:pt>
                <c:pt idx="8">
                  <c:v>Scotland</c:v>
                </c:pt>
                <c:pt idx="9">
                  <c:v>England</c:v>
                </c:pt>
                <c:pt idx="10">
                  <c:v>United Kingdom</c:v>
                </c:pt>
              </c:strCache>
            </c:strRef>
          </c:cat>
          <c:val>
            <c:numRef>
              <c:f>'[8]Fig 4.4 data'!$B$18:$B$28</c:f>
              <c:numCache>
                <c:formatCode>General</c:formatCode>
                <c:ptCount val="11"/>
                <c:pt idx="0">
                  <c:v>61.4</c:v>
                </c:pt>
                <c:pt idx="1">
                  <c:v>61.2</c:v>
                </c:pt>
                <c:pt idx="2">
                  <c:v>62.3</c:v>
                </c:pt>
                <c:pt idx="3">
                  <c:v>63.4</c:v>
                </c:pt>
                <c:pt idx="4">
                  <c:v>63.1</c:v>
                </c:pt>
                <c:pt idx="6">
                  <c:v>62</c:v>
                </c:pt>
                <c:pt idx="7">
                  <c:v>62.8</c:v>
                </c:pt>
                <c:pt idx="8">
                  <c:v>62.6</c:v>
                </c:pt>
                <c:pt idx="9">
                  <c:v>63.8</c:v>
                </c:pt>
                <c:pt idx="10">
                  <c:v>63.6</c:v>
                </c:pt>
              </c:numCache>
            </c:numRef>
          </c:val>
          <c:extLst>
            <c:ext xmlns:c16="http://schemas.microsoft.com/office/drawing/2014/chart" uri="{C3380CC4-5D6E-409C-BE32-E72D297353CC}">
              <c16:uniqueId val="{00000004-F46F-4AC7-9685-B198D27801E1}"/>
            </c:ext>
          </c:extLst>
        </c:ser>
        <c:ser>
          <c:idx val="2"/>
          <c:order val="1"/>
          <c:tx>
            <c:strRef>
              <c:f>'[8]Fig 4.4 data'!$C$17</c:f>
              <c:strCache>
                <c:ptCount val="1"/>
                <c:pt idx="0">
                  <c:v>bad health</c:v>
                </c:pt>
              </c:strCache>
            </c:strRef>
          </c:tx>
          <c:spPr>
            <a:solidFill>
              <a:srgbClr val="B2B2D6"/>
            </a:solidFill>
            <a:ln w="22225">
              <a:solidFill>
                <a:srgbClr val="6466AE"/>
              </a:solidFill>
            </a:ln>
            <a:effectLst/>
          </c:spPr>
          <c:invertIfNegative val="0"/>
          <c:dPt>
            <c:idx val="2"/>
            <c:invertIfNegative val="0"/>
            <c:bubble3D val="0"/>
            <c:spPr>
              <a:solidFill>
                <a:srgbClr val="B2B2D6"/>
              </a:solidFill>
              <a:ln w="41275">
                <a:solidFill>
                  <a:srgbClr val="50518B"/>
                </a:solidFill>
              </a:ln>
              <a:effectLst/>
            </c:spPr>
            <c:extLst>
              <c:ext xmlns:c16="http://schemas.microsoft.com/office/drawing/2014/chart" uri="{C3380CC4-5D6E-409C-BE32-E72D297353CC}">
                <c16:uniqueId val="{00000006-F46F-4AC7-9685-B198D27801E1}"/>
              </c:ext>
            </c:extLst>
          </c:dPt>
          <c:dPt>
            <c:idx val="8"/>
            <c:invertIfNegative val="0"/>
            <c:bubble3D val="0"/>
            <c:spPr>
              <a:solidFill>
                <a:srgbClr val="B2B2D6"/>
              </a:solidFill>
              <a:ln w="44450">
                <a:solidFill>
                  <a:srgbClr val="50518B"/>
                </a:solidFill>
              </a:ln>
              <a:effectLst/>
            </c:spPr>
            <c:extLst>
              <c:ext xmlns:c16="http://schemas.microsoft.com/office/drawing/2014/chart" uri="{C3380CC4-5D6E-409C-BE32-E72D297353CC}">
                <c16:uniqueId val="{00000008-F46F-4AC7-9685-B198D27801E1}"/>
              </c:ext>
            </c:extLst>
          </c:dPt>
          <c:dLbls>
            <c:dLbl>
              <c:idx val="0"/>
              <c:tx>
                <c:rich>
                  <a:bodyPr/>
                  <a:lstStyle/>
                  <a:p>
                    <a:r>
                      <a:rPr lang="en-US"/>
                      <a:t>21.6%</a:t>
                    </a:r>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6F-4AC7-9685-B198D27801E1}"/>
                </c:ext>
              </c:extLst>
            </c:dLbl>
            <c:dLbl>
              <c:idx val="1"/>
              <c:tx>
                <c:rich>
                  <a:bodyPr/>
                  <a:lstStyle/>
                  <a:p>
                    <a:r>
                      <a:rPr lang="en-US"/>
                      <a:t>22.1%</a:t>
                    </a:r>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6F-4AC7-9685-B198D27801E1}"/>
                </c:ext>
              </c:extLst>
            </c:dLbl>
            <c:dLbl>
              <c:idx val="2"/>
              <c:tx>
                <c:rich>
                  <a:bodyPr/>
                  <a:lstStyle/>
                  <a:p>
                    <a:r>
                      <a:rPr lang="en-US"/>
                      <a:t>19.1%</a:t>
                    </a:r>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6F-4AC7-9685-B198D27801E1}"/>
                </c:ext>
              </c:extLst>
            </c:dLbl>
            <c:dLbl>
              <c:idx val="3"/>
              <c:tx>
                <c:rich>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6F-4AC7-9685-B198D27801E1}"/>
                </c:ext>
              </c:extLst>
            </c:dLbl>
            <c:dLbl>
              <c:idx val="4"/>
              <c:tx>
                <c:rich>
                  <a:bodyPr/>
                  <a:lstStyle/>
                  <a:p>
                    <a:r>
                      <a:rPr lang="en-US"/>
                      <a:t>20.3%</a:t>
                    </a:r>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46F-4AC7-9685-B198D27801E1}"/>
                </c:ext>
              </c:extLst>
            </c:dLbl>
            <c:dLbl>
              <c:idx val="5"/>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6F-4AC7-9685-B198D27801E1}"/>
                </c:ext>
              </c:extLst>
            </c:dLbl>
            <c:dLbl>
              <c:idx val="6"/>
              <c:tx>
                <c:rich>
                  <a:bodyPr/>
                  <a:lstStyle/>
                  <a:p>
                    <a:r>
                      <a:rPr lang="en-US"/>
                      <a:t>24.6%</a:t>
                    </a:r>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46F-4AC7-9685-B198D27801E1}"/>
                </c:ext>
              </c:extLst>
            </c:dLbl>
            <c:dLbl>
              <c:idx val="7"/>
              <c:tx>
                <c:rich>
                  <a:bodyPr/>
                  <a:lstStyle/>
                  <a:p>
                    <a:r>
                      <a:rPr lang="en-US"/>
                      <a:t>23.7%</a:t>
                    </a:r>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46F-4AC7-9685-B198D27801E1}"/>
                </c:ext>
              </c:extLst>
            </c:dLbl>
            <c:dLbl>
              <c:idx val="8"/>
              <c:tx>
                <c:rich>
                  <a:bodyPr/>
                  <a:lstStyle/>
                  <a:p>
                    <a:r>
                      <a:rPr lang="en-US"/>
                      <a:t>22.7%</a:t>
                    </a:r>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6F-4AC7-9685-B198D27801E1}"/>
                </c:ext>
              </c:extLst>
            </c:dLbl>
            <c:dLbl>
              <c:idx val="9"/>
              <c:tx>
                <c:rich>
                  <a:bodyPr/>
                  <a:lstStyle/>
                  <a:p>
                    <a:r>
                      <a:rPr lang="en-US"/>
                      <a:t>23.3%</a:t>
                    </a:r>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6F-4AC7-9685-B198D27801E1}"/>
                </c:ext>
              </c:extLst>
            </c:dLbl>
            <c:dLbl>
              <c:idx val="10"/>
              <c:tx>
                <c:rich>
                  <a:bodyPr/>
                  <a:lstStyle/>
                  <a:p>
                    <a:r>
                      <a:rPr lang="en-US"/>
                      <a:t>23.3%</a:t>
                    </a:r>
                  </a:p>
                </c:rich>
              </c:tx>
              <c:dLblPos val="inBase"/>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46F-4AC7-9685-B198D27801E1}"/>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'[8]Fig 4.4 data'!$A$18:$A$28</c:f>
              <c:strCache>
                <c:ptCount val="11"/>
                <c:pt idx="0">
                  <c:v>Wales</c:v>
                </c:pt>
                <c:pt idx="1">
                  <c:v>Northern Ireland</c:v>
                </c:pt>
                <c:pt idx="2">
                  <c:v>Scotland</c:v>
                </c:pt>
                <c:pt idx="3">
                  <c:v>England</c:v>
                </c:pt>
                <c:pt idx="4">
                  <c:v>United Kingdom</c:v>
                </c:pt>
                <c:pt idx="6">
                  <c:v>Wales</c:v>
                </c:pt>
                <c:pt idx="7">
                  <c:v>Northern Ireland</c:v>
                </c:pt>
                <c:pt idx="8">
                  <c:v>Scotland</c:v>
                </c:pt>
                <c:pt idx="9">
                  <c:v>England</c:v>
                </c:pt>
                <c:pt idx="10">
                  <c:v>United Kingdom</c:v>
                </c:pt>
              </c:strCache>
            </c:strRef>
          </c:cat>
          <c:val>
            <c:numRef>
              <c:f>'[8]Fig 4.4 data'!$C$18:$C$28</c:f>
              <c:numCache>
                <c:formatCode>General</c:formatCode>
                <c:ptCount val="11"/>
                <c:pt idx="0">
                  <c:v>16.899999999999999</c:v>
                </c:pt>
                <c:pt idx="1">
                  <c:v>17.299999999999997</c:v>
                </c:pt>
                <c:pt idx="2">
                  <c:v>14.700000000000003</c:v>
                </c:pt>
                <c:pt idx="3">
                  <c:v>16.199999999999996</c:v>
                </c:pt>
                <c:pt idx="4">
                  <c:v>16.100000000000001</c:v>
                </c:pt>
                <c:pt idx="6">
                  <c:v>20.200000000000003</c:v>
                </c:pt>
                <c:pt idx="7">
                  <c:v>19.5</c:v>
                </c:pt>
                <c:pt idx="8">
                  <c:v>18.499999999999993</c:v>
                </c:pt>
                <c:pt idx="9">
                  <c:v>19.299999999999997</c:v>
                </c:pt>
                <c:pt idx="10">
                  <c:v>19.300000000000004</c:v>
                </c:pt>
              </c:numCache>
            </c:numRef>
          </c:val>
          <c:extLst>
            <c:ext xmlns:c16="http://schemas.microsoft.com/office/drawing/2014/chart" uri="{C3380CC4-5D6E-409C-BE32-E72D297353CC}">
              <c16:uniqueId val="{00000012-F46F-4AC7-9685-B198D27801E1}"/>
            </c:ext>
          </c:extLst>
        </c:ser>
        <c:dLbls>
          <c:showLegendKey val="0"/>
          <c:showVal val="0"/>
          <c:showCatName val="0"/>
          <c:showSerName val="0"/>
          <c:showPercent val="0"/>
          <c:showBubbleSize val="0"/>
        </c:dLbls>
        <c:gapWidth val="25"/>
        <c:overlap val="100"/>
        <c:axId val="591593240"/>
        <c:axId val="591590288"/>
      </c:barChart>
      <c:catAx>
        <c:axId val="591593240"/>
        <c:scaling>
          <c:orientation val="minMax"/>
        </c:scaling>
        <c:delete val="0"/>
        <c:axPos val="l"/>
        <c:numFmt formatCode="General" sourceLinked="1"/>
        <c:majorTickMark val="none"/>
        <c:minorTickMark val="none"/>
        <c:tickLblPos val="none"/>
        <c:spPr>
          <a:noFill/>
          <a:ln w="1905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591590288"/>
        <c:crosses val="autoZero"/>
        <c:auto val="1"/>
        <c:lblAlgn val="ctr"/>
        <c:lblOffset val="100"/>
        <c:noMultiLvlLbl val="0"/>
      </c:catAx>
      <c:valAx>
        <c:axId val="591590288"/>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expectancy (years)</a:t>
                </a:r>
              </a:p>
            </c:rich>
          </c:tx>
          <c:layout>
            <c:manualLayout>
              <c:xMode val="edge"/>
              <c:yMode val="edge"/>
              <c:x val="0.40841100913639233"/>
              <c:y val="0.91282787715477021"/>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1593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Figure 4.5a: Life expectancy and healthy life expectancy at birth in Scotland's council areas with 95% confidence intervals, 2015-2017, males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38164652937437"/>
          <c:y val="0.13317845022968086"/>
          <c:w val="0.81628915143604253"/>
          <c:h val="0.69950395369008334"/>
        </c:manualLayout>
      </c:layout>
      <c:barChart>
        <c:barDir val="bar"/>
        <c:grouping val="stacked"/>
        <c:varyColors val="0"/>
        <c:ser>
          <c:idx val="0"/>
          <c:order val="0"/>
          <c:tx>
            <c:strRef>
              <c:f>'Data 4.5'!$E$52</c:f>
              <c:strCache>
                <c:ptCount val="1"/>
                <c:pt idx="0">
                  <c:v>HLE lower CI</c:v>
                </c:pt>
              </c:strCache>
            </c:strRef>
          </c:tx>
          <c:spPr>
            <a:noFill/>
            <a:ln>
              <a:noFill/>
            </a:ln>
            <a:effectLst/>
          </c:spPr>
          <c:invertIfNegative val="0"/>
          <c:cat>
            <c:strRef>
              <c:f>'Data 4.5'!$D$53:$D$84</c:f>
              <c:strCache>
                <c:ptCount val="32"/>
                <c:pt idx="0">
                  <c:v>Glasgow City</c:v>
                </c:pt>
                <c:pt idx="1">
                  <c:v>Dundee City</c:v>
                </c:pt>
                <c:pt idx="2">
                  <c:v>West Dunbartonshire</c:v>
                </c:pt>
                <c:pt idx="3">
                  <c:v>Inverclyde</c:v>
                </c:pt>
                <c:pt idx="4">
                  <c:v>North Lanarkshire</c:v>
                </c:pt>
                <c:pt idx="5">
                  <c:v>North Ayrshire</c:v>
                </c:pt>
                <c:pt idx="6">
                  <c:v>Renfrewshire</c:v>
                </c:pt>
                <c:pt idx="7">
                  <c:v>East Ayrshire</c:v>
                </c:pt>
                <c:pt idx="8">
                  <c:v>Clackmannanshire</c:v>
                </c:pt>
                <c:pt idx="9">
                  <c:v>South Lanarkshire</c:v>
                </c:pt>
                <c:pt idx="10">
                  <c:v>Na h-Eileanan Siar</c:v>
                </c:pt>
                <c:pt idx="11">
                  <c:v>Aberdeen City</c:v>
                </c:pt>
                <c:pt idx="12">
                  <c:v>South Ayrshire</c:v>
                </c:pt>
                <c:pt idx="13">
                  <c:v>Fife</c:v>
                </c:pt>
                <c:pt idx="14">
                  <c:v>Falkirk</c:v>
                </c:pt>
                <c:pt idx="15">
                  <c:v>Argyll and Bute</c:v>
                </c:pt>
                <c:pt idx="16">
                  <c:v>Highland</c:v>
                </c:pt>
                <c:pt idx="17">
                  <c:v>Dumfries and Galloway</c:v>
                </c:pt>
                <c:pt idx="18">
                  <c:v>Midlothian</c:v>
                </c:pt>
                <c:pt idx="19">
                  <c:v>City of Edinburgh</c:v>
                </c:pt>
                <c:pt idx="20">
                  <c:v>West Lothian</c:v>
                </c:pt>
                <c:pt idx="21">
                  <c:v>Angus</c:v>
                </c:pt>
                <c:pt idx="22">
                  <c:v>East Lothian</c:v>
                </c:pt>
                <c:pt idx="23">
                  <c:v>Shetland Islands</c:v>
                </c:pt>
                <c:pt idx="24">
                  <c:v>Moray</c:v>
                </c:pt>
                <c:pt idx="25">
                  <c:v>Stirling</c:v>
                </c:pt>
                <c:pt idx="26">
                  <c:v>Scottish Borders</c:v>
                </c:pt>
                <c:pt idx="27">
                  <c:v>Aberdeenshire</c:v>
                </c:pt>
                <c:pt idx="28">
                  <c:v>Perth and Kinross</c:v>
                </c:pt>
                <c:pt idx="29">
                  <c:v>Orkney Islands</c:v>
                </c:pt>
                <c:pt idx="30">
                  <c:v>East Dunbartonshire</c:v>
                </c:pt>
                <c:pt idx="31">
                  <c:v>East Renfrewshire</c:v>
                </c:pt>
              </c:strCache>
            </c:strRef>
          </c:cat>
          <c:val>
            <c:numRef>
              <c:f>'Data 4.5'!$E$53:$E$84</c:f>
              <c:numCache>
                <c:formatCode>0.0</c:formatCode>
                <c:ptCount val="32"/>
                <c:pt idx="0">
                  <c:v>55.5</c:v>
                </c:pt>
                <c:pt idx="1">
                  <c:v>54.3</c:v>
                </c:pt>
                <c:pt idx="2">
                  <c:v>56.3</c:v>
                </c:pt>
                <c:pt idx="3">
                  <c:v>58.7</c:v>
                </c:pt>
                <c:pt idx="4">
                  <c:v>56.4</c:v>
                </c:pt>
                <c:pt idx="5">
                  <c:v>54</c:v>
                </c:pt>
                <c:pt idx="6">
                  <c:v>59.1</c:v>
                </c:pt>
                <c:pt idx="7">
                  <c:v>58.2</c:v>
                </c:pt>
                <c:pt idx="8">
                  <c:v>60.1</c:v>
                </c:pt>
                <c:pt idx="9">
                  <c:v>58.9</c:v>
                </c:pt>
                <c:pt idx="10">
                  <c:v>62.3</c:v>
                </c:pt>
                <c:pt idx="11">
                  <c:v>59.4</c:v>
                </c:pt>
                <c:pt idx="12">
                  <c:v>60.5</c:v>
                </c:pt>
                <c:pt idx="13">
                  <c:v>60.4</c:v>
                </c:pt>
                <c:pt idx="14">
                  <c:v>61.4</c:v>
                </c:pt>
                <c:pt idx="15">
                  <c:v>62.8</c:v>
                </c:pt>
                <c:pt idx="16">
                  <c:v>64.400000000000006</c:v>
                </c:pt>
                <c:pt idx="17">
                  <c:v>62.9</c:v>
                </c:pt>
                <c:pt idx="18">
                  <c:v>59.6</c:v>
                </c:pt>
                <c:pt idx="19">
                  <c:v>63.2</c:v>
                </c:pt>
                <c:pt idx="20">
                  <c:v>59.6</c:v>
                </c:pt>
                <c:pt idx="21">
                  <c:v>60.9</c:v>
                </c:pt>
                <c:pt idx="22">
                  <c:v>63.4</c:v>
                </c:pt>
                <c:pt idx="23">
                  <c:v>64.2</c:v>
                </c:pt>
                <c:pt idx="24">
                  <c:v>62.3</c:v>
                </c:pt>
                <c:pt idx="25">
                  <c:v>62.7</c:v>
                </c:pt>
                <c:pt idx="26">
                  <c:v>62.7</c:v>
                </c:pt>
                <c:pt idx="27">
                  <c:v>66.5</c:v>
                </c:pt>
                <c:pt idx="28">
                  <c:v>65.900000000000006</c:v>
                </c:pt>
                <c:pt idx="29">
                  <c:v>59.5</c:v>
                </c:pt>
                <c:pt idx="30">
                  <c:v>67.400000000000006</c:v>
                </c:pt>
                <c:pt idx="31">
                  <c:v>64.5</c:v>
                </c:pt>
              </c:numCache>
            </c:numRef>
          </c:val>
          <c:extLst>
            <c:ext xmlns:c16="http://schemas.microsoft.com/office/drawing/2014/chart" uri="{C3380CC4-5D6E-409C-BE32-E72D297353CC}">
              <c16:uniqueId val="{00000000-2782-42F9-8090-A63582FFB4ED}"/>
            </c:ext>
          </c:extLst>
        </c:ser>
        <c:ser>
          <c:idx val="1"/>
          <c:order val="1"/>
          <c:tx>
            <c:v>lower to hle</c:v>
          </c:tx>
          <c:spPr>
            <a:solidFill>
              <a:srgbClr val="B2B2D6"/>
            </a:solidFill>
            <a:ln w="15875">
              <a:solidFill>
                <a:srgbClr val="6466AE"/>
              </a:solidFill>
            </a:ln>
            <a:effectLst/>
          </c:spPr>
          <c:invertIfNegative val="0"/>
          <c:cat>
            <c:strRef>
              <c:f>'Data 4.5'!$D$53:$D$84</c:f>
              <c:strCache>
                <c:ptCount val="32"/>
                <c:pt idx="0">
                  <c:v>Glasgow City</c:v>
                </c:pt>
                <c:pt idx="1">
                  <c:v>Dundee City</c:v>
                </c:pt>
                <c:pt idx="2">
                  <c:v>West Dunbartonshire</c:v>
                </c:pt>
                <c:pt idx="3">
                  <c:v>Inverclyde</c:v>
                </c:pt>
                <c:pt idx="4">
                  <c:v>North Lanarkshire</c:v>
                </c:pt>
                <c:pt idx="5">
                  <c:v>North Ayrshire</c:v>
                </c:pt>
                <c:pt idx="6">
                  <c:v>Renfrewshire</c:v>
                </c:pt>
                <c:pt idx="7">
                  <c:v>East Ayrshire</c:v>
                </c:pt>
                <c:pt idx="8">
                  <c:v>Clackmannanshire</c:v>
                </c:pt>
                <c:pt idx="9">
                  <c:v>South Lanarkshire</c:v>
                </c:pt>
                <c:pt idx="10">
                  <c:v>Na h-Eileanan Siar</c:v>
                </c:pt>
                <c:pt idx="11">
                  <c:v>Aberdeen City</c:v>
                </c:pt>
                <c:pt idx="12">
                  <c:v>South Ayrshire</c:v>
                </c:pt>
                <c:pt idx="13">
                  <c:v>Fife</c:v>
                </c:pt>
                <c:pt idx="14">
                  <c:v>Falkirk</c:v>
                </c:pt>
                <c:pt idx="15">
                  <c:v>Argyll and Bute</c:v>
                </c:pt>
                <c:pt idx="16">
                  <c:v>Highland</c:v>
                </c:pt>
                <c:pt idx="17">
                  <c:v>Dumfries and Galloway</c:v>
                </c:pt>
                <c:pt idx="18">
                  <c:v>Midlothian</c:v>
                </c:pt>
                <c:pt idx="19">
                  <c:v>City of Edinburgh</c:v>
                </c:pt>
                <c:pt idx="20">
                  <c:v>West Lothian</c:v>
                </c:pt>
                <c:pt idx="21">
                  <c:v>Angus</c:v>
                </c:pt>
                <c:pt idx="22">
                  <c:v>East Lothian</c:v>
                </c:pt>
                <c:pt idx="23">
                  <c:v>Shetland Islands</c:v>
                </c:pt>
                <c:pt idx="24">
                  <c:v>Moray</c:v>
                </c:pt>
                <c:pt idx="25">
                  <c:v>Stirling</c:v>
                </c:pt>
                <c:pt idx="26">
                  <c:v>Scottish Borders</c:v>
                </c:pt>
                <c:pt idx="27">
                  <c:v>Aberdeenshire</c:v>
                </c:pt>
                <c:pt idx="28">
                  <c:v>Perth and Kinross</c:v>
                </c:pt>
                <c:pt idx="29">
                  <c:v>Orkney Islands</c:v>
                </c:pt>
                <c:pt idx="30">
                  <c:v>East Dunbartonshire</c:v>
                </c:pt>
                <c:pt idx="31">
                  <c:v>East Renfrewshire</c:v>
                </c:pt>
              </c:strCache>
            </c:strRef>
          </c:cat>
          <c:val>
            <c:numRef>
              <c:f>'Data 4.5'!$F$53:$F$84</c:f>
              <c:numCache>
                <c:formatCode>0.0</c:formatCode>
                <c:ptCount val="32"/>
                <c:pt idx="0">
                  <c:v>1.7000000000000028</c:v>
                </c:pt>
                <c:pt idx="1">
                  <c:v>2.2000000000000028</c:v>
                </c:pt>
                <c:pt idx="2">
                  <c:v>1.9000000000000057</c:v>
                </c:pt>
                <c:pt idx="3">
                  <c:v>1.7999999999999972</c:v>
                </c:pt>
                <c:pt idx="4">
                  <c:v>1.7000000000000028</c:v>
                </c:pt>
                <c:pt idx="5">
                  <c:v>2</c:v>
                </c:pt>
                <c:pt idx="6">
                  <c:v>1.8999999999999986</c:v>
                </c:pt>
                <c:pt idx="7">
                  <c:v>2</c:v>
                </c:pt>
                <c:pt idx="8">
                  <c:v>2.5</c:v>
                </c:pt>
                <c:pt idx="9">
                  <c:v>1.8999999999999986</c:v>
                </c:pt>
                <c:pt idx="10">
                  <c:v>2.7000000000000028</c:v>
                </c:pt>
                <c:pt idx="11">
                  <c:v>2.1000000000000014</c:v>
                </c:pt>
                <c:pt idx="12">
                  <c:v>1.6000000000000014</c:v>
                </c:pt>
                <c:pt idx="13">
                  <c:v>1.8999999999999986</c:v>
                </c:pt>
                <c:pt idx="14">
                  <c:v>1.8000000000000043</c:v>
                </c:pt>
                <c:pt idx="15">
                  <c:v>1.5</c:v>
                </c:pt>
                <c:pt idx="16">
                  <c:v>1.8999999999999915</c:v>
                </c:pt>
                <c:pt idx="17">
                  <c:v>1.5000000000000071</c:v>
                </c:pt>
                <c:pt idx="18">
                  <c:v>2.1999999999999957</c:v>
                </c:pt>
                <c:pt idx="19">
                  <c:v>1.7999999999999972</c:v>
                </c:pt>
                <c:pt idx="20">
                  <c:v>2.2999999999999972</c:v>
                </c:pt>
                <c:pt idx="21">
                  <c:v>2</c:v>
                </c:pt>
                <c:pt idx="22">
                  <c:v>1.8999999999999986</c:v>
                </c:pt>
                <c:pt idx="23">
                  <c:v>3.8999999999999915</c:v>
                </c:pt>
                <c:pt idx="24">
                  <c:v>1.9000000000000057</c:v>
                </c:pt>
                <c:pt idx="25">
                  <c:v>2.0999999999999943</c:v>
                </c:pt>
                <c:pt idx="26">
                  <c:v>1.7999999999999972</c:v>
                </c:pt>
                <c:pt idx="27">
                  <c:v>1.5999999999999943</c:v>
                </c:pt>
                <c:pt idx="28">
                  <c:v>1.6999999999999886</c:v>
                </c:pt>
                <c:pt idx="29">
                  <c:v>5.0999999999999943</c:v>
                </c:pt>
                <c:pt idx="30">
                  <c:v>1.5</c:v>
                </c:pt>
                <c:pt idx="31">
                  <c:v>2</c:v>
                </c:pt>
              </c:numCache>
            </c:numRef>
          </c:val>
          <c:extLst>
            <c:ext xmlns:c16="http://schemas.microsoft.com/office/drawing/2014/chart" uri="{C3380CC4-5D6E-409C-BE32-E72D297353CC}">
              <c16:uniqueId val="{00000001-2782-42F9-8090-A63582FFB4ED}"/>
            </c:ext>
          </c:extLst>
        </c:ser>
        <c:ser>
          <c:idx val="4"/>
          <c:order val="2"/>
          <c:tx>
            <c:v>hletoupper</c:v>
          </c:tx>
          <c:spPr>
            <a:solidFill>
              <a:srgbClr val="B2B2D6"/>
            </a:solidFill>
            <a:ln w="15875">
              <a:solidFill>
                <a:srgbClr val="6466AE"/>
              </a:solidFill>
            </a:ln>
            <a:effectLst/>
          </c:spPr>
          <c:invertIfNegative val="0"/>
          <c:val>
            <c:numRef>
              <c:f>'Data 4.5'!$F$53:$F$84</c:f>
              <c:numCache>
                <c:formatCode>0.0</c:formatCode>
                <c:ptCount val="32"/>
                <c:pt idx="0">
                  <c:v>1.7000000000000028</c:v>
                </c:pt>
                <c:pt idx="1">
                  <c:v>2.2000000000000028</c:v>
                </c:pt>
                <c:pt idx="2">
                  <c:v>1.9000000000000057</c:v>
                </c:pt>
                <c:pt idx="3">
                  <c:v>1.7999999999999972</c:v>
                </c:pt>
                <c:pt idx="4">
                  <c:v>1.7000000000000028</c:v>
                </c:pt>
                <c:pt idx="5">
                  <c:v>2</c:v>
                </c:pt>
                <c:pt idx="6">
                  <c:v>1.8999999999999986</c:v>
                </c:pt>
                <c:pt idx="7">
                  <c:v>2</c:v>
                </c:pt>
                <c:pt idx="8">
                  <c:v>2.5</c:v>
                </c:pt>
                <c:pt idx="9">
                  <c:v>1.8999999999999986</c:v>
                </c:pt>
                <c:pt idx="10">
                  <c:v>2.7000000000000028</c:v>
                </c:pt>
                <c:pt idx="11">
                  <c:v>2.1000000000000014</c:v>
                </c:pt>
                <c:pt idx="12">
                  <c:v>1.6000000000000014</c:v>
                </c:pt>
                <c:pt idx="13">
                  <c:v>1.8999999999999986</c:v>
                </c:pt>
                <c:pt idx="14">
                  <c:v>1.8000000000000043</c:v>
                </c:pt>
                <c:pt idx="15">
                  <c:v>1.5</c:v>
                </c:pt>
                <c:pt idx="16">
                  <c:v>1.8999999999999915</c:v>
                </c:pt>
                <c:pt idx="17">
                  <c:v>1.5000000000000071</c:v>
                </c:pt>
                <c:pt idx="18">
                  <c:v>2.1999999999999957</c:v>
                </c:pt>
                <c:pt idx="19">
                  <c:v>1.7999999999999972</c:v>
                </c:pt>
                <c:pt idx="20">
                  <c:v>2.2999999999999972</c:v>
                </c:pt>
                <c:pt idx="21">
                  <c:v>2</c:v>
                </c:pt>
                <c:pt idx="22">
                  <c:v>1.8999999999999986</c:v>
                </c:pt>
                <c:pt idx="23">
                  <c:v>3.8999999999999915</c:v>
                </c:pt>
                <c:pt idx="24">
                  <c:v>1.9000000000000057</c:v>
                </c:pt>
                <c:pt idx="25">
                  <c:v>2.0999999999999943</c:v>
                </c:pt>
                <c:pt idx="26">
                  <c:v>1.7999999999999972</c:v>
                </c:pt>
                <c:pt idx="27">
                  <c:v>1.5999999999999943</c:v>
                </c:pt>
                <c:pt idx="28">
                  <c:v>1.6999999999999886</c:v>
                </c:pt>
                <c:pt idx="29">
                  <c:v>5.0999999999999943</c:v>
                </c:pt>
                <c:pt idx="30">
                  <c:v>1.5</c:v>
                </c:pt>
                <c:pt idx="31">
                  <c:v>2</c:v>
                </c:pt>
              </c:numCache>
            </c:numRef>
          </c:val>
          <c:extLst>
            <c:ext xmlns:c16="http://schemas.microsoft.com/office/drawing/2014/chart" uri="{C3380CC4-5D6E-409C-BE32-E72D297353CC}">
              <c16:uniqueId val="{00000002-2782-42F9-8090-A63582FFB4ED}"/>
            </c:ext>
          </c:extLst>
        </c:ser>
        <c:ser>
          <c:idx val="2"/>
          <c:order val="3"/>
          <c:tx>
            <c:strRef>
              <c:f>'Data 4.5'!$G$52</c:f>
              <c:strCache>
                <c:ptCount val="1"/>
                <c:pt idx="0">
                  <c:v>gap upper HLE and lower LE</c:v>
                </c:pt>
              </c:strCache>
            </c:strRef>
          </c:tx>
          <c:spPr>
            <a:noFill/>
            <a:ln>
              <a:noFill/>
            </a:ln>
            <a:effectLst/>
          </c:spPr>
          <c:invertIfNegative val="0"/>
          <c:cat>
            <c:strRef>
              <c:f>'Data 4.5'!$D$53:$D$84</c:f>
              <c:strCache>
                <c:ptCount val="32"/>
                <c:pt idx="0">
                  <c:v>Glasgow City</c:v>
                </c:pt>
                <c:pt idx="1">
                  <c:v>Dundee City</c:v>
                </c:pt>
                <c:pt idx="2">
                  <c:v>West Dunbartonshire</c:v>
                </c:pt>
                <c:pt idx="3">
                  <c:v>Inverclyde</c:v>
                </c:pt>
                <c:pt idx="4">
                  <c:v>North Lanarkshire</c:v>
                </c:pt>
                <c:pt idx="5">
                  <c:v>North Ayrshire</c:v>
                </c:pt>
                <c:pt idx="6">
                  <c:v>Renfrewshire</c:v>
                </c:pt>
                <c:pt idx="7">
                  <c:v>East Ayrshire</c:v>
                </c:pt>
                <c:pt idx="8">
                  <c:v>Clackmannanshire</c:v>
                </c:pt>
                <c:pt idx="9">
                  <c:v>South Lanarkshire</c:v>
                </c:pt>
                <c:pt idx="10">
                  <c:v>Na h-Eileanan Siar</c:v>
                </c:pt>
                <c:pt idx="11">
                  <c:v>Aberdeen City</c:v>
                </c:pt>
                <c:pt idx="12">
                  <c:v>South Ayrshire</c:v>
                </c:pt>
                <c:pt idx="13">
                  <c:v>Fife</c:v>
                </c:pt>
                <c:pt idx="14">
                  <c:v>Falkirk</c:v>
                </c:pt>
                <c:pt idx="15">
                  <c:v>Argyll and Bute</c:v>
                </c:pt>
                <c:pt idx="16">
                  <c:v>Highland</c:v>
                </c:pt>
                <c:pt idx="17">
                  <c:v>Dumfries and Galloway</c:v>
                </c:pt>
                <c:pt idx="18">
                  <c:v>Midlothian</c:v>
                </c:pt>
                <c:pt idx="19">
                  <c:v>City of Edinburgh</c:v>
                </c:pt>
                <c:pt idx="20">
                  <c:v>West Lothian</c:v>
                </c:pt>
                <c:pt idx="21">
                  <c:v>Angus</c:v>
                </c:pt>
                <c:pt idx="22">
                  <c:v>East Lothian</c:v>
                </c:pt>
                <c:pt idx="23">
                  <c:v>Shetland Islands</c:v>
                </c:pt>
                <c:pt idx="24">
                  <c:v>Moray</c:v>
                </c:pt>
                <c:pt idx="25">
                  <c:v>Stirling</c:v>
                </c:pt>
                <c:pt idx="26">
                  <c:v>Scottish Borders</c:v>
                </c:pt>
                <c:pt idx="27">
                  <c:v>Aberdeenshire</c:v>
                </c:pt>
                <c:pt idx="28">
                  <c:v>Perth and Kinross</c:v>
                </c:pt>
                <c:pt idx="29">
                  <c:v>Orkney Islands</c:v>
                </c:pt>
                <c:pt idx="30">
                  <c:v>East Dunbartonshire</c:v>
                </c:pt>
                <c:pt idx="31">
                  <c:v>East Renfrewshire</c:v>
                </c:pt>
              </c:strCache>
            </c:strRef>
          </c:cat>
          <c:val>
            <c:numRef>
              <c:f>'Data 4.5'!$G$53:$G$84</c:f>
              <c:numCache>
                <c:formatCode>0.0</c:formatCode>
                <c:ptCount val="32"/>
                <c:pt idx="0">
                  <c:v>14.099999999999994</c:v>
                </c:pt>
                <c:pt idx="1">
                  <c:v>14.699999999999996</c:v>
                </c:pt>
                <c:pt idx="2">
                  <c:v>14.299999999999997</c:v>
                </c:pt>
                <c:pt idx="3">
                  <c:v>12.200000000000003</c:v>
                </c:pt>
                <c:pt idx="4">
                  <c:v>15.000000000000007</c:v>
                </c:pt>
                <c:pt idx="5">
                  <c:v>17.400000000000006</c:v>
                </c:pt>
                <c:pt idx="6">
                  <c:v>12.900000000000006</c:v>
                </c:pt>
                <c:pt idx="7">
                  <c:v>13.699999999999996</c:v>
                </c:pt>
                <c:pt idx="8">
                  <c:v>10.599999999999994</c:v>
                </c:pt>
                <c:pt idx="9">
                  <c:v>13.800000000000004</c:v>
                </c:pt>
                <c:pt idx="10">
                  <c:v>7.7000000000000028</c:v>
                </c:pt>
                <c:pt idx="11">
                  <c:v>12.800000000000004</c:v>
                </c:pt>
                <c:pt idx="12">
                  <c:v>12.700000000000003</c:v>
                </c:pt>
                <c:pt idx="13">
                  <c:v>12.599999999999994</c:v>
                </c:pt>
                <c:pt idx="14">
                  <c:v>11.599999999999994</c:v>
                </c:pt>
                <c:pt idx="15">
                  <c:v>10.799999999999997</c:v>
                </c:pt>
                <c:pt idx="16">
                  <c:v>9.2000000000000028</c:v>
                </c:pt>
                <c:pt idx="17">
                  <c:v>11.299999999999997</c:v>
                </c:pt>
                <c:pt idx="18">
                  <c:v>13.300000000000004</c:v>
                </c:pt>
                <c:pt idx="19">
                  <c:v>10.699999999999989</c:v>
                </c:pt>
                <c:pt idx="20">
                  <c:v>13.5</c:v>
                </c:pt>
                <c:pt idx="21">
                  <c:v>12.599999999999994</c:v>
                </c:pt>
                <c:pt idx="22">
                  <c:v>10.399999999999991</c:v>
                </c:pt>
                <c:pt idx="23">
                  <c:v>5</c:v>
                </c:pt>
                <c:pt idx="24">
                  <c:v>11.799999999999997</c:v>
                </c:pt>
                <c:pt idx="25">
                  <c:v>11.299999999999997</c:v>
                </c:pt>
                <c:pt idx="26">
                  <c:v>12</c:v>
                </c:pt>
                <c:pt idx="27">
                  <c:v>8.9000000000000057</c:v>
                </c:pt>
                <c:pt idx="28">
                  <c:v>9.2999999999999972</c:v>
                </c:pt>
                <c:pt idx="29">
                  <c:v>8.2000000000000028</c:v>
                </c:pt>
                <c:pt idx="30">
                  <c:v>8.9000000000000057</c:v>
                </c:pt>
                <c:pt idx="31">
                  <c:v>11.299999999999997</c:v>
                </c:pt>
              </c:numCache>
            </c:numRef>
          </c:val>
          <c:extLst>
            <c:ext xmlns:c16="http://schemas.microsoft.com/office/drawing/2014/chart" uri="{C3380CC4-5D6E-409C-BE32-E72D297353CC}">
              <c16:uniqueId val="{00000003-2782-42F9-8090-A63582FFB4ED}"/>
            </c:ext>
          </c:extLst>
        </c:ser>
        <c:ser>
          <c:idx val="3"/>
          <c:order val="4"/>
          <c:tx>
            <c:strRef>
              <c:f>'Data 4.5'!$H$52</c:f>
              <c:strCache>
                <c:ptCount val="1"/>
                <c:pt idx="0">
                  <c:v>width LE</c:v>
                </c:pt>
              </c:strCache>
            </c:strRef>
          </c:tx>
          <c:spPr>
            <a:solidFill>
              <a:srgbClr val="6466AE"/>
            </a:solidFill>
            <a:ln w="15875">
              <a:solidFill>
                <a:srgbClr val="50518B"/>
              </a:solidFill>
            </a:ln>
            <a:effectLst/>
          </c:spPr>
          <c:invertIfNegative val="0"/>
          <c:cat>
            <c:strRef>
              <c:f>'Data 4.5'!$D$53:$D$84</c:f>
              <c:strCache>
                <c:ptCount val="32"/>
                <c:pt idx="0">
                  <c:v>Glasgow City</c:v>
                </c:pt>
                <c:pt idx="1">
                  <c:v>Dundee City</c:v>
                </c:pt>
                <c:pt idx="2">
                  <c:v>West Dunbartonshire</c:v>
                </c:pt>
                <c:pt idx="3">
                  <c:v>Inverclyde</c:v>
                </c:pt>
                <c:pt idx="4">
                  <c:v>North Lanarkshire</c:v>
                </c:pt>
                <c:pt idx="5">
                  <c:v>North Ayrshire</c:v>
                </c:pt>
                <c:pt idx="6">
                  <c:v>Renfrewshire</c:v>
                </c:pt>
                <c:pt idx="7">
                  <c:v>East Ayrshire</c:v>
                </c:pt>
                <c:pt idx="8">
                  <c:v>Clackmannanshire</c:v>
                </c:pt>
                <c:pt idx="9">
                  <c:v>South Lanarkshire</c:v>
                </c:pt>
                <c:pt idx="10">
                  <c:v>Na h-Eileanan Siar</c:v>
                </c:pt>
                <c:pt idx="11">
                  <c:v>Aberdeen City</c:v>
                </c:pt>
                <c:pt idx="12">
                  <c:v>South Ayrshire</c:v>
                </c:pt>
                <c:pt idx="13">
                  <c:v>Fife</c:v>
                </c:pt>
                <c:pt idx="14">
                  <c:v>Falkirk</c:v>
                </c:pt>
                <c:pt idx="15">
                  <c:v>Argyll and Bute</c:v>
                </c:pt>
                <c:pt idx="16">
                  <c:v>Highland</c:v>
                </c:pt>
                <c:pt idx="17">
                  <c:v>Dumfries and Galloway</c:v>
                </c:pt>
                <c:pt idx="18">
                  <c:v>Midlothian</c:v>
                </c:pt>
                <c:pt idx="19">
                  <c:v>City of Edinburgh</c:v>
                </c:pt>
                <c:pt idx="20">
                  <c:v>West Lothian</c:v>
                </c:pt>
                <c:pt idx="21">
                  <c:v>Angus</c:v>
                </c:pt>
                <c:pt idx="22">
                  <c:v>East Lothian</c:v>
                </c:pt>
                <c:pt idx="23">
                  <c:v>Shetland Islands</c:v>
                </c:pt>
                <c:pt idx="24">
                  <c:v>Moray</c:v>
                </c:pt>
                <c:pt idx="25">
                  <c:v>Stirling</c:v>
                </c:pt>
                <c:pt idx="26">
                  <c:v>Scottish Borders</c:v>
                </c:pt>
                <c:pt idx="27">
                  <c:v>Aberdeenshire</c:v>
                </c:pt>
                <c:pt idx="28">
                  <c:v>Perth and Kinross</c:v>
                </c:pt>
                <c:pt idx="29">
                  <c:v>Orkney Islands</c:v>
                </c:pt>
                <c:pt idx="30">
                  <c:v>East Dunbartonshire</c:v>
                </c:pt>
                <c:pt idx="31">
                  <c:v>East Renfrewshire</c:v>
                </c:pt>
              </c:strCache>
            </c:strRef>
          </c:cat>
          <c:val>
            <c:numRef>
              <c:f>'Data 4.5'!$H$53:$H$84</c:f>
              <c:numCache>
                <c:formatCode>0.0</c:formatCode>
                <c:ptCount val="32"/>
                <c:pt idx="0">
                  <c:v>0.20000000000000284</c:v>
                </c:pt>
                <c:pt idx="1">
                  <c:v>0.60000000000000853</c:v>
                </c:pt>
                <c:pt idx="2">
                  <c:v>0.70000000000000284</c:v>
                </c:pt>
                <c:pt idx="3">
                  <c:v>0.79999999999999716</c:v>
                </c:pt>
                <c:pt idx="4">
                  <c:v>0.39999999999999147</c:v>
                </c:pt>
                <c:pt idx="5">
                  <c:v>0.69999999999998863</c:v>
                </c:pt>
                <c:pt idx="6">
                  <c:v>0.5</c:v>
                </c:pt>
                <c:pt idx="7">
                  <c:v>0.60000000000000853</c:v>
                </c:pt>
                <c:pt idx="8">
                  <c:v>1.1000000000000085</c:v>
                </c:pt>
                <c:pt idx="9">
                  <c:v>0.39999999999999147</c:v>
                </c:pt>
                <c:pt idx="10">
                  <c:v>1.3999999999999915</c:v>
                </c:pt>
                <c:pt idx="11">
                  <c:v>0.5</c:v>
                </c:pt>
                <c:pt idx="12">
                  <c:v>0.70000000000000284</c:v>
                </c:pt>
                <c:pt idx="13">
                  <c:v>0.40000000000000568</c:v>
                </c:pt>
                <c:pt idx="14">
                  <c:v>0.60000000000000853</c:v>
                </c:pt>
                <c:pt idx="15">
                  <c:v>0.80000000000001137</c:v>
                </c:pt>
                <c:pt idx="16">
                  <c:v>0.5</c:v>
                </c:pt>
                <c:pt idx="17">
                  <c:v>0.60000000000000853</c:v>
                </c:pt>
                <c:pt idx="18">
                  <c:v>0.70000000000000284</c:v>
                </c:pt>
                <c:pt idx="19">
                  <c:v>0.40000000000000568</c:v>
                </c:pt>
                <c:pt idx="20">
                  <c:v>0.5</c:v>
                </c:pt>
                <c:pt idx="21">
                  <c:v>0.70000000000000284</c:v>
                </c:pt>
                <c:pt idx="22">
                  <c:v>0.70000000000000284</c:v>
                </c:pt>
                <c:pt idx="23">
                  <c:v>1.2999999999999972</c:v>
                </c:pt>
                <c:pt idx="24">
                  <c:v>0.70000000000000284</c:v>
                </c:pt>
                <c:pt idx="25">
                  <c:v>0.70000000000000284</c:v>
                </c:pt>
                <c:pt idx="26">
                  <c:v>0.70000000000000284</c:v>
                </c:pt>
                <c:pt idx="27">
                  <c:v>0.39999999999999147</c:v>
                </c:pt>
                <c:pt idx="28">
                  <c:v>0.59999999999999432</c:v>
                </c:pt>
                <c:pt idx="29">
                  <c:v>1.5</c:v>
                </c:pt>
                <c:pt idx="30">
                  <c:v>0.69999999999998863</c:v>
                </c:pt>
                <c:pt idx="31">
                  <c:v>0.70000000000000284</c:v>
                </c:pt>
              </c:numCache>
            </c:numRef>
          </c:val>
          <c:extLst>
            <c:ext xmlns:c16="http://schemas.microsoft.com/office/drawing/2014/chart" uri="{C3380CC4-5D6E-409C-BE32-E72D297353CC}">
              <c16:uniqueId val="{00000004-2782-42F9-8090-A63582FFB4ED}"/>
            </c:ext>
          </c:extLst>
        </c:ser>
        <c:ser>
          <c:idx val="5"/>
          <c:order val="5"/>
          <c:tx>
            <c:v>upper Le</c:v>
          </c:tx>
          <c:spPr>
            <a:solidFill>
              <a:srgbClr val="6466AE"/>
            </a:solidFill>
            <a:ln w="15875">
              <a:solidFill>
                <a:srgbClr val="50518B"/>
              </a:solidFill>
            </a:ln>
            <a:effectLst/>
          </c:spPr>
          <c:invertIfNegative val="0"/>
          <c:val>
            <c:numRef>
              <c:f>'Data 4.5'!$H$53:$H$84</c:f>
              <c:numCache>
                <c:formatCode>0.0</c:formatCode>
                <c:ptCount val="32"/>
                <c:pt idx="0">
                  <c:v>0.20000000000000284</c:v>
                </c:pt>
                <c:pt idx="1">
                  <c:v>0.60000000000000853</c:v>
                </c:pt>
                <c:pt idx="2">
                  <c:v>0.70000000000000284</c:v>
                </c:pt>
                <c:pt idx="3">
                  <c:v>0.79999999999999716</c:v>
                </c:pt>
                <c:pt idx="4">
                  <c:v>0.39999999999999147</c:v>
                </c:pt>
                <c:pt idx="5">
                  <c:v>0.69999999999998863</c:v>
                </c:pt>
                <c:pt idx="6">
                  <c:v>0.5</c:v>
                </c:pt>
                <c:pt idx="7">
                  <c:v>0.60000000000000853</c:v>
                </c:pt>
                <c:pt idx="8">
                  <c:v>1.1000000000000085</c:v>
                </c:pt>
                <c:pt idx="9">
                  <c:v>0.39999999999999147</c:v>
                </c:pt>
                <c:pt idx="10">
                  <c:v>1.3999999999999915</c:v>
                </c:pt>
                <c:pt idx="11">
                  <c:v>0.5</c:v>
                </c:pt>
                <c:pt idx="12">
                  <c:v>0.70000000000000284</c:v>
                </c:pt>
                <c:pt idx="13">
                  <c:v>0.40000000000000568</c:v>
                </c:pt>
                <c:pt idx="14">
                  <c:v>0.60000000000000853</c:v>
                </c:pt>
                <c:pt idx="15">
                  <c:v>0.80000000000001137</c:v>
                </c:pt>
                <c:pt idx="16">
                  <c:v>0.5</c:v>
                </c:pt>
                <c:pt idx="17">
                  <c:v>0.60000000000000853</c:v>
                </c:pt>
                <c:pt idx="18">
                  <c:v>0.70000000000000284</c:v>
                </c:pt>
                <c:pt idx="19">
                  <c:v>0.40000000000000568</c:v>
                </c:pt>
                <c:pt idx="20">
                  <c:v>0.5</c:v>
                </c:pt>
                <c:pt idx="21">
                  <c:v>0.70000000000000284</c:v>
                </c:pt>
                <c:pt idx="22">
                  <c:v>0.70000000000000284</c:v>
                </c:pt>
                <c:pt idx="23">
                  <c:v>1.2999999999999972</c:v>
                </c:pt>
                <c:pt idx="24">
                  <c:v>0.70000000000000284</c:v>
                </c:pt>
                <c:pt idx="25">
                  <c:v>0.70000000000000284</c:v>
                </c:pt>
                <c:pt idx="26">
                  <c:v>0.70000000000000284</c:v>
                </c:pt>
                <c:pt idx="27">
                  <c:v>0.39999999999999147</c:v>
                </c:pt>
                <c:pt idx="28">
                  <c:v>0.59999999999999432</c:v>
                </c:pt>
                <c:pt idx="29">
                  <c:v>1.5</c:v>
                </c:pt>
                <c:pt idx="30">
                  <c:v>0.69999999999998863</c:v>
                </c:pt>
                <c:pt idx="31">
                  <c:v>0.70000000000000284</c:v>
                </c:pt>
              </c:numCache>
            </c:numRef>
          </c:val>
          <c:extLst>
            <c:ext xmlns:c16="http://schemas.microsoft.com/office/drawing/2014/chart" uri="{C3380CC4-5D6E-409C-BE32-E72D297353CC}">
              <c16:uniqueId val="{00000005-2782-42F9-8090-A63582FFB4ED}"/>
            </c:ext>
          </c:extLst>
        </c:ser>
        <c:dLbls>
          <c:showLegendKey val="0"/>
          <c:showVal val="0"/>
          <c:showCatName val="0"/>
          <c:showSerName val="0"/>
          <c:showPercent val="0"/>
          <c:showBubbleSize val="0"/>
        </c:dLbls>
        <c:gapWidth val="27"/>
        <c:overlap val="100"/>
        <c:axId val="513630472"/>
        <c:axId val="513637688"/>
      </c:barChart>
      <c:catAx>
        <c:axId val="513630472"/>
        <c:scaling>
          <c:orientation val="minMax"/>
        </c:scaling>
        <c:delete val="0"/>
        <c:axPos val="l"/>
        <c:numFmt formatCode="General" sourceLinked="1"/>
        <c:majorTickMark val="none"/>
        <c:minorTickMark val="out"/>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13637688"/>
        <c:crosses val="autoZero"/>
        <c:auto val="1"/>
        <c:lblAlgn val="ctr"/>
        <c:lblOffset val="100"/>
        <c:tickLblSkip val="1"/>
        <c:noMultiLvlLbl val="0"/>
      </c:catAx>
      <c:valAx>
        <c:axId val="513637688"/>
        <c:scaling>
          <c:orientation val="minMax"/>
          <c:max val="86"/>
          <c:min val="52"/>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expectancy/Healthy life expectancy (years)</a:t>
                </a:r>
              </a:p>
            </c:rich>
          </c:tx>
          <c:layout>
            <c:manualLayout>
              <c:xMode val="edge"/>
              <c:yMode val="edge"/>
              <c:x val="0.42463379743365665"/>
              <c:y val="0.8701986386925108"/>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13630472"/>
        <c:crosses val="autoZero"/>
        <c:crossBetween val="between"/>
        <c:majorUnit val="2"/>
        <c:min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Segoe UI" panose="020B0502040204020203" pitchFamily="34" charset="0"/>
          <a:cs typeface="Segoe UI" panose="020B0502040204020203" pitchFamily="34" charset="0"/>
        </a:defRPr>
      </a:pPr>
      <a:endParaRPr lang="en-US"/>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i="0" baseline="0">
                <a:solidFill>
                  <a:sysClr val="windowText" lastClr="000000"/>
                </a:solidFill>
                <a:effectLst/>
                <a:latin typeface="Arial" panose="020B0604020202020204" pitchFamily="34" charset="0"/>
                <a:cs typeface="Arial" panose="020B0604020202020204" pitchFamily="34" charset="0"/>
              </a:rPr>
              <a:t>Figure 4.5b: Life expectancy and healthy life expectancy at birth in Scotland's council areas with 95% confidence intervals, 2015-2017, females</a:t>
            </a:r>
            <a:endParaRPr lang="en-GB" sz="1400" b="1">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13706860488592773"/>
          <c:y val="1.041304482608965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157968111591408"/>
          <c:y val="0.1311816536431521"/>
          <c:w val="0.82682679525698755"/>
          <c:h val="0.70577054508277348"/>
        </c:manualLayout>
      </c:layout>
      <c:barChart>
        <c:barDir val="bar"/>
        <c:grouping val="stacked"/>
        <c:varyColors val="0"/>
        <c:ser>
          <c:idx val="0"/>
          <c:order val="0"/>
          <c:tx>
            <c:strRef>
              <c:f>'Data 4.5'!$N$52</c:f>
              <c:strCache>
                <c:ptCount val="1"/>
                <c:pt idx="0">
                  <c:v>HLE lower CI</c:v>
                </c:pt>
              </c:strCache>
            </c:strRef>
          </c:tx>
          <c:spPr>
            <a:noFill/>
            <a:ln>
              <a:noFill/>
            </a:ln>
            <a:effectLst/>
          </c:spPr>
          <c:invertIfNegative val="0"/>
          <c:cat>
            <c:strRef>
              <c:f>'Data 4.5'!$M$53:$M$84</c:f>
              <c:strCache>
                <c:ptCount val="32"/>
                <c:pt idx="0">
                  <c:v>Glasgow City</c:v>
                </c:pt>
                <c:pt idx="1">
                  <c:v>West Dunbartonshire</c:v>
                </c:pt>
                <c:pt idx="2">
                  <c:v>Dundee City</c:v>
                </c:pt>
                <c:pt idx="3">
                  <c:v>North Lanarkshire</c:v>
                </c:pt>
                <c:pt idx="4">
                  <c:v>Inverclyde</c:v>
                </c:pt>
                <c:pt idx="5">
                  <c:v>East Ayrshire</c:v>
                </c:pt>
                <c:pt idx="6">
                  <c:v>North Ayrshire</c:v>
                </c:pt>
                <c:pt idx="7">
                  <c:v>Clackmannanshire</c:v>
                </c:pt>
                <c:pt idx="8">
                  <c:v>Renfrewshire</c:v>
                </c:pt>
                <c:pt idx="9">
                  <c:v>Falkirk</c:v>
                </c:pt>
                <c:pt idx="10">
                  <c:v>South Lanarkshire</c:v>
                </c:pt>
                <c:pt idx="11">
                  <c:v>Fife</c:v>
                </c:pt>
                <c:pt idx="12">
                  <c:v>West Lothian</c:v>
                </c:pt>
                <c:pt idx="13">
                  <c:v>Aberdeen City</c:v>
                </c:pt>
                <c:pt idx="14">
                  <c:v>South Ayrshire</c:v>
                </c:pt>
                <c:pt idx="15">
                  <c:v>Angus</c:v>
                </c:pt>
                <c:pt idx="16">
                  <c:v>Midlothian</c:v>
                </c:pt>
                <c:pt idx="17">
                  <c:v>Orkney Islands</c:v>
                </c:pt>
                <c:pt idx="18">
                  <c:v>Dumfries and Galloway</c:v>
                </c:pt>
                <c:pt idx="19">
                  <c:v>Moray</c:v>
                </c:pt>
                <c:pt idx="20">
                  <c:v>Argyll and Bute</c:v>
                </c:pt>
                <c:pt idx="21">
                  <c:v>City of Edinburgh</c:v>
                </c:pt>
                <c:pt idx="22">
                  <c:v>Scottish Borders</c:v>
                </c:pt>
                <c:pt idx="23">
                  <c:v>Perth and Kinross</c:v>
                </c:pt>
                <c:pt idx="24">
                  <c:v>East Lothian</c:v>
                </c:pt>
                <c:pt idx="25">
                  <c:v>Stirling</c:v>
                </c:pt>
                <c:pt idx="26">
                  <c:v>Aberdeenshire</c:v>
                </c:pt>
                <c:pt idx="27">
                  <c:v>Highland</c:v>
                </c:pt>
                <c:pt idx="28">
                  <c:v>Na h-Eileanan Siar</c:v>
                </c:pt>
                <c:pt idx="29">
                  <c:v>Shetland Islands</c:v>
                </c:pt>
                <c:pt idx="30">
                  <c:v>East Dunbartonshire</c:v>
                </c:pt>
                <c:pt idx="31">
                  <c:v>East Renfrewshire</c:v>
                </c:pt>
              </c:strCache>
            </c:strRef>
          </c:cat>
          <c:val>
            <c:numRef>
              <c:f>'Data 4.5'!$N$53:$N$84</c:f>
              <c:numCache>
                <c:formatCode>0.0</c:formatCode>
                <c:ptCount val="32"/>
                <c:pt idx="0">
                  <c:v>56.9</c:v>
                </c:pt>
                <c:pt idx="1">
                  <c:v>57.9</c:v>
                </c:pt>
                <c:pt idx="2">
                  <c:v>57.6</c:v>
                </c:pt>
                <c:pt idx="3">
                  <c:v>58.7</c:v>
                </c:pt>
                <c:pt idx="4">
                  <c:v>57.4</c:v>
                </c:pt>
                <c:pt idx="5">
                  <c:v>56.2</c:v>
                </c:pt>
                <c:pt idx="6">
                  <c:v>55.1</c:v>
                </c:pt>
                <c:pt idx="7">
                  <c:v>57.3</c:v>
                </c:pt>
                <c:pt idx="8">
                  <c:v>58.7</c:v>
                </c:pt>
                <c:pt idx="9">
                  <c:v>59</c:v>
                </c:pt>
                <c:pt idx="10">
                  <c:v>61.1</c:v>
                </c:pt>
                <c:pt idx="11">
                  <c:v>59.5</c:v>
                </c:pt>
                <c:pt idx="12">
                  <c:v>59.9</c:v>
                </c:pt>
                <c:pt idx="13">
                  <c:v>62.4</c:v>
                </c:pt>
                <c:pt idx="14">
                  <c:v>61.4</c:v>
                </c:pt>
                <c:pt idx="15">
                  <c:v>60.9</c:v>
                </c:pt>
                <c:pt idx="16">
                  <c:v>61.3</c:v>
                </c:pt>
                <c:pt idx="17">
                  <c:v>71.099999999999994</c:v>
                </c:pt>
                <c:pt idx="18">
                  <c:v>61.6</c:v>
                </c:pt>
                <c:pt idx="19">
                  <c:v>62</c:v>
                </c:pt>
                <c:pt idx="20">
                  <c:v>60.4</c:v>
                </c:pt>
                <c:pt idx="21">
                  <c:v>62.8</c:v>
                </c:pt>
                <c:pt idx="22">
                  <c:v>63.4</c:v>
                </c:pt>
                <c:pt idx="23">
                  <c:v>65.599999999999994</c:v>
                </c:pt>
                <c:pt idx="24">
                  <c:v>61.7</c:v>
                </c:pt>
                <c:pt idx="25">
                  <c:v>62.3</c:v>
                </c:pt>
                <c:pt idx="26">
                  <c:v>64.900000000000006</c:v>
                </c:pt>
                <c:pt idx="27">
                  <c:v>61</c:v>
                </c:pt>
                <c:pt idx="28">
                  <c:v>64</c:v>
                </c:pt>
                <c:pt idx="29">
                  <c:v>62.4</c:v>
                </c:pt>
                <c:pt idx="30">
                  <c:v>66.400000000000006</c:v>
                </c:pt>
                <c:pt idx="31">
                  <c:v>63.4</c:v>
                </c:pt>
              </c:numCache>
            </c:numRef>
          </c:val>
          <c:extLst>
            <c:ext xmlns:c16="http://schemas.microsoft.com/office/drawing/2014/chart" uri="{C3380CC4-5D6E-409C-BE32-E72D297353CC}">
              <c16:uniqueId val="{00000000-4CDD-41B4-86A4-143715F18C14}"/>
            </c:ext>
          </c:extLst>
        </c:ser>
        <c:ser>
          <c:idx val="1"/>
          <c:order val="1"/>
          <c:tx>
            <c:strRef>
              <c:f>'Data 4.5'!$O$52</c:f>
              <c:strCache>
                <c:ptCount val="1"/>
                <c:pt idx="0">
                  <c:v> HLE-lower</c:v>
                </c:pt>
              </c:strCache>
            </c:strRef>
          </c:tx>
          <c:spPr>
            <a:solidFill>
              <a:srgbClr val="B2B2D6"/>
            </a:solidFill>
            <a:ln w="15875">
              <a:solidFill>
                <a:srgbClr val="6466AE"/>
              </a:solidFill>
            </a:ln>
            <a:effectLst/>
          </c:spPr>
          <c:invertIfNegative val="0"/>
          <c:cat>
            <c:strRef>
              <c:f>'Data 4.5'!$M$53:$M$84</c:f>
              <c:strCache>
                <c:ptCount val="32"/>
                <c:pt idx="0">
                  <c:v>Glasgow City</c:v>
                </c:pt>
                <c:pt idx="1">
                  <c:v>West Dunbartonshire</c:v>
                </c:pt>
                <c:pt idx="2">
                  <c:v>Dundee City</c:v>
                </c:pt>
                <c:pt idx="3">
                  <c:v>North Lanarkshire</c:v>
                </c:pt>
                <c:pt idx="4">
                  <c:v>Inverclyde</c:v>
                </c:pt>
                <c:pt idx="5">
                  <c:v>East Ayrshire</c:v>
                </c:pt>
                <c:pt idx="6">
                  <c:v>North Ayrshire</c:v>
                </c:pt>
                <c:pt idx="7">
                  <c:v>Clackmannanshire</c:v>
                </c:pt>
                <c:pt idx="8">
                  <c:v>Renfrewshire</c:v>
                </c:pt>
                <c:pt idx="9">
                  <c:v>Falkirk</c:v>
                </c:pt>
                <c:pt idx="10">
                  <c:v>South Lanarkshire</c:v>
                </c:pt>
                <c:pt idx="11">
                  <c:v>Fife</c:v>
                </c:pt>
                <c:pt idx="12">
                  <c:v>West Lothian</c:v>
                </c:pt>
                <c:pt idx="13">
                  <c:v>Aberdeen City</c:v>
                </c:pt>
                <c:pt idx="14">
                  <c:v>South Ayrshire</c:v>
                </c:pt>
                <c:pt idx="15">
                  <c:v>Angus</c:v>
                </c:pt>
                <c:pt idx="16">
                  <c:v>Midlothian</c:v>
                </c:pt>
                <c:pt idx="17">
                  <c:v>Orkney Islands</c:v>
                </c:pt>
                <c:pt idx="18">
                  <c:v>Dumfries and Galloway</c:v>
                </c:pt>
                <c:pt idx="19">
                  <c:v>Moray</c:v>
                </c:pt>
                <c:pt idx="20">
                  <c:v>Argyll and Bute</c:v>
                </c:pt>
                <c:pt idx="21">
                  <c:v>City of Edinburgh</c:v>
                </c:pt>
                <c:pt idx="22">
                  <c:v>Scottish Borders</c:v>
                </c:pt>
                <c:pt idx="23">
                  <c:v>Perth and Kinross</c:v>
                </c:pt>
                <c:pt idx="24">
                  <c:v>East Lothian</c:v>
                </c:pt>
                <c:pt idx="25">
                  <c:v>Stirling</c:v>
                </c:pt>
                <c:pt idx="26">
                  <c:v>Aberdeenshire</c:v>
                </c:pt>
                <c:pt idx="27">
                  <c:v>Highland</c:v>
                </c:pt>
                <c:pt idx="28">
                  <c:v>Na h-Eileanan Siar</c:v>
                </c:pt>
                <c:pt idx="29">
                  <c:v>Shetland Islands</c:v>
                </c:pt>
                <c:pt idx="30">
                  <c:v>East Dunbartonshire</c:v>
                </c:pt>
                <c:pt idx="31">
                  <c:v>East Renfrewshire</c:v>
                </c:pt>
              </c:strCache>
            </c:strRef>
          </c:cat>
          <c:val>
            <c:numRef>
              <c:f>'Data 4.5'!$O$53:$O$84</c:f>
              <c:numCache>
                <c:formatCode>0.0</c:formatCode>
                <c:ptCount val="32"/>
                <c:pt idx="0">
                  <c:v>2</c:v>
                </c:pt>
                <c:pt idx="1">
                  <c:v>1.8000000000000043</c:v>
                </c:pt>
                <c:pt idx="2">
                  <c:v>2.1999999999999957</c:v>
                </c:pt>
                <c:pt idx="3">
                  <c:v>1.6999999999999957</c:v>
                </c:pt>
                <c:pt idx="4">
                  <c:v>2.1000000000000014</c:v>
                </c:pt>
                <c:pt idx="5">
                  <c:v>2.0999999999999943</c:v>
                </c:pt>
                <c:pt idx="6">
                  <c:v>2</c:v>
                </c:pt>
                <c:pt idx="7">
                  <c:v>2.9000000000000057</c:v>
                </c:pt>
                <c:pt idx="8">
                  <c:v>2.0999999999999943</c:v>
                </c:pt>
                <c:pt idx="9">
                  <c:v>1.8999999999999986</c:v>
                </c:pt>
                <c:pt idx="10">
                  <c:v>1.8999999999999986</c:v>
                </c:pt>
                <c:pt idx="11">
                  <c:v>2.3999999999999986</c:v>
                </c:pt>
                <c:pt idx="12">
                  <c:v>2.2000000000000028</c:v>
                </c:pt>
                <c:pt idx="13">
                  <c:v>2.1999999999999957</c:v>
                </c:pt>
                <c:pt idx="14">
                  <c:v>2.1000000000000014</c:v>
                </c:pt>
                <c:pt idx="15">
                  <c:v>2.2000000000000028</c:v>
                </c:pt>
                <c:pt idx="16">
                  <c:v>2.5</c:v>
                </c:pt>
                <c:pt idx="17">
                  <c:v>3.9000000000000057</c:v>
                </c:pt>
                <c:pt idx="18">
                  <c:v>2.1999999999999957</c:v>
                </c:pt>
                <c:pt idx="19">
                  <c:v>2.2000000000000028</c:v>
                </c:pt>
                <c:pt idx="20">
                  <c:v>2</c:v>
                </c:pt>
                <c:pt idx="21">
                  <c:v>2.2999999999999972</c:v>
                </c:pt>
                <c:pt idx="22">
                  <c:v>1.8999999999999986</c:v>
                </c:pt>
                <c:pt idx="23">
                  <c:v>2.2000000000000028</c:v>
                </c:pt>
                <c:pt idx="24">
                  <c:v>2.1999999999999957</c:v>
                </c:pt>
                <c:pt idx="25">
                  <c:v>2.1000000000000085</c:v>
                </c:pt>
                <c:pt idx="26">
                  <c:v>2.0999999999999943</c:v>
                </c:pt>
                <c:pt idx="27">
                  <c:v>2.6000000000000014</c:v>
                </c:pt>
                <c:pt idx="28">
                  <c:v>3.2000000000000028</c:v>
                </c:pt>
                <c:pt idx="29">
                  <c:v>4.6999999999999957</c:v>
                </c:pt>
                <c:pt idx="30">
                  <c:v>1.7999999999999972</c:v>
                </c:pt>
                <c:pt idx="31">
                  <c:v>2.1000000000000014</c:v>
                </c:pt>
              </c:numCache>
            </c:numRef>
          </c:val>
          <c:extLst>
            <c:ext xmlns:c16="http://schemas.microsoft.com/office/drawing/2014/chart" uri="{C3380CC4-5D6E-409C-BE32-E72D297353CC}">
              <c16:uniqueId val="{00000001-4CDD-41B4-86A4-143715F18C14}"/>
            </c:ext>
          </c:extLst>
        </c:ser>
        <c:ser>
          <c:idx val="4"/>
          <c:order val="2"/>
          <c:tx>
            <c:v>upper-hle</c:v>
          </c:tx>
          <c:spPr>
            <a:solidFill>
              <a:srgbClr val="B2B2D6"/>
            </a:solidFill>
            <a:ln w="15875">
              <a:solidFill>
                <a:srgbClr val="6466AE"/>
              </a:solidFill>
            </a:ln>
            <a:effectLst/>
          </c:spPr>
          <c:invertIfNegative val="0"/>
          <c:val>
            <c:numRef>
              <c:f>'Data 4.5'!$O$53:$O$84</c:f>
              <c:numCache>
                <c:formatCode>0.0</c:formatCode>
                <c:ptCount val="32"/>
                <c:pt idx="0">
                  <c:v>2</c:v>
                </c:pt>
                <c:pt idx="1">
                  <c:v>1.8000000000000043</c:v>
                </c:pt>
                <c:pt idx="2">
                  <c:v>2.1999999999999957</c:v>
                </c:pt>
                <c:pt idx="3">
                  <c:v>1.6999999999999957</c:v>
                </c:pt>
                <c:pt idx="4">
                  <c:v>2.1000000000000014</c:v>
                </c:pt>
                <c:pt idx="5">
                  <c:v>2.0999999999999943</c:v>
                </c:pt>
                <c:pt idx="6">
                  <c:v>2</c:v>
                </c:pt>
                <c:pt idx="7">
                  <c:v>2.9000000000000057</c:v>
                </c:pt>
                <c:pt idx="8">
                  <c:v>2.0999999999999943</c:v>
                </c:pt>
                <c:pt idx="9">
                  <c:v>1.8999999999999986</c:v>
                </c:pt>
                <c:pt idx="10">
                  <c:v>1.8999999999999986</c:v>
                </c:pt>
                <c:pt idx="11">
                  <c:v>2.3999999999999986</c:v>
                </c:pt>
                <c:pt idx="12">
                  <c:v>2.2000000000000028</c:v>
                </c:pt>
                <c:pt idx="13">
                  <c:v>2.1999999999999957</c:v>
                </c:pt>
                <c:pt idx="14">
                  <c:v>2.1000000000000014</c:v>
                </c:pt>
                <c:pt idx="15">
                  <c:v>2.2000000000000028</c:v>
                </c:pt>
                <c:pt idx="16">
                  <c:v>2.5</c:v>
                </c:pt>
                <c:pt idx="17">
                  <c:v>3.9000000000000057</c:v>
                </c:pt>
                <c:pt idx="18">
                  <c:v>2.1999999999999957</c:v>
                </c:pt>
                <c:pt idx="19">
                  <c:v>2.2000000000000028</c:v>
                </c:pt>
                <c:pt idx="20">
                  <c:v>2</c:v>
                </c:pt>
                <c:pt idx="21">
                  <c:v>2.2999999999999972</c:v>
                </c:pt>
                <c:pt idx="22">
                  <c:v>1.8999999999999986</c:v>
                </c:pt>
                <c:pt idx="23">
                  <c:v>2.2000000000000028</c:v>
                </c:pt>
                <c:pt idx="24">
                  <c:v>2.1999999999999957</c:v>
                </c:pt>
                <c:pt idx="25">
                  <c:v>2.1000000000000085</c:v>
                </c:pt>
                <c:pt idx="26">
                  <c:v>2.0999999999999943</c:v>
                </c:pt>
                <c:pt idx="27">
                  <c:v>2.6000000000000014</c:v>
                </c:pt>
                <c:pt idx="28">
                  <c:v>3.2000000000000028</c:v>
                </c:pt>
                <c:pt idx="29">
                  <c:v>4.6999999999999957</c:v>
                </c:pt>
                <c:pt idx="30">
                  <c:v>1.7999999999999972</c:v>
                </c:pt>
                <c:pt idx="31">
                  <c:v>2.1000000000000014</c:v>
                </c:pt>
              </c:numCache>
            </c:numRef>
          </c:val>
          <c:extLst>
            <c:ext xmlns:c16="http://schemas.microsoft.com/office/drawing/2014/chart" uri="{C3380CC4-5D6E-409C-BE32-E72D297353CC}">
              <c16:uniqueId val="{00000002-4CDD-41B4-86A4-143715F18C14}"/>
            </c:ext>
          </c:extLst>
        </c:ser>
        <c:ser>
          <c:idx val="2"/>
          <c:order val="3"/>
          <c:tx>
            <c:strRef>
              <c:f>'Data 4.5'!$P$52</c:f>
              <c:strCache>
                <c:ptCount val="1"/>
                <c:pt idx="0">
                  <c:v>gap upper HLE and lower LE</c:v>
                </c:pt>
              </c:strCache>
            </c:strRef>
          </c:tx>
          <c:spPr>
            <a:noFill/>
            <a:ln>
              <a:noFill/>
            </a:ln>
            <a:effectLst/>
          </c:spPr>
          <c:invertIfNegative val="0"/>
          <c:cat>
            <c:strRef>
              <c:f>'Data 4.5'!$M$53:$M$84</c:f>
              <c:strCache>
                <c:ptCount val="32"/>
                <c:pt idx="0">
                  <c:v>Glasgow City</c:v>
                </c:pt>
                <c:pt idx="1">
                  <c:v>West Dunbartonshire</c:v>
                </c:pt>
                <c:pt idx="2">
                  <c:v>Dundee City</c:v>
                </c:pt>
                <c:pt idx="3">
                  <c:v>North Lanarkshire</c:v>
                </c:pt>
                <c:pt idx="4">
                  <c:v>Inverclyde</c:v>
                </c:pt>
                <c:pt idx="5">
                  <c:v>East Ayrshire</c:v>
                </c:pt>
                <c:pt idx="6">
                  <c:v>North Ayrshire</c:v>
                </c:pt>
                <c:pt idx="7">
                  <c:v>Clackmannanshire</c:v>
                </c:pt>
                <c:pt idx="8">
                  <c:v>Renfrewshire</c:v>
                </c:pt>
                <c:pt idx="9">
                  <c:v>Falkirk</c:v>
                </c:pt>
                <c:pt idx="10">
                  <c:v>South Lanarkshire</c:v>
                </c:pt>
                <c:pt idx="11">
                  <c:v>Fife</c:v>
                </c:pt>
                <c:pt idx="12">
                  <c:v>West Lothian</c:v>
                </c:pt>
                <c:pt idx="13">
                  <c:v>Aberdeen City</c:v>
                </c:pt>
                <c:pt idx="14">
                  <c:v>South Ayrshire</c:v>
                </c:pt>
                <c:pt idx="15">
                  <c:v>Angus</c:v>
                </c:pt>
                <c:pt idx="16">
                  <c:v>Midlothian</c:v>
                </c:pt>
                <c:pt idx="17">
                  <c:v>Orkney Islands</c:v>
                </c:pt>
                <c:pt idx="18">
                  <c:v>Dumfries and Galloway</c:v>
                </c:pt>
                <c:pt idx="19">
                  <c:v>Moray</c:v>
                </c:pt>
                <c:pt idx="20">
                  <c:v>Argyll and Bute</c:v>
                </c:pt>
                <c:pt idx="21">
                  <c:v>City of Edinburgh</c:v>
                </c:pt>
                <c:pt idx="22">
                  <c:v>Scottish Borders</c:v>
                </c:pt>
                <c:pt idx="23">
                  <c:v>Perth and Kinross</c:v>
                </c:pt>
                <c:pt idx="24">
                  <c:v>East Lothian</c:v>
                </c:pt>
                <c:pt idx="25">
                  <c:v>Stirling</c:v>
                </c:pt>
                <c:pt idx="26">
                  <c:v>Aberdeenshire</c:v>
                </c:pt>
                <c:pt idx="27">
                  <c:v>Highland</c:v>
                </c:pt>
                <c:pt idx="28">
                  <c:v>Na h-Eileanan Siar</c:v>
                </c:pt>
                <c:pt idx="29">
                  <c:v>Shetland Islands</c:v>
                </c:pt>
                <c:pt idx="30">
                  <c:v>East Dunbartonshire</c:v>
                </c:pt>
                <c:pt idx="31">
                  <c:v>East Renfrewshire</c:v>
                </c:pt>
              </c:strCache>
            </c:strRef>
          </c:cat>
          <c:val>
            <c:numRef>
              <c:f>'Data 4.5'!$P$53:$P$84</c:f>
              <c:numCache>
                <c:formatCode>0.0</c:formatCode>
                <c:ptCount val="32"/>
                <c:pt idx="0">
                  <c:v>17.600000000000009</c:v>
                </c:pt>
                <c:pt idx="1">
                  <c:v>17.000000000000007</c:v>
                </c:pt>
                <c:pt idx="2">
                  <c:v>16.699999999999996</c:v>
                </c:pt>
                <c:pt idx="3">
                  <c:v>16.999999999999993</c:v>
                </c:pt>
                <c:pt idx="4">
                  <c:v>17.400000000000006</c:v>
                </c:pt>
                <c:pt idx="5">
                  <c:v>19.000000000000007</c:v>
                </c:pt>
                <c:pt idx="6">
                  <c:v>20.399999999999991</c:v>
                </c:pt>
                <c:pt idx="7">
                  <c:v>16.199999999999996</c:v>
                </c:pt>
                <c:pt idx="8">
                  <c:v>16.899999999999999</c:v>
                </c:pt>
                <c:pt idx="9">
                  <c:v>17.100000000000001</c:v>
                </c:pt>
                <c:pt idx="10">
                  <c:v>15.5</c:v>
                </c:pt>
                <c:pt idx="11">
                  <c:v>16.200000000000003</c:v>
                </c:pt>
                <c:pt idx="12">
                  <c:v>16.099999999999994</c:v>
                </c:pt>
                <c:pt idx="13">
                  <c:v>13.799999999999997</c:v>
                </c:pt>
                <c:pt idx="14">
                  <c:v>14.799999999999997</c:v>
                </c:pt>
                <c:pt idx="15">
                  <c:v>15.700000000000003</c:v>
                </c:pt>
                <c:pt idx="16">
                  <c:v>14.799999999999997</c:v>
                </c:pt>
                <c:pt idx="17">
                  <c:v>1.3999999999999915</c:v>
                </c:pt>
                <c:pt idx="18">
                  <c:v>15.299999999999997</c:v>
                </c:pt>
                <c:pt idx="19">
                  <c:v>15</c:v>
                </c:pt>
                <c:pt idx="20">
                  <c:v>17.299999999999997</c:v>
                </c:pt>
                <c:pt idx="21">
                  <c:v>14.5</c:v>
                </c:pt>
                <c:pt idx="22">
                  <c:v>14.5</c:v>
                </c:pt>
                <c:pt idx="23">
                  <c:v>11.900000000000006</c:v>
                </c:pt>
                <c:pt idx="24">
                  <c:v>15.800000000000011</c:v>
                </c:pt>
                <c:pt idx="25">
                  <c:v>15.400000000000006</c:v>
                </c:pt>
                <c:pt idx="26">
                  <c:v>13.100000000000009</c:v>
                </c:pt>
                <c:pt idx="27">
                  <c:v>16</c:v>
                </c:pt>
                <c:pt idx="28">
                  <c:v>11.200000000000003</c:v>
                </c:pt>
                <c:pt idx="29">
                  <c:v>10.299999999999997</c:v>
                </c:pt>
                <c:pt idx="30">
                  <c:v>12.799999999999997</c:v>
                </c:pt>
                <c:pt idx="31">
                  <c:v>15.5</c:v>
                </c:pt>
              </c:numCache>
            </c:numRef>
          </c:val>
          <c:extLst>
            <c:ext xmlns:c16="http://schemas.microsoft.com/office/drawing/2014/chart" uri="{C3380CC4-5D6E-409C-BE32-E72D297353CC}">
              <c16:uniqueId val="{00000003-4CDD-41B4-86A4-143715F18C14}"/>
            </c:ext>
          </c:extLst>
        </c:ser>
        <c:ser>
          <c:idx val="3"/>
          <c:order val="4"/>
          <c:tx>
            <c:strRef>
              <c:f>'Data 4.5'!$Q$52</c:f>
              <c:strCache>
                <c:ptCount val="1"/>
                <c:pt idx="0">
                  <c:v>width LE</c:v>
                </c:pt>
              </c:strCache>
            </c:strRef>
          </c:tx>
          <c:spPr>
            <a:solidFill>
              <a:srgbClr val="6466AE"/>
            </a:solidFill>
            <a:ln w="15875">
              <a:solidFill>
                <a:srgbClr val="50518B"/>
              </a:solidFill>
            </a:ln>
            <a:effectLst/>
          </c:spPr>
          <c:invertIfNegative val="0"/>
          <c:cat>
            <c:strRef>
              <c:f>'Data 4.5'!$M$53:$M$84</c:f>
              <c:strCache>
                <c:ptCount val="32"/>
                <c:pt idx="0">
                  <c:v>Glasgow City</c:v>
                </c:pt>
                <c:pt idx="1">
                  <c:v>West Dunbartonshire</c:v>
                </c:pt>
                <c:pt idx="2">
                  <c:v>Dundee City</c:v>
                </c:pt>
                <c:pt idx="3">
                  <c:v>North Lanarkshire</c:v>
                </c:pt>
                <c:pt idx="4">
                  <c:v>Inverclyde</c:v>
                </c:pt>
                <c:pt idx="5">
                  <c:v>East Ayrshire</c:v>
                </c:pt>
                <c:pt idx="6">
                  <c:v>North Ayrshire</c:v>
                </c:pt>
                <c:pt idx="7">
                  <c:v>Clackmannanshire</c:v>
                </c:pt>
                <c:pt idx="8">
                  <c:v>Renfrewshire</c:v>
                </c:pt>
                <c:pt idx="9">
                  <c:v>Falkirk</c:v>
                </c:pt>
                <c:pt idx="10">
                  <c:v>South Lanarkshire</c:v>
                </c:pt>
                <c:pt idx="11">
                  <c:v>Fife</c:v>
                </c:pt>
                <c:pt idx="12">
                  <c:v>West Lothian</c:v>
                </c:pt>
                <c:pt idx="13">
                  <c:v>Aberdeen City</c:v>
                </c:pt>
                <c:pt idx="14">
                  <c:v>South Ayrshire</c:v>
                </c:pt>
                <c:pt idx="15">
                  <c:v>Angus</c:v>
                </c:pt>
                <c:pt idx="16">
                  <c:v>Midlothian</c:v>
                </c:pt>
                <c:pt idx="17">
                  <c:v>Orkney Islands</c:v>
                </c:pt>
                <c:pt idx="18">
                  <c:v>Dumfries and Galloway</c:v>
                </c:pt>
                <c:pt idx="19">
                  <c:v>Moray</c:v>
                </c:pt>
                <c:pt idx="20">
                  <c:v>Argyll and Bute</c:v>
                </c:pt>
                <c:pt idx="21">
                  <c:v>City of Edinburgh</c:v>
                </c:pt>
                <c:pt idx="22">
                  <c:v>Scottish Borders</c:v>
                </c:pt>
                <c:pt idx="23">
                  <c:v>Perth and Kinross</c:v>
                </c:pt>
                <c:pt idx="24">
                  <c:v>East Lothian</c:v>
                </c:pt>
                <c:pt idx="25">
                  <c:v>Stirling</c:v>
                </c:pt>
                <c:pt idx="26">
                  <c:v>Aberdeenshire</c:v>
                </c:pt>
                <c:pt idx="27">
                  <c:v>Highland</c:v>
                </c:pt>
                <c:pt idx="28">
                  <c:v>Na h-Eileanan Siar</c:v>
                </c:pt>
                <c:pt idx="29">
                  <c:v>Shetland Islands</c:v>
                </c:pt>
                <c:pt idx="30">
                  <c:v>East Dunbartonshire</c:v>
                </c:pt>
                <c:pt idx="31">
                  <c:v>East Renfrewshire</c:v>
                </c:pt>
              </c:strCache>
            </c:strRef>
          </c:cat>
          <c:val>
            <c:numRef>
              <c:f>'Data 4.5'!$Q$53:$Q$84</c:f>
              <c:numCache>
                <c:formatCode>0.0</c:formatCode>
                <c:ptCount val="32"/>
                <c:pt idx="0">
                  <c:v>0.29999999999999716</c:v>
                </c:pt>
                <c:pt idx="1">
                  <c:v>0.69999999999998863</c:v>
                </c:pt>
                <c:pt idx="2">
                  <c:v>0.60000000000000853</c:v>
                </c:pt>
                <c:pt idx="3">
                  <c:v>0.30000000000001137</c:v>
                </c:pt>
                <c:pt idx="4">
                  <c:v>0.79999999999999716</c:v>
                </c:pt>
                <c:pt idx="5">
                  <c:v>0.59999999999999432</c:v>
                </c:pt>
                <c:pt idx="6">
                  <c:v>0.60000000000000853</c:v>
                </c:pt>
                <c:pt idx="7">
                  <c:v>0.90000000000000568</c:v>
                </c:pt>
                <c:pt idx="8">
                  <c:v>0.40000000000000568</c:v>
                </c:pt>
                <c:pt idx="9">
                  <c:v>0.5</c:v>
                </c:pt>
                <c:pt idx="10">
                  <c:v>0.29999999999999716</c:v>
                </c:pt>
                <c:pt idx="11">
                  <c:v>0.29999999999999716</c:v>
                </c:pt>
                <c:pt idx="12">
                  <c:v>0.5</c:v>
                </c:pt>
                <c:pt idx="13">
                  <c:v>0.5</c:v>
                </c:pt>
                <c:pt idx="14">
                  <c:v>0.59999999999999432</c:v>
                </c:pt>
                <c:pt idx="15">
                  <c:v>0.59999999999999432</c:v>
                </c:pt>
                <c:pt idx="16">
                  <c:v>0.59999999999999432</c:v>
                </c:pt>
                <c:pt idx="17">
                  <c:v>1.4000000000000057</c:v>
                </c:pt>
                <c:pt idx="18">
                  <c:v>0.59999999999999432</c:v>
                </c:pt>
                <c:pt idx="19">
                  <c:v>0.60000000000000853</c:v>
                </c:pt>
                <c:pt idx="20">
                  <c:v>0.60000000000000853</c:v>
                </c:pt>
                <c:pt idx="21">
                  <c:v>0.29999999999999716</c:v>
                </c:pt>
                <c:pt idx="22">
                  <c:v>0.60000000000000853</c:v>
                </c:pt>
                <c:pt idx="23">
                  <c:v>0.59999999999999432</c:v>
                </c:pt>
                <c:pt idx="24">
                  <c:v>0.59999999999999432</c:v>
                </c:pt>
                <c:pt idx="25">
                  <c:v>0.69999999999998863</c:v>
                </c:pt>
                <c:pt idx="26">
                  <c:v>0.39999999999999147</c:v>
                </c:pt>
                <c:pt idx="27">
                  <c:v>0.39999999999999147</c:v>
                </c:pt>
                <c:pt idx="28">
                  <c:v>1.0999999999999943</c:v>
                </c:pt>
                <c:pt idx="29">
                  <c:v>1.1000000000000085</c:v>
                </c:pt>
                <c:pt idx="30">
                  <c:v>0.5</c:v>
                </c:pt>
                <c:pt idx="31">
                  <c:v>0.5</c:v>
                </c:pt>
              </c:numCache>
            </c:numRef>
          </c:val>
          <c:extLst>
            <c:ext xmlns:c16="http://schemas.microsoft.com/office/drawing/2014/chart" uri="{C3380CC4-5D6E-409C-BE32-E72D297353CC}">
              <c16:uniqueId val="{00000004-4CDD-41B4-86A4-143715F18C14}"/>
            </c:ext>
          </c:extLst>
        </c:ser>
        <c:ser>
          <c:idx val="5"/>
          <c:order val="5"/>
          <c:tx>
            <c:v>upper le</c:v>
          </c:tx>
          <c:spPr>
            <a:solidFill>
              <a:srgbClr val="6466AE"/>
            </a:solidFill>
            <a:ln w="15875">
              <a:solidFill>
                <a:srgbClr val="50518B"/>
              </a:solidFill>
            </a:ln>
            <a:effectLst/>
          </c:spPr>
          <c:invertIfNegative val="0"/>
          <c:val>
            <c:numRef>
              <c:f>'Data 4.5'!$Q$53:$Q$84</c:f>
              <c:numCache>
                <c:formatCode>0.0</c:formatCode>
                <c:ptCount val="32"/>
                <c:pt idx="0">
                  <c:v>0.29999999999999716</c:v>
                </c:pt>
                <c:pt idx="1">
                  <c:v>0.69999999999998863</c:v>
                </c:pt>
                <c:pt idx="2">
                  <c:v>0.60000000000000853</c:v>
                </c:pt>
                <c:pt idx="3">
                  <c:v>0.30000000000001137</c:v>
                </c:pt>
                <c:pt idx="4">
                  <c:v>0.79999999999999716</c:v>
                </c:pt>
                <c:pt idx="5">
                  <c:v>0.59999999999999432</c:v>
                </c:pt>
                <c:pt idx="6">
                  <c:v>0.60000000000000853</c:v>
                </c:pt>
                <c:pt idx="7">
                  <c:v>0.90000000000000568</c:v>
                </c:pt>
                <c:pt idx="8">
                  <c:v>0.40000000000000568</c:v>
                </c:pt>
                <c:pt idx="9">
                  <c:v>0.5</c:v>
                </c:pt>
                <c:pt idx="10">
                  <c:v>0.29999999999999716</c:v>
                </c:pt>
                <c:pt idx="11">
                  <c:v>0.29999999999999716</c:v>
                </c:pt>
                <c:pt idx="12">
                  <c:v>0.5</c:v>
                </c:pt>
                <c:pt idx="13">
                  <c:v>0.5</c:v>
                </c:pt>
                <c:pt idx="14">
                  <c:v>0.59999999999999432</c:v>
                </c:pt>
                <c:pt idx="15">
                  <c:v>0.59999999999999432</c:v>
                </c:pt>
                <c:pt idx="16">
                  <c:v>0.59999999999999432</c:v>
                </c:pt>
                <c:pt idx="17">
                  <c:v>1.4000000000000057</c:v>
                </c:pt>
                <c:pt idx="18">
                  <c:v>0.59999999999999432</c:v>
                </c:pt>
                <c:pt idx="19">
                  <c:v>0.60000000000000853</c:v>
                </c:pt>
                <c:pt idx="20">
                  <c:v>0.60000000000000853</c:v>
                </c:pt>
                <c:pt idx="21">
                  <c:v>0.29999999999999716</c:v>
                </c:pt>
                <c:pt idx="22">
                  <c:v>0.60000000000000853</c:v>
                </c:pt>
                <c:pt idx="23">
                  <c:v>0.59999999999999432</c:v>
                </c:pt>
                <c:pt idx="24">
                  <c:v>0.59999999999999432</c:v>
                </c:pt>
                <c:pt idx="25">
                  <c:v>0.69999999999998863</c:v>
                </c:pt>
                <c:pt idx="26">
                  <c:v>0.39999999999999147</c:v>
                </c:pt>
                <c:pt idx="27">
                  <c:v>0.39999999999999147</c:v>
                </c:pt>
                <c:pt idx="28">
                  <c:v>1.0999999999999943</c:v>
                </c:pt>
                <c:pt idx="29">
                  <c:v>1.1000000000000085</c:v>
                </c:pt>
                <c:pt idx="30">
                  <c:v>0.5</c:v>
                </c:pt>
                <c:pt idx="31">
                  <c:v>0.5</c:v>
                </c:pt>
              </c:numCache>
            </c:numRef>
          </c:val>
          <c:extLst>
            <c:ext xmlns:c16="http://schemas.microsoft.com/office/drawing/2014/chart" uri="{C3380CC4-5D6E-409C-BE32-E72D297353CC}">
              <c16:uniqueId val="{00000005-4CDD-41B4-86A4-143715F18C14}"/>
            </c:ext>
          </c:extLst>
        </c:ser>
        <c:dLbls>
          <c:showLegendKey val="0"/>
          <c:showVal val="0"/>
          <c:showCatName val="0"/>
          <c:showSerName val="0"/>
          <c:showPercent val="0"/>
          <c:showBubbleSize val="0"/>
        </c:dLbls>
        <c:gapWidth val="27"/>
        <c:overlap val="100"/>
        <c:axId val="552409336"/>
        <c:axId val="552409664"/>
      </c:barChart>
      <c:catAx>
        <c:axId val="552409336"/>
        <c:scaling>
          <c:orientation val="minMax"/>
        </c:scaling>
        <c:delete val="0"/>
        <c:axPos val="l"/>
        <c:numFmt formatCode="General" sourceLinked="1"/>
        <c:majorTickMark val="none"/>
        <c:minorTickMark val="out"/>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2409664"/>
        <c:crosses val="autoZero"/>
        <c:auto val="1"/>
        <c:lblAlgn val="ctr"/>
        <c:lblOffset val="100"/>
        <c:tickLblSkip val="1"/>
        <c:noMultiLvlLbl val="0"/>
      </c:catAx>
      <c:valAx>
        <c:axId val="552409664"/>
        <c:scaling>
          <c:orientation val="minMax"/>
          <c:max val="86"/>
          <c:min val="52"/>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expectancy/Healthy life expectancy (years)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2409336"/>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Figure 4.6 Correlations</a:t>
            </a:r>
            <a:r>
              <a:rPr lang="en-US" sz="1400" b="1" baseline="0">
                <a:solidFill>
                  <a:sysClr val="windowText" lastClr="000000"/>
                </a:solidFill>
                <a:latin typeface="Arial" panose="020B0604020202020204" pitchFamily="34" charset="0"/>
                <a:cs typeface="Arial" panose="020B0604020202020204" pitchFamily="34" charset="0"/>
              </a:rPr>
              <a:t> of </a:t>
            </a:r>
            <a:r>
              <a:rPr lang="en-US" sz="1400" b="1">
                <a:solidFill>
                  <a:sysClr val="windowText" lastClr="000000"/>
                </a:solidFill>
                <a:latin typeface="Arial" panose="020B0604020202020204" pitchFamily="34" charset="0"/>
                <a:cs typeface="Arial" panose="020B0604020202020204" pitchFamily="34" charset="0"/>
              </a:rPr>
              <a:t>Life expectancy and Healthy life expectancy at birth in Scottish Council</a:t>
            </a:r>
            <a:r>
              <a:rPr lang="en-US" sz="1400" b="1" baseline="0">
                <a:solidFill>
                  <a:sysClr val="windowText" lastClr="000000"/>
                </a:solidFill>
                <a:latin typeface="Arial" panose="020B0604020202020204" pitchFamily="34" charset="0"/>
                <a:cs typeface="Arial" panose="020B0604020202020204" pitchFamily="34" charset="0"/>
              </a:rPr>
              <a:t> </a:t>
            </a:r>
            <a:r>
              <a:rPr lang="en-US" sz="1400" b="1">
                <a:solidFill>
                  <a:sysClr val="windowText" lastClr="000000"/>
                </a:solidFill>
                <a:latin typeface="Arial" panose="020B0604020202020204" pitchFamily="34" charset="0"/>
                <a:cs typeface="Arial" panose="020B0604020202020204" pitchFamily="34" charset="0"/>
              </a:rPr>
              <a:t>areas,</a:t>
            </a:r>
            <a:r>
              <a:rPr lang="en-US" sz="1400" b="1" baseline="0">
                <a:solidFill>
                  <a:sysClr val="windowText" lastClr="000000"/>
                </a:solidFill>
                <a:latin typeface="Arial" panose="020B0604020202020204" pitchFamily="34" charset="0"/>
                <a:cs typeface="Arial" panose="020B0604020202020204" pitchFamily="34" charset="0"/>
              </a:rPr>
              <a:t> 2015-2017, </a:t>
            </a:r>
            <a:r>
              <a:rPr lang="en-US" sz="1400" b="1">
                <a:solidFill>
                  <a:sysClr val="windowText" lastClr="000000"/>
                </a:solidFill>
                <a:latin typeface="Arial" panose="020B0604020202020204" pitchFamily="34" charset="0"/>
                <a:cs typeface="Arial" panose="020B0604020202020204" pitchFamily="34" charset="0"/>
              </a:rPr>
              <a:t>males</a:t>
            </a:r>
            <a:r>
              <a:rPr lang="en-US" sz="1400" b="1" baseline="0">
                <a:solidFill>
                  <a:sysClr val="windowText" lastClr="000000"/>
                </a:solidFill>
                <a:latin typeface="Arial" panose="020B0604020202020204" pitchFamily="34" charset="0"/>
                <a:cs typeface="Arial" panose="020B0604020202020204" pitchFamily="34" charset="0"/>
              </a:rPr>
              <a:t> </a:t>
            </a:r>
            <a:r>
              <a:rPr lang="en-US" sz="1400" b="1">
                <a:solidFill>
                  <a:sysClr val="windowText" lastClr="000000"/>
                </a:solidFill>
                <a:latin typeface="Arial" panose="020B0604020202020204" pitchFamily="34" charset="0"/>
                <a:cs typeface="Arial" panose="020B0604020202020204" pitchFamily="34" charset="0"/>
              </a:rPr>
              <a:t>and females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065100533601091"/>
          <c:y val="0.12573299348380904"/>
          <c:w val="0.83556835418833553"/>
          <c:h val="0.61138676537672954"/>
        </c:manualLayout>
      </c:layout>
      <c:scatterChart>
        <c:scatterStyle val="lineMarker"/>
        <c:varyColors val="0"/>
        <c:ser>
          <c:idx val="0"/>
          <c:order val="0"/>
          <c:tx>
            <c:strRef>
              <c:f>'Data 4.6'!$B$6:$D$6</c:f>
              <c:strCache>
                <c:ptCount val="1"/>
              </c:strCache>
            </c:strRef>
          </c:tx>
          <c:spPr>
            <a:ln w="25400" cap="rnd">
              <a:noFill/>
              <a:round/>
            </a:ln>
            <a:effectLst/>
          </c:spPr>
          <c:marker>
            <c:symbol val="circle"/>
            <c:size val="8"/>
            <c:spPr>
              <a:solidFill>
                <a:srgbClr val="B2B2D6"/>
              </a:solidFill>
              <a:ln w="15875">
                <a:solidFill>
                  <a:srgbClr val="6466AE"/>
                </a:solidFill>
              </a:ln>
              <a:effectLst/>
            </c:spPr>
          </c:marker>
          <c:dLbls>
            <c:dLbl>
              <c:idx val="19"/>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72C8-496D-BB82-F2C6F4784E3E}"/>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9050" cap="rnd">
                <a:solidFill>
                  <a:srgbClr val="6466AE"/>
                </a:solidFill>
                <a:prstDash val="solid"/>
              </a:ln>
              <a:effectLst/>
            </c:spPr>
            <c:trendlineType val="linear"/>
            <c:dispRSqr val="0"/>
            <c:dispEq val="0"/>
          </c:trendline>
          <c:xVal>
            <c:numRef>
              <c:f>'Data 4.6'!$B$13:$B$44</c:f>
              <c:numCache>
                <c:formatCode>General</c:formatCode>
                <c:ptCount val="32"/>
                <c:pt idx="0">
                  <c:v>76.900000000000006</c:v>
                </c:pt>
                <c:pt idx="1">
                  <c:v>79.099999999999994</c:v>
                </c:pt>
                <c:pt idx="2">
                  <c:v>78.2</c:v>
                </c:pt>
                <c:pt idx="3">
                  <c:v>77.400000000000006</c:v>
                </c:pt>
                <c:pt idx="4">
                  <c:v>78</c:v>
                </c:pt>
                <c:pt idx="5">
                  <c:v>76.7</c:v>
                </c:pt>
                <c:pt idx="6">
                  <c:v>77.900000000000006</c:v>
                </c:pt>
                <c:pt idx="7">
                  <c:v>73.900000000000006</c:v>
                </c:pt>
                <c:pt idx="8">
                  <c:v>76.400000000000006</c:v>
                </c:pt>
                <c:pt idx="9">
                  <c:v>80.099999999999994</c:v>
                </c:pt>
                <c:pt idx="10">
                  <c:v>78.3</c:v>
                </c:pt>
                <c:pt idx="11">
                  <c:v>80.5</c:v>
                </c:pt>
                <c:pt idx="12">
                  <c:v>77.2</c:v>
                </c:pt>
                <c:pt idx="13">
                  <c:v>77.2</c:v>
                </c:pt>
                <c:pt idx="14">
                  <c:v>73.3</c:v>
                </c:pt>
                <c:pt idx="15">
                  <c:v>77.8</c:v>
                </c:pt>
                <c:pt idx="16">
                  <c:v>75.2</c:v>
                </c:pt>
                <c:pt idx="17">
                  <c:v>77.900000000000006</c:v>
                </c:pt>
                <c:pt idx="18">
                  <c:v>78.7</c:v>
                </c:pt>
                <c:pt idx="19">
                  <c:v>76.8</c:v>
                </c:pt>
                <c:pt idx="20">
                  <c:v>76.099999999999994</c:v>
                </c:pt>
                <c:pt idx="21">
                  <c:v>75.3</c:v>
                </c:pt>
                <c:pt idx="22">
                  <c:v>79.5</c:v>
                </c:pt>
                <c:pt idx="23">
                  <c:v>79.3</c:v>
                </c:pt>
                <c:pt idx="24">
                  <c:v>76.2</c:v>
                </c:pt>
                <c:pt idx="25">
                  <c:v>79</c:v>
                </c:pt>
                <c:pt idx="26">
                  <c:v>78.3</c:v>
                </c:pt>
                <c:pt idx="27">
                  <c:v>77.2</c:v>
                </c:pt>
                <c:pt idx="28">
                  <c:v>76.8</c:v>
                </c:pt>
                <c:pt idx="29">
                  <c:v>78.8</c:v>
                </c:pt>
                <c:pt idx="30">
                  <c:v>75</c:v>
                </c:pt>
                <c:pt idx="31">
                  <c:v>78.099999999999994</c:v>
                </c:pt>
              </c:numCache>
            </c:numRef>
          </c:xVal>
          <c:yVal>
            <c:numRef>
              <c:f>'Data 4.6'!$C$13:$C$44</c:f>
              <c:numCache>
                <c:formatCode>General</c:formatCode>
                <c:ptCount val="32"/>
                <c:pt idx="0">
                  <c:v>61.5</c:v>
                </c:pt>
                <c:pt idx="1">
                  <c:v>68.099999999999994</c:v>
                </c:pt>
                <c:pt idx="2">
                  <c:v>62.9</c:v>
                </c:pt>
                <c:pt idx="3">
                  <c:v>64.3</c:v>
                </c:pt>
                <c:pt idx="4">
                  <c:v>65</c:v>
                </c:pt>
                <c:pt idx="5">
                  <c:v>62.6</c:v>
                </c:pt>
                <c:pt idx="6">
                  <c:v>64.400000000000006</c:v>
                </c:pt>
                <c:pt idx="7">
                  <c:v>56.5</c:v>
                </c:pt>
                <c:pt idx="8">
                  <c:v>60.2</c:v>
                </c:pt>
                <c:pt idx="9">
                  <c:v>68.900000000000006</c:v>
                </c:pt>
                <c:pt idx="10">
                  <c:v>65.3</c:v>
                </c:pt>
                <c:pt idx="11">
                  <c:v>66.5</c:v>
                </c:pt>
                <c:pt idx="12">
                  <c:v>63.2</c:v>
                </c:pt>
                <c:pt idx="13">
                  <c:v>62.3</c:v>
                </c:pt>
                <c:pt idx="14">
                  <c:v>57.2</c:v>
                </c:pt>
                <c:pt idx="15">
                  <c:v>66.3</c:v>
                </c:pt>
                <c:pt idx="16">
                  <c:v>60.5</c:v>
                </c:pt>
                <c:pt idx="17">
                  <c:v>61.8</c:v>
                </c:pt>
                <c:pt idx="18">
                  <c:v>64.2</c:v>
                </c:pt>
                <c:pt idx="19">
                  <c:v>65</c:v>
                </c:pt>
                <c:pt idx="20">
                  <c:v>56</c:v>
                </c:pt>
                <c:pt idx="21">
                  <c:v>58.1</c:v>
                </c:pt>
                <c:pt idx="22">
                  <c:v>64.599999999999994</c:v>
                </c:pt>
                <c:pt idx="23">
                  <c:v>67.599999999999994</c:v>
                </c:pt>
                <c:pt idx="24">
                  <c:v>61</c:v>
                </c:pt>
                <c:pt idx="25">
                  <c:v>64.5</c:v>
                </c:pt>
                <c:pt idx="26">
                  <c:v>68.099999999999994</c:v>
                </c:pt>
                <c:pt idx="27">
                  <c:v>62.1</c:v>
                </c:pt>
                <c:pt idx="28">
                  <c:v>60.8</c:v>
                </c:pt>
                <c:pt idx="29">
                  <c:v>64.8</c:v>
                </c:pt>
                <c:pt idx="30">
                  <c:v>58.2</c:v>
                </c:pt>
                <c:pt idx="31">
                  <c:v>61.9</c:v>
                </c:pt>
              </c:numCache>
            </c:numRef>
          </c:yVal>
          <c:smooth val="0"/>
          <c:extLst>
            <c:ext xmlns:c16="http://schemas.microsoft.com/office/drawing/2014/chart" uri="{C3380CC4-5D6E-409C-BE32-E72D297353CC}">
              <c16:uniqueId val="{00000001-72C8-496D-BB82-F2C6F4784E3E}"/>
            </c:ext>
          </c:extLst>
        </c:ser>
        <c:ser>
          <c:idx val="1"/>
          <c:order val="1"/>
          <c:tx>
            <c:strRef>
              <c:f>'Data 4.6'!$E$6:$G$6</c:f>
              <c:strCache>
                <c:ptCount val="1"/>
              </c:strCache>
            </c:strRef>
          </c:tx>
          <c:spPr>
            <a:ln w="25400" cap="rnd">
              <a:noFill/>
              <a:round/>
            </a:ln>
            <a:effectLst/>
          </c:spPr>
          <c:marker>
            <c:symbol val="circle"/>
            <c:size val="8"/>
            <c:spPr>
              <a:solidFill>
                <a:srgbClr val="6466AE"/>
              </a:solidFill>
              <a:ln w="15875">
                <a:solidFill>
                  <a:srgbClr val="50518B"/>
                </a:solidFill>
              </a:ln>
              <a:effectLst/>
            </c:spPr>
          </c:marker>
          <c:dLbls>
            <c:dLbl>
              <c:idx val="3"/>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72C8-496D-BB82-F2C6F4784E3E}"/>
                </c:ext>
              </c:extLst>
            </c:dLbl>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50518B"/>
                </a:solidFill>
                <a:prstDash val="solid"/>
              </a:ln>
              <a:effectLst/>
            </c:spPr>
            <c:trendlineType val="linear"/>
            <c:dispRSqr val="0"/>
            <c:dispEq val="0"/>
          </c:trendline>
          <c:xVal>
            <c:numRef>
              <c:f>'Data 4.6'!$E$13:$E$44</c:f>
              <c:numCache>
                <c:formatCode>General</c:formatCode>
                <c:ptCount val="32"/>
                <c:pt idx="0">
                  <c:v>81.099999999999994</c:v>
                </c:pt>
                <c:pt idx="1">
                  <c:v>82.6</c:v>
                </c:pt>
                <c:pt idx="2">
                  <c:v>81.599999999999994</c:v>
                </c:pt>
                <c:pt idx="3">
                  <c:v>82.2</c:v>
                </c:pt>
                <c:pt idx="4">
                  <c:v>82.3</c:v>
                </c:pt>
                <c:pt idx="5">
                  <c:v>80.2</c:v>
                </c:pt>
                <c:pt idx="6">
                  <c:v>81.8</c:v>
                </c:pt>
                <c:pt idx="7">
                  <c:v>79.400000000000006</c:v>
                </c:pt>
                <c:pt idx="8">
                  <c:v>80</c:v>
                </c:pt>
                <c:pt idx="9">
                  <c:v>83.3</c:v>
                </c:pt>
                <c:pt idx="10">
                  <c:v>82.5</c:v>
                </c:pt>
                <c:pt idx="11">
                  <c:v>83.7</c:v>
                </c:pt>
                <c:pt idx="12">
                  <c:v>80.5</c:v>
                </c:pt>
                <c:pt idx="13">
                  <c:v>80.8</c:v>
                </c:pt>
                <c:pt idx="14">
                  <c:v>78.7</c:v>
                </c:pt>
                <c:pt idx="15">
                  <c:v>82.6</c:v>
                </c:pt>
                <c:pt idx="16">
                  <c:v>79.7</c:v>
                </c:pt>
                <c:pt idx="17">
                  <c:v>81.599999999999994</c:v>
                </c:pt>
                <c:pt idx="18">
                  <c:v>81.900000000000006</c:v>
                </c:pt>
                <c:pt idx="19">
                  <c:v>82.8</c:v>
                </c:pt>
                <c:pt idx="20">
                  <c:v>80.2</c:v>
                </c:pt>
                <c:pt idx="21">
                  <c:v>79.400000000000006</c:v>
                </c:pt>
                <c:pt idx="22">
                  <c:v>81.7</c:v>
                </c:pt>
                <c:pt idx="23">
                  <c:v>82.5</c:v>
                </c:pt>
                <c:pt idx="24">
                  <c:v>80.2</c:v>
                </c:pt>
                <c:pt idx="25">
                  <c:v>82.4</c:v>
                </c:pt>
                <c:pt idx="26">
                  <c:v>83.2</c:v>
                </c:pt>
                <c:pt idx="27">
                  <c:v>81.099999999999994</c:v>
                </c:pt>
                <c:pt idx="28">
                  <c:v>80.7</c:v>
                </c:pt>
                <c:pt idx="29">
                  <c:v>82.6</c:v>
                </c:pt>
                <c:pt idx="30">
                  <c:v>79.099999999999994</c:v>
                </c:pt>
                <c:pt idx="31">
                  <c:v>81</c:v>
                </c:pt>
              </c:numCache>
            </c:numRef>
          </c:xVal>
          <c:yVal>
            <c:numRef>
              <c:f>'Data 4.6'!$F$13:$F$44</c:f>
              <c:numCache>
                <c:formatCode>General</c:formatCode>
                <c:ptCount val="32"/>
                <c:pt idx="0">
                  <c:v>64.599999999999994</c:v>
                </c:pt>
                <c:pt idx="1">
                  <c:v>67</c:v>
                </c:pt>
                <c:pt idx="2">
                  <c:v>63.1</c:v>
                </c:pt>
                <c:pt idx="3">
                  <c:v>62.4</c:v>
                </c:pt>
                <c:pt idx="4">
                  <c:v>65.099999999999994</c:v>
                </c:pt>
                <c:pt idx="5">
                  <c:v>60.2</c:v>
                </c:pt>
                <c:pt idx="6">
                  <c:v>63.8</c:v>
                </c:pt>
                <c:pt idx="7">
                  <c:v>59.8</c:v>
                </c:pt>
                <c:pt idx="8">
                  <c:v>58.3</c:v>
                </c:pt>
                <c:pt idx="9">
                  <c:v>68.2</c:v>
                </c:pt>
                <c:pt idx="10">
                  <c:v>63.9</c:v>
                </c:pt>
                <c:pt idx="11">
                  <c:v>65.5</c:v>
                </c:pt>
                <c:pt idx="12">
                  <c:v>60.9</c:v>
                </c:pt>
                <c:pt idx="13">
                  <c:v>61.9</c:v>
                </c:pt>
                <c:pt idx="14">
                  <c:v>58.9</c:v>
                </c:pt>
                <c:pt idx="15">
                  <c:v>63.6</c:v>
                </c:pt>
                <c:pt idx="16">
                  <c:v>59.5</c:v>
                </c:pt>
                <c:pt idx="17">
                  <c:v>63.8</c:v>
                </c:pt>
                <c:pt idx="18">
                  <c:v>64.2</c:v>
                </c:pt>
                <c:pt idx="19">
                  <c:v>67.2</c:v>
                </c:pt>
                <c:pt idx="20">
                  <c:v>57.1</c:v>
                </c:pt>
                <c:pt idx="21">
                  <c:v>60.4</c:v>
                </c:pt>
                <c:pt idx="22">
                  <c:v>75</c:v>
                </c:pt>
                <c:pt idx="23">
                  <c:v>67.8</c:v>
                </c:pt>
                <c:pt idx="24">
                  <c:v>60.8</c:v>
                </c:pt>
                <c:pt idx="25">
                  <c:v>65.3</c:v>
                </c:pt>
                <c:pt idx="26">
                  <c:v>67.099999999999994</c:v>
                </c:pt>
                <c:pt idx="27">
                  <c:v>63.5</c:v>
                </c:pt>
                <c:pt idx="28">
                  <c:v>63</c:v>
                </c:pt>
                <c:pt idx="29">
                  <c:v>64.400000000000006</c:v>
                </c:pt>
                <c:pt idx="30">
                  <c:v>59.7</c:v>
                </c:pt>
                <c:pt idx="31">
                  <c:v>62.1</c:v>
                </c:pt>
              </c:numCache>
            </c:numRef>
          </c:yVal>
          <c:smooth val="0"/>
          <c:extLst>
            <c:ext xmlns:c16="http://schemas.microsoft.com/office/drawing/2014/chart" uri="{C3380CC4-5D6E-409C-BE32-E72D297353CC}">
              <c16:uniqueId val="{00000003-72C8-496D-BB82-F2C6F4784E3E}"/>
            </c:ext>
          </c:extLst>
        </c:ser>
        <c:dLbls>
          <c:showLegendKey val="0"/>
          <c:showVal val="0"/>
          <c:showCatName val="0"/>
          <c:showSerName val="0"/>
          <c:showPercent val="0"/>
          <c:showBubbleSize val="0"/>
        </c:dLbls>
        <c:axId val="2161080"/>
        <c:axId val="422437056"/>
      </c:scatterChart>
      <c:valAx>
        <c:axId val="2161080"/>
        <c:scaling>
          <c:orientation val="minMax"/>
          <c:min val="70"/>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expectancy (years)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2437056"/>
        <c:crosses val="autoZero"/>
        <c:crossBetween val="midCat"/>
      </c:valAx>
      <c:valAx>
        <c:axId val="422437056"/>
        <c:scaling>
          <c:orientation val="minMax"/>
          <c:max val="76"/>
          <c:min val="55"/>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Healthy life </a:t>
                </a:r>
              </a:p>
              <a:p>
                <a:pPr>
                  <a:defRPr sz="1400" b="1">
                    <a:solidFill>
                      <a:sysClr val="windowText" lastClr="000000"/>
                    </a:solidFill>
                    <a:latin typeface="Arial" panose="020B0604020202020204" pitchFamily="34" charset="0"/>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expectancy </a:t>
                </a:r>
              </a:p>
              <a:p>
                <a:pPr>
                  <a:defRPr sz="1400" b="1">
                    <a:solidFill>
                      <a:sysClr val="windowText" lastClr="000000"/>
                    </a:solidFill>
                    <a:latin typeface="Arial" panose="020B0604020202020204" pitchFamily="34" charset="0"/>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(years)</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61080"/>
        <c:crosses val="autoZero"/>
        <c:crossBetween val="midCat"/>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Figure 4.7a: Life expectancy and healthy life expectancy in SIMD</a:t>
            </a:r>
            <a:r>
              <a:rPr lang="en-US" sz="1400" b="1" baseline="30000">
                <a:solidFill>
                  <a:sysClr val="windowText" lastClr="000000"/>
                </a:solidFill>
                <a:latin typeface="Arial" panose="020B0604020202020204" pitchFamily="34" charset="0"/>
                <a:cs typeface="Arial" panose="020B0604020202020204" pitchFamily="34" charset="0"/>
              </a:rPr>
              <a:t>1</a:t>
            </a:r>
            <a:r>
              <a:rPr lang="en-US" sz="1400" b="1">
                <a:solidFill>
                  <a:sysClr val="windowText" lastClr="000000"/>
                </a:solidFill>
                <a:latin typeface="Arial" panose="020B0604020202020204" pitchFamily="34" charset="0"/>
                <a:cs typeface="Arial" panose="020B0604020202020204" pitchFamily="34" charset="0"/>
              </a:rPr>
              <a:t> deciles, </a:t>
            </a:r>
          </a:p>
          <a:p>
            <a:pPr>
              <a:defRPr sz="1400" b="1">
                <a:solidFill>
                  <a:sysClr val="windowText" lastClr="000000"/>
                </a:solidFill>
                <a:latin typeface="Arial" panose="020B0604020202020204" pitchFamily="34" charset="0"/>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2015-2017, males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9070523495709638E-2"/>
          <c:y val="0.10310047073704283"/>
          <c:w val="0.84485227476846736"/>
          <c:h val="0.74755201199670329"/>
        </c:manualLayout>
      </c:layout>
      <c:barChart>
        <c:barDir val="bar"/>
        <c:grouping val="stacked"/>
        <c:varyColors val="0"/>
        <c:ser>
          <c:idx val="0"/>
          <c:order val="0"/>
          <c:tx>
            <c:strRef>
              <c:f>'Data 4.7'!$B$30</c:f>
              <c:strCache>
                <c:ptCount val="1"/>
                <c:pt idx="0">
                  <c:v>good health</c:v>
                </c:pt>
              </c:strCache>
            </c:strRef>
          </c:tx>
          <c:spPr>
            <a:solidFill>
              <a:schemeClr val="bg1">
                <a:lumMod val="85000"/>
              </a:schemeClr>
            </a:solidFill>
            <a:ln w="22225">
              <a:solidFill>
                <a:srgbClr val="6466AE"/>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4.7'!$A$31:$A$40</c:f>
              <c:strCache>
                <c:ptCount val="10"/>
                <c:pt idx="0">
                  <c:v>Decile 1 (most deprived)</c:v>
                </c:pt>
                <c:pt idx="1">
                  <c:v>Decile 2</c:v>
                </c:pt>
                <c:pt idx="2">
                  <c:v>Decile 3</c:v>
                </c:pt>
                <c:pt idx="3">
                  <c:v>Decile 4</c:v>
                </c:pt>
                <c:pt idx="4">
                  <c:v>Decile 5</c:v>
                </c:pt>
                <c:pt idx="5">
                  <c:v>Decile 6</c:v>
                </c:pt>
                <c:pt idx="6">
                  <c:v>Decile 7</c:v>
                </c:pt>
                <c:pt idx="7">
                  <c:v>Decile 8</c:v>
                </c:pt>
                <c:pt idx="8">
                  <c:v>Decile 9</c:v>
                </c:pt>
                <c:pt idx="9">
                  <c:v>Decile 10 (least deprived)</c:v>
                </c:pt>
              </c:strCache>
            </c:strRef>
          </c:cat>
          <c:val>
            <c:numRef>
              <c:f>'Data 4.7'!$B$31:$B$40</c:f>
              <c:numCache>
                <c:formatCode>0.0</c:formatCode>
                <c:ptCount val="10"/>
                <c:pt idx="0">
                  <c:v>49.3</c:v>
                </c:pt>
                <c:pt idx="1">
                  <c:v>51.7</c:v>
                </c:pt>
                <c:pt idx="2">
                  <c:v>57.9</c:v>
                </c:pt>
                <c:pt idx="3">
                  <c:v>58.5</c:v>
                </c:pt>
                <c:pt idx="4">
                  <c:v>61.9</c:v>
                </c:pt>
                <c:pt idx="5">
                  <c:v>64.8</c:v>
                </c:pt>
                <c:pt idx="6">
                  <c:v>67.599999999999994</c:v>
                </c:pt>
                <c:pt idx="7">
                  <c:v>69.7</c:v>
                </c:pt>
                <c:pt idx="8">
                  <c:v>69</c:v>
                </c:pt>
                <c:pt idx="9">
                  <c:v>71.8</c:v>
                </c:pt>
              </c:numCache>
            </c:numRef>
          </c:val>
          <c:extLst>
            <c:ext xmlns:c16="http://schemas.microsoft.com/office/drawing/2014/chart" uri="{C3380CC4-5D6E-409C-BE32-E72D297353CC}">
              <c16:uniqueId val="{00000000-9798-448E-AD70-661E3C4890DA}"/>
            </c:ext>
          </c:extLst>
        </c:ser>
        <c:ser>
          <c:idx val="1"/>
          <c:order val="1"/>
          <c:tx>
            <c:strRef>
              <c:f>'Data 4.7'!$C$30</c:f>
              <c:strCache>
                <c:ptCount val="1"/>
                <c:pt idx="0">
                  <c:v>bad health</c:v>
                </c:pt>
              </c:strCache>
            </c:strRef>
          </c:tx>
          <c:spPr>
            <a:solidFill>
              <a:srgbClr val="B2B2D6"/>
            </a:solidFill>
            <a:ln w="22225">
              <a:solidFill>
                <a:srgbClr val="6466AE"/>
              </a:solidFill>
            </a:ln>
            <a:effectLst/>
          </c:spPr>
          <c:invertIfNegative val="0"/>
          <c:dLbls>
            <c:dLbl>
              <c:idx val="0"/>
              <c:tx>
                <c:rich>
                  <a:bodyPr/>
                  <a:lstStyle/>
                  <a:p>
                    <a:fld id="{FF259E34-6732-4DC1-915B-AD3D4D87B9EE}"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798-448E-AD70-661E3C4890DA}"/>
                </c:ext>
              </c:extLst>
            </c:dLbl>
            <c:dLbl>
              <c:idx val="1"/>
              <c:tx>
                <c:rich>
                  <a:bodyPr/>
                  <a:lstStyle/>
                  <a:p>
                    <a:fld id="{9FCCF39C-84FB-471C-BDD2-E2E47C2C79FF}"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798-448E-AD70-661E3C4890DA}"/>
                </c:ext>
              </c:extLst>
            </c:dLbl>
            <c:dLbl>
              <c:idx val="2"/>
              <c:tx>
                <c:rich>
                  <a:bodyPr/>
                  <a:lstStyle/>
                  <a:p>
                    <a:fld id="{429DC18C-5D83-42A1-96F5-F0FE1964072E}"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798-448E-AD70-661E3C4890DA}"/>
                </c:ext>
              </c:extLst>
            </c:dLbl>
            <c:dLbl>
              <c:idx val="3"/>
              <c:tx>
                <c:rich>
                  <a:bodyPr/>
                  <a:lstStyle/>
                  <a:p>
                    <a:fld id="{E18C5FCD-D3E8-40FA-B78C-B5880D2E042E}"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798-448E-AD70-661E3C4890DA}"/>
                </c:ext>
              </c:extLst>
            </c:dLbl>
            <c:dLbl>
              <c:idx val="4"/>
              <c:tx>
                <c:rich>
                  <a:bodyPr/>
                  <a:lstStyle/>
                  <a:p>
                    <a:fld id="{FD2A02DF-C7C1-4C1E-A1C4-8FD2C9FB92B2}"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798-448E-AD70-661E3C4890DA}"/>
                </c:ext>
              </c:extLst>
            </c:dLbl>
            <c:dLbl>
              <c:idx val="5"/>
              <c:tx>
                <c:rich>
                  <a:bodyPr/>
                  <a:lstStyle/>
                  <a:p>
                    <a:fld id="{575A7968-6CD4-4BDD-BE60-C8D9A29BF7F2}"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798-448E-AD70-661E3C4890DA}"/>
                </c:ext>
              </c:extLst>
            </c:dLbl>
            <c:dLbl>
              <c:idx val="6"/>
              <c:tx>
                <c:rich>
                  <a:bodyPr/>
                  <a:lstStyle/>
                  <a:p>
                    <a:fld id="{9144BA4B-ACB9-4409-846E-F8D11FD6CF26}"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798-448E-AD70-661E3C4890DA}"/>
                </c:ext>
              </c:extLst>
            </c:dLbl>
            <c:dLbl>
              <c:idx val="7"/>
              <c:tx>
                <c:rich>
                  <a:bodyPr/>
                  <a:lstStyle/>
                  <a:p>
                    <a:fld id="{0279F2C2-E612-4C5C-B9EC-F3A6A55969A6}"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798-448E-AD70-661E3C4890DA}"/>
                </c:ext>
              </c:extLst>
            </c:dLbl>
            <c:dLbl>
              <c:idx val="8"/>
              <c:tx>
                <c:rich>
                  <a:bodyPr/>
                  <a:lstStyle/>
                  <a:p>
                    <a:fld id="{005BB6BC-447E-4064-99C1-F340230A50AB}"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798-448E-AD70-661E3C4890DA}"/>
                </c:ext>
              </c:extLst>
            </c:dLbl>
            <c:dLbl>
              <c:idx val="9"/>
              <c:tx>
                <c:rich>
                  <a:bodyPr/>
                  <a:lstStyle/>
                  <a:p>
                    <a:fld id="{91340D3C-1872-4B76-AD72-83B3681FF7FC}"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798-448E-AD70-661E3C4890DA}"/>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 4.7'!$A$31:$A$40</c:f>
              <c:strCache>
                <c:ptCount val="10"/>
                <c:pt idx="0">
                  <c:v>Decile 1 (most deprived)</c:v>
                </c:pt>
                <c:pt idx="1">
                  <c:v>Decile 2</c:v>
                </c:pt>
                <c:pt idx="2">
                  <c:v>Decile 3</c:v>
                </c:pt>
                <c:pt idx="3">
                  <c:v>Decile 4</c:v>
                </c:pt>
                <c:pt idx="4">
                  <c:v>Decile 5</c:v>
                </c:pt>
                <c:pt idx="5">
                  <c:v>Decile 6</c:v>
                </c:pt>
                <c:pt idx="6">
                  <c:v>Decile 7</c:v>
                </c:pt>
                <c:pt idx="7">
                  <c:v>Decile 8</c:v>
                </c:pt>
                <c:pt idx="8">
                  <c:v>Decile 9</c:v>
                </c:pt>
                <c:pt idx="9">
                  <c:v>Decile 10 (least deprived)</c:v>
                </c:pt>
              </c:strCache>
            </c:strRef>
          </c:cat>
          <c:val>
            <c:numRef>
              <c:f>'Data 4.7'!$C$31:$C$40</c:f>
              <c:numCache>
                <c:formatCode>0.0</c:formatCode>
                <c:ptCount val="10"/>
                <c:pt idx="0">
                  <c:v>20.400000000000006</c:v>
                </c:pt>
                <c:pt idx="1">
                  <c:v>20.899999999999991</c:v>
                </c:pt>
                <c:pt idx="2">
                  <c:v>16.500000000000007</c:v>
                </c:pt>
                <c:pt idx="3">
                  <c:v>17.5</c:v>
                </c:pt>
                <c:pt idx="4">
                  <c:v>15.000000000000007</c:v>
                </c:pt>
                <c:pt idx="5">
                  <c:v>13.5</c:v>
                </c:pt>
                <c:pt idx="6">
                  <c:v>12.100000000000009</c:v>
                </c:pt>
                <c:pt idx="7">
                  <c:v>10.299999999999997</c:v>
                </c:pt>
                <c:pt idx="8">
                  <c:v>12.200000000000003</c:v>
                </c:pt>
                <c:pt idx="9">
                  <c:v>10.900000000000006</c:v>
                </c:pt>
              </c:numCache>
            </c:numRef>
          </c:val>
          <c:extLst>
            <c:ext xmlns:c15="http://schemas.microsoft.com/office/drawing/2012/chart" uri="{02D57815-91ED-43cb-92C2-25804820EDAC}">
              <c15:datalabelsRange>
                <c15:f>'Data 4.7'!$E$31:$E$51</c15:f>
                <c15:dlblRangeCache>
                  <c:ptCount val="21"/>
                  <c:pt idx="0">
                    <c:v>29.2%</c:v>
                  </c:pt>
                  <c:pt idx="1">
                    <c:v>28.8%</c:v>
                  </c:pt>
                  <c:pt idx="2">
                    <c:v>22.1%</c:v>
                  </c:pt>
                  <c:pt idx="3">
                    <c:v>23.0%</c:v>
                  </c:pt>
                  <c:pt idx="4">
                    <c:v>19.4%</c:v>
                  </c:pt>
                  <c:pt idx="5">
                    <c:v>17.3%</c:v>
                  </c:pt>
                  <c:pt idx="6">
                    <c:v>15.1%</c:v>
                  </c:pt>
                  <c:pt idx="7">
                    <c:v>13.0%</c:v>
                  </c:pt>
                  <c:pt idx="8">
                    <c:v>15.0%</c:v>
                  </c:pt>
                  <c:pt idx="9">
                    <c:v>13.1%</c:v>
                  </c:pt>
                  <c:pt idx="11">
                    <c:v>34.5%</c:v>
                  </c:pt>
                  <c:pt idx="12">
                    <c:v>29.3%</c:v>
                  </c:pt>
                  <c:pt idx="13">
                    <c:v>29.9%</c:v>
                  </c:pt>
                  <c:pt idx="14">
                    <c:v>24.6%</c:v>
                  </c:pt>
                  <c:pt idx="15">
                    <c:v>23.2%</c:v>
                  </c:pt>
                  <c:pt idx="16">
                    <c:v>19.8%</c:v>
                  </c:pt>
                  <c:pt idx="17">
                    <c:v>20.3%</c:v>
                  </c:pt>
                  <c:pt idx="18">
                    <c:v>16.9%</c:v>
                  </c:pt>
                  <c:pt idx="19">
                    <c:v>18.4%</c:v>
                  </c:pt>
                  <c:pt idx="20">
                    <c:v>14.9%</c:v>
                  </c:pt>
                </c15:dlblRangeCache>
              </c15:datalabelsRange>
            </c:ext>
            <c:ext xmlns:c16="http://schemas.microsoft.com/office/drawing/2014/chart" uri="{C3380CC4-5D6E-409C-BE32-E72D297353CC}">
              <c16:uniqueId val="{0000000B-9798-448E-AD70-661E3C4890DA}"/>
            </c:ext>
          </c:extLst>
        </c:ser>
        <c:dLbls>
          <c:showLegendKey val="0"/>
          <c:showVal val="0"/>
          <c:showCatName val="0"/>
          <c:showSerName val="0"/>
          <c:showPercent val="0"/>
          <c:showBubbleSize val="0"/>
        </c:dLbls>
        <c:gapWidth val="28"/>
        <c:overlap val="100"/>
        <c:axId val="698955936"/>
        <c:axId val="698951016"/>
      </c:barChart>
      <c:catAx>
        <c:axId val="698955936"/>
        <c:scaling>
          <c:orientation val="minMax"/>
        </c:scaling>
        <c:delete val="0"/>
        <c:axPos val="l"/>
        <c:numFmt formatCode="General" sourceLinked="1"/>
        <c:majorTickMark val="none"/>
        <c:minorTickMark val="none"/>
        <c:tickLblPos val="none"/>
        <c:spPr>
          <a:noFill/>
          <a:ln w="19050" cap="flat" cmpd="sng" algn="ctr">
            <a:solidFill>
              <a:schemeClr val="tx1">
                <a:lumMod val="50000"/>
                <a:lumOff val="50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698951016"/>
        <c:crosses val="autoZero"/>
        <c:auto val="1"/>
        <c:lblAlgn val="ctr"/>
        <c:lblOffset val="100"/>
        <c:noMultiLvlLbl val="0"/>
      </c:catAx>
      <c:valAx>
        <c:axId val="698951016"/>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expectancy (years)</a:t>
                </a:r>
              </a:p>
            </c:rich>
          </c:tx>
          <c:layout>
            <c:manualLayout>
              <c:xMode val="edge"/>
              <c:yMode val="edge"/>
              <c:x val="0.38483599392374684"/>
              <c:y val="0.90924797601820606"/>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w="15875">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8955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Segoe UI" panose="020B0502040204020203" pitchFamily="34" charset="0"/>
          <a:cs typeface="Segoe UI" panose="020B0502040204020203" pitchFamily="34" charset="0"/>
        </a:defRPr>
      </a:pPr>
      <a:endParaRPr lang="en-US"/>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Figure 4.7b: Life expectancy and healthy life expectancy in SIMD</a:t>
            </a:r>
            <a:r>
              <a:rPr lang="en-US" sz="1400" b="1" baseline="30000">
                <a:solidFill>
                  <a:sysClr val="windowText" lastClr="000000"/>
                </a:solidFill>
                <a:latin typeface="Arial" panose="020B0604020202020204" pitchFamily="34" charset="0"/>
                <a:cs typeface="Arial" panose="020B0604020202020204" pitchFamily="34" charset="0"/>
              </a:rPr>
              <a:t>1</a:t>
            </a:r>
            <a:r>
              <a:rPr lang="en-US" sz="1400" b="1">
                <a:solidFill>
                  <a:sysClr val="windowText" lastClr="000000"/>
                </a:solidFill>
                <a:latin typeface="Arial" panose="020B0604020202020204" pitchFamily="34" charset="0"/>
                <a:cs typeface="Arial" panose="020B0604020202020204" pitchFamily="34" charset="0"/>
              </a:rPr>
              <a:t> deciles, 2015-2017, females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1.8964154504051058E-2"/>
          <c:y val="9.8901839604392638E-2"/>
          <c:w val="0.88180100253078519"/>
          <c:h val="0.76854499692582001"/>
        </c:manualLayout>
      </c:layout>
      <c:barChart>
        <c:barDir val="bar"/>
        <c:grouping val="stacked"/>
        <c:varyColors val="0"/>
        <c:ser>
          <c:idx val="0"/>
          <c:order val="0"/>
          <c:tx>
            <c:strRef>
              <c:f>'Data 4.7'!$B$41</c:f>
              <c:strCache>
                <c:ptCount val="1"/>
                <c:pt idx="0">
                  <c:v>good health</c:v>
                </c:pt>
              </c:strCache>
            </c:strRef>
          </c:tx>
          <c:spPr>
            <a:solidFill>
              <a:schemeClr val="bg1">
                <a:lumMod val="85000"/>
              </a:schemeClr>
            </a:solidFill>
            <a:ln w="22225">
              <a:solidFill>
                <a:srgbClr val="6466AE"/>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'Data 4.7'!$A$42:$A$51</c:f>
              <c:strCache>
                <c:ptCount val="10"/>
                <c:pt idx="0">
                  <c:v>Decile 1 (most deprived)</c:v>
                </c:pt>
                <c:pt idx="1">
                  <c:v>Decile 2</c:v>
                </c:pt>
                <c:pt idx="2">
                  <c:v>Decile 3</c:v>
                </c:pt>
                <c:pt idx="3">
                  <c:v>Decile 4</c:v>
                </c:pt>
                <c:pt idx="4">
                  <c:v>Decile 5</c:v>
                </c:pt>
                <c:pt idx="5">
                  <c:v>Decile 6</c:v>
                </c:pt>
                <c:pt idx="6">
                  <c:v>Decile 7</c:v>
                </c:pt>
                <c:pt idx="7">
                  <c:v>Decile 8</c:v>
                </c:pt>
                <c:pt idx="8">
                  <c:v>Decile 9</c:v>
                </c:pt>
                <c:pt idx="9">
                  <c:v>Decile 10 (least deprived)</c:v>
                </c:pt>
              </c:strCache>
            </c:strRef>
          </c:cat>
          <c:val>
            <c:numRef>
              <c:f>'Data 4.7'!$B$42:$B$51</c:f>
              <c:numCache>
                <c:formatCode>0.0</c:formatCode>
                <c:ptCount val="10"/>
                <c:pt idx="0">
                  <c:v>49.6</c:v>
                </c:pt>
                <c:pt idx="1">
                  <c:v>55</c:v>
                </c:pt>
                <c:pt idx="2">
                  <c:v>55.4</c:v>
                </c:pt>
                <c:pt idx="3">
                  <c:v>60.6</c:v>
                </c:pt>
                <c:pt idx="4">
                  <c:v>62.4</c:v>
                </c:pt>
                <c:pt idx="5">
                  <c:v>65.8</c:v>
                </c:pt>
                <c:pt idx="6">
                  <c:v>65.599999999999994</c:v>
                </c:pt>
                <c:pt idx="7">
                  <c:v>69.400000000000006</c:v>
                </c:pt>
                <c:pt idx="8">
                  <c:v>68.599999999999994</c:v>
                </c:pt>
                <c:pt idx="9">
                  <c:v>72.599999999999994</c:v>
                </c:pt>
              </c:numCache>
            </c:numRef>
          </c:val>
          <c:extLst>
            <c:ext xmlns:c16="http://schemas.microsoft.com/office/drawing/2014/chart" uri="{C3380CC4-5D6E-409C-BE32-E72D297353CC}">
              <c16:uniqueId val="{00000000-1A6A-4DD6-A511-A4F0C06E260F}"/>
            </c:ext>
          </c:extLst>
        </c:ser>
        <c:ser>
          <c:idx val="1"/>
          <c:order val="1"/>
          <c:tx>
            <c:strRef>
              <c:f>'Data 4.7'!$C$41</c:f>
              <c:strCache>
                <c:ptCount val="1"/>
                <c:pt idx="0">
                  <c:v>bad health</c:v>
                </c:pt>
              </c:strCache>
            </c:strRef>
          </c:tx>
          <c:spPr>
            <a:solidFill>
              <a:srgbClr val="B2B2D6"/>
            </a:solidFill>
            <a:ln w="22225">
              <a:solidFill>
                <a:srgbClr val="6466AE"/>
              </a:solidFill>
            </a:ln>
            <a:effectLst/>
          </c:spPr>
          <c:invertIfNegative val="0"/>
          <c:dLbls>
            <c:dLbl>
              <c:idx val="0"/>
              <c:tx>
                <c:rich>
                  <a:bodyPr/>
                  <a:lstStyle/>
                  <a:p>
                    <a:fld id="{492C7860-4313-4809-BE05-85B91C9736FC}"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A6A-4DD6-A511-A4F0C06E260F}"/>
                </c:ext>
              </c:extLst>
            </c:dLbl>
            <c:dLbl>
              <c:idx val="1"/>
              <c:tx>
                <c:rich>
                  <a:bodyPr/>
                  <a:lstStyle/>
                  <a:p>
                    <a:fld id="{0FC33FB0-3BC2-4836-8DE9-EE53979E06E7}"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A6A-4DD6-A511-A4F0C06E260F}"/>
                </c:ext>
              </c:extLst>
            </c:dLbl>
            <c:dLbl>
              <c:idx val="2"/>
              <c:tx>
                <c:rich>
                  <a:bodyPr/>
                  <a:lstStyle/>
                  <a:p>
                    <a:fld id="{0AAEDA18-8962-4C53-83F8-A9D4C670E755}"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A6A-4DD6-A511-A4F0C06E260F}"/>
                </c:ext>
              </c:extLst>
            </c:dLbl>
            <c:dLbl>
              <c:idx val="3"/>
              <c:tx>
                <c:rich>
                  <a:bodyPr/>
                  <a:lstStyle/>
                  <a:p>
                    <a:fld id="{A6524055-8174-41C9-A61F-695E21C5A4F9}"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A6A-4DD6-A511-A4F0C06E260F}"/>
                </c:ext>
              </c:extLst>
            </c:dLbl>
            <c:dLbl>
              <c:idx val="4"/>
              <c:tx>
                <c:rich>
                  <a:bodyPr/>
                  <a:lstStyle/>
                  <a:p>
                    <a:fld id="{03E65459-4107-47D8-B6A4-C553FBB1EC46}"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A6A-4DD6-A511-A4F0C06E260F}"/>
                </c:ext>
              </c:extLst>
            </c:dLbl>
            <c:dLbl>
              <c:idx val="5"/>
              <c:tx>
                <c:rich>
                  <a:bodyPr/>
                  <a:lstStyle/>
                  <a:p>
                    <a:fld id="{035D801B-E879-4072-A23A-39492E39EB5A}"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A6A-4DD6-A511-A4F0C06E260F}"/>
                </c:ext>
              </c:extLst>
            </c:dLbl>
            <c:dLbl>
              <c:idx val="6"/>
              <c:tx>
                <c:rich>
                  <a:bodyPr/>
                  <a:lstStyle/>
                  <a:p>
                    <a:fld id="{F3C07C34-7F3C-488A-9099-BE4ABD744647}"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A6A-4DD6-A511-A4F0C06E260F}"/>
                </c:ext>
              </c:extLst>
            </c:dLbl>
            <c:dLbl>
              <c:idx val="7"/>
              <c:tx>
                <c:rich>
                  <a:bodyPr/>
                  <a:lstStyle/>
                  <a:p>
                    <a:fld id="{D5DB5C53-319B-4560-A543-DD2388DB0A7E}"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A6A-4DD6-A511-A4F0C06E260F}"/>
                </c:ext>
              </c:extLst>
            </c:dLbl>
            <c:dLbl>
              <c:idx val="8"/>
              <c:tx>
                <c:rich>
                  <a:bodyPr/>
                  <a:lstStyle/>
                  <a:p>
                    <a:fld id="{0A372FDD-0E7D-416A-9AEA-F01838B0061B}"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A6A-4DD6-A511-A4F0C06E260F}"/>
                </c:ext>
              </c:extLst>
            </c:dLbl>
            <c:dLbl>
              <c:idx val="9"/>
              <c:tx>
                <c:rich>
                  <a:bodyPr/>
                  <a:lstStyle/>
                  <a:p>
                    <a:fld id="{AD9A763A-7504-415C-BC3C-91CAF2DF1501}"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A6A-4DD6-A511-A4F0C06E260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'Data 4.7'!$A$42:$A$51</c:f>
              <c:strCache>
                <c:ptCount val="10"/>
                <c:pt idx="0">
                  <c:v>Decile 1 (most deprived)</c:v>
                </c:pt>
                <c:pt idx="1">
                  <c:v>Decile 2</c:v>
                </c:pt>
                <c:pt idx="2">
                  <c:v>Decile 3</c:v>
                </c:pt>
                <c:pt idx="3">
                  <c:v>Decile 4</c:v>
                </c:pt>
                <c:pt idx="4">
                  <c:v>Decile 5</c:v>
                </c:pt>
                <c:pt idx="5">
                  <c:v>Decile 6</c:v>
                </c:pt>
                <c:pt idx="6">
                  <c:v>Decile 7</c:v>
                </c:pt>
                <c:pt idx="7">
                  <c:v>Decile 8</c:v>
                </c:pt>
                <c:pt idx="8">
                  <c:v>Decile 9</c:v>
                </c:pt>
                <c:pt idx="9">
                  <c:v>Decile 10 (least deprived)</c:v>
                </c:pt>
              </c:strCache>
            </c:strRef>
          </c:cat>
          <c:val>
            <c:numRef>
              <c:f>'Data 4.7'!$C$42:$C$51</c:f>
              <c:numCache>
                <c:formatCode>0.0</c:formatCode>
                <c:ptCount val="10"/>
                <c:pt idx="0">
                  <c:v>26.1</c:v>
                </c:pt>
                <c:pt idx="1">
                  <c:v>22.900000000000006</c:v>
                </c:pt>
                <c:pt idx="2">
                  <c:v>23.6</c:v>
                </c:pt>
                <c:pt idx="3">
                  <c:v>19.699999999999996</c:v>
                </c:pt>
                <c:pt idx="4">
                  <c:v>18.800000000000004</c:v>
                </c:pt>
                <c:pt idx="5">
                  <c:v>16.200000000000003</c:v>
                </c:pt>
                <c:pt idx="6">
                  <c:v>16.700000000000003</c:v>
                </c:pt>
                <c:pt idx="7">
                  <c:v>14.099999999999994</c:v>
                </c:pt>
                <c:pt idx="8">
                  <c:v>15.5</c:v>
                </c:pt>
                <c:pt idx="9">
                  <c:v>12.700000000000003</c:v>
                </c:pt>
              </c:numCache>
            </c:numRef>
          </c:val>
          <c:extLst>
            <c:ext xmlns:c15="http://schemas.microsoft.com/office/drawing/2012/chart" uri="{02D57815-91ED-43cb-92C2-25804820EDAC}">
              <c15:datalabelsRange>
                <c15:f>'Data 4.7'!$E$42:$E$51</c15:f>
                <c15:dlblRangeCache>
                  <c:ptCount val="10"/>
                  <c:pt idx="0">
                    <c:v>34.5%</c:v>
                  </c:pt>
                  <c:pt idx="1">
                    <c:v>29.3%</c:v>
                  </c:pt>
                  <c:pt idx="2">
                    <c:v>29.9%</c:v>
                  </c:pt>
                  <c:pt idx="3">
                    <c:v>24.6%</c:v>
                  </c:pt>
                  <c:pt idx="4">
                    <c:v>23.2%</c:v>
                  </c:pt>
                  <c:pt idx="5">
                    <c:v>19.8%</c:v>
                  </c:pt>
                  <c:pt idx="6">
                    <c:v>20.3%</c:v>
                  </c:pt>
                  <c:pt idx="7">
                    <c:v>16.9%</c:v>
                  </c:pt>
                  <c:pt idx="8">
                    <c:v>18.4%</c:v>
                  </c:pt>
                  <c:pt idx="9">
                    <c:v>14.9%</c:v>
                  </c:pt>
                </c15:dlblRangeCache>
              </c15:datalabelsRange>
            </c:ext>
            <c:ext xmlns:c16="http://schemas.microsoft.com/office/drawing/2014/chart" uri="{C3380CC4-5D6E-409C-BE32-E72D297353CC}">
              <c16:uniqueId val="{0000000B-1A6A-4DD6-A511-A4F0C06E260F}"/>
            </c:ext>
          </c:extLst>
        </c:ser>
        <c:dLbls>
          <c:showLegendKey val="0"/>
          <c:showVal val="0"/>
          <c:showCatName val="0"/>
          <c:showSerName val="0"/>
          <c:showPercent val="0"/>
          <c:showBubbleSize val="0"/>
        </c:dLbls>
        <c:gapWidth val="28"/>
        <c:overlap val="100"/>
        <c:axId val="698955936"/>
        <c:axId val="698951016"/>
      </c:barChart>
      <c:catAx>
        <c:axId val="698955936"/>
        <c:scaling>
          <c:orientation val="minMax"/>
        </c:scaling>
        <c:delete val="0"/>
        <c:axPos val="l"/>
        <c:numFmt formatCode="General" sourceLinked="1"/>
        <c:majorTickMark val="none"/>
        <c:minorTickMark val="none"/>
        <c:tickLblPos val="none"/>
        <c:spPr>
          <a:noFill/>
          <a:ln w="19050" cap="flat" cmpd="sng" algn="ctr">
            <a:solidFill>
              <a:schemeClr val="tx1">
                <a:lumMod val="50000"/>
                <a:lumOff val="50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698951016"/>
        <c:crosses val="autoZero"/>
        <c:auto val="1"/>
        <c:lblAlgn val="ctr"/>
        <c:lblOffset val="100"/>
        <c:noMultiLvlLbl val="0"/>
      </c:catAx>
      <c:valAx>
        <c:axId val="698951016"/>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Life expectancy (years)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w="15875">
            <a:solidFill>
              <a:schemeClr val="tx1">
                <a:lumMod val="50000"/>
                <a:lumOff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8955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Segoe UI" panose="020B0502040204020203" pitchFamily="34" charset="0"/>
          <a:cs typeface="Segoe UI" panose="020B0502040204020203" pitchFamily="34" charset="0"/>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a:solidFill>
                  <a:sysClr val="windowText" lastClr="000000"/>
                </a:solidFill>
                <a:latin typeface="Arial" panose="020B0604020202020204" pitchFamily="34" charset="0"/>
                <a:cs typeface="Arial" panose="020B0604020202020204" pitchFamily="34" charset="0"/>
              </a:rPr>
              <a:t>Figure 5.1: Net migration, mid-1958 to mid-2018</a:t>
            </a:r>
          </a:p>
        </c:rich>
      </c:tx>
      <c:overlay val="0"/>
    </c:title>
    <c:autoTitleDeleted val="0"/>
    <c:plotArea>
      <c:layout>
        <c:manualLayout>
          <c:layoutTarget val="inner"/>
          <c:xMode val="edge"/>
          <c:yMode val="edge"/>
          <c:x val="0.10500154221298834"/>
          <c:y val="3.8990163811847119E-2"/>
          <c:w val="0.73680305751254782"/>
          <c:h val="0.79081673614327619"/>
        </c:manualLayout>
      </c:layout>
      <c:lineChart>
        <c:grouping val="standard"/>
        <c:varyColors val="0"/>
        <c:ser>
          <c:idx val="1"/>
          <c:order val="0"/>
          <c:tx>
            <c:strRef>
              <c:f>'Data 5.1'!$B$5</c:f>
              <c:strCache>
                <c:ptCount val="1"/>
                <c:pt idx="0">
                  <c:v>Net migration (thousands)</c:v>
                </c:pt>
              </c:strCache>
            </c:strRef>
          </c:tx>
          <c:spPr>
            <a:ln w="41275">
              <a:solidFill>
                <a:srgbClr val="90278E"/>
              </a:solidFill>
              <a:prstDash val="solid"/>
            </a:ln>
          </c:spPr>
          <c:marker>
            <c:symbol val="none"/>
          </c:marker>
          <c:dPt>
            <c:idx val="8"/>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0-9BB9-4FE4-8B48-E315F35393A3}"/>
              </c:ext>
            </c:extLst>
          </c:dPt>
          <c:dPt>
            <c:idx val="49"/>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1-9BB9-4FE4-8B48-E315F35393A3}"/>
              </c:ext>
            </c:extLst>
          </c:dPt>
          <c:dPt>
            <c:idx val="60"/>
            <c:marker>
              <c:symbol val="circle"/>
              <c:size val="8"/>
              <c:spPr>
                <a:solidFill>
                  <a:srgbClr val="90278E"/>
                </a:solidFill>
                <a:ln>
                  <a:solidFill>
                    <a:srgbClr val="90278E"/>
                  </a:solidFill>
                </a:ln>
              </c:spPr>
            </c:marker>
            <c:bubble3D val="0"/>
            <c:extLst>
              <c:ext xmlns:c16="http://schemas.microsoft.com/office/drawing/2014/chart" uri="{C3380CC4-5D6E-409C-BE32-E72D297353CC}">
                <c16:uniqueId val="{00000002-9BB9-4FE4-8B48-E315F35393A3}"/>
              </c:ext>
            </c:extLst>
          </c:dPt>
          <c:dPt>
            <c:idx val="61"/>
            <c:marker>
              <c:symbol val="circle"/>
              <c:size val="10"/>
              <c:spPr>
                <a:solidFill>
                  <a:srgbClr val="731F71"/>
                </a:solidFill>
                <a:ln>
                  <a:noFill/>
                </a:ln>
              </c:spPr>
            </c:marker>
            <c:bubble3D val="0"/>
            <c:extLst>
              <c:ext xmlns:c16="http://schemas.microsoft.com/office/drawing/2014/chart" uri="{C3380CC4-5D6E-409C-BE32-E72D297353CC}">
                <c16:uniqueId val="{00000003-9BB9-4FE4-8B48-E315F35393A3}"/>
              </c:ext>
            </c:extLst>
          </c:dPt>
          <c:dLbls>
            <c:dLbl>
              <c:idx val="8"/>
              <c:tx>
                <c:rich>
                  <a:bodyPr/>
                  <a:lstStyle/>
                  <a:p>
                    <a:fld id="{EB461B00-9317-45D9-80A6-235134E53AF9}" type="VALUE">
                      <a:rPr lang="en-US" sz="1400" b="1">
                        <a:solidFill>
                          <a:srgbClr val="90278E"/>
                        </a:solidFill>
                        <a:latin typeface="Segoe UI" panose="020B0502040204020203" pitchFamily="34" charset="0"/>
                        <a:cs typeface="Segoe UI" panose="020B0502040204020203" pitchFamily="34" charset="0"/>
                      </a:rPr>
                      <a:pPr/>
                      <a:t>[VALUE]</a:t>
                    </a:fld>
                    <a:r>
                      <a:rPr lang="en-US" sz="1400" b="1">
                        <a:solidFill>
                          <a:srgbClr val="90278E"/>
                        </a:solidFill>
                        <a:latin typeface="Segoe UI" panose="020B0502040204020203" pitchFamily="34" charset="0"/>
                        <a:cs typeface="Segoe UI" panose="020B0502040204020203" pitchFamily="34" charset="0"/>
                      </a:rPr>
                      <a:t>k</a:t>
                    </a:r>
                  </a:p>
                </c:rich>
              </c:tx>
              <c:dLblPos val="b"/>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BB9-4FE4-8B48-E315F35393A3}"/>
                </c:ext>
              </c:extLst>
            </c:dLbl>
            <c:dLbl>
              <c:idx val="49"/>
              <c:layout>
                <c:manualLayout>
                  <c:x val="-2.9962546816479401E-2"/>
                  <c:y val="-2.9212310902451768E-2"/>
                </c:manualLayout>
              </c:layout>
              <c:tx>
                <c:rich>
                  <a:bodyPr/>
                  <a:lstStyle/>
                  <a:p>
                    <a:fld id="{3E6C96F4-42C6-4D09-8DD6-8C1633163DC4}" type="VALUE">
                      <a:rPr lang="en-US" sz="1400" b="1">
                        <a:solidFill>
                          <a:srgbClr val="90278E"/>
                        </a:solidFill>
                        <a:latin typeface="Arial" panose="020B0604020202020204" pitchFamily="34" charset="0"/>
                        <a:cs typeface="Arial" panose="020B0604020202020204" pitchFamily="34" charset="0"/>
                      </a:rPr>
                      <a:pPr/>
                      <a:t>[VALUE]</a:t>
                    </a:fld>
                    <a:r>
                      <a:rPr lang="en-US" sz="1400" b="1">
                        <a:solidFill>
                          <a:srgbClr val="90278E"/>
                        </a:solidFill>
                        <a:latin typeface="Arial" panose="020B0604020202020204" pitchFamily="34" charset="0"/>
                        <a:cs typeface="Arial" panose="020B0604020202020204" pitchFamily="34" charset="0"/>
                      </a:rPr>
                      <a:t>k</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9BB9-4FE4-8B48-E315F35393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'Data 5.1'!$A$9:$A$69</c:f>
              <c:strCache>
                <c:ptCount val="61"/>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1970-71</c:v>
                </c:pt>
                <c:pt idx="14">
                  <c:v>1971-72</c:v>
                </c:pt>
                <c:pt idx="15">
                  <c:v>1972-73</c:v>
                </c:pt>
                <c:pt idx="16">
                  <c:v>1973-74</c:v>
                </c:pt>
                <c:pt idx="17">
                  <c:v>1974-75</c:v>
                </c:pt>
                <c:pt idx="18">
                  <c:v>1975-76</c:v>
                </c:pt>
                <c:pt idx="19">
                  <c:v>1976-77</c:v>
                </c:pt>
                <c:pt idx="20">
                  <c:v>1977-78</c:v>
                </c:pt>
                <c:pt idx="21">
                  <c:v>1978-79</c:v>
                </c:pt>
                <c:pt idx="22">
                  <c:v>1979-80</c:v>
                </c:pt>
                <c:pt idx="23">
                  <c:v>1980-81</c:v>
                </c:pt>
                <c:pt idx="24">
                  <c:v>1981-82</c:v>
                </c:pt>
                <c:pt idx="25">
                  <c:v>1982-83</c:v>
                </c:pt>
                <c:pt idx="26">
                  <c:v>1983-84</c:v>
                </c:pt>
                <c:pt idx="27">
                  <c:v>1984-85</c:v>
                </c:pt>
                <c:pt idx="28">
                  <c:v>1985-86</c:v>
                </c:pt>
                <c:pt idx="29">
                  <c:v>1986-87</c:v>
                </c:pt>
                <c:pt idx="30">
                  <c:v>1987-88</c:v>
                </c:pt>
                <c:pt idx="31">
                  <c:v>1988-89</c:v>
                </c:pt>
                <c:pt idx="32">
                  <c:v>1989-90</c:v>
                </c:pt>
                <c:pt idx="33">
                  <c:v>1990-91</c:v>
                </c:pt>
                <c:pt idx="34">
                  <c:v>1991-92</c:v>
                </c:pt>
                <c:pt idx="35">
                  <c:v>1992-93</c:v>
                </c:pt>
                <c:pt idx="36">
                  <c:v>1993-94</c:v>
                </c:pt>
                <c:pt idx="37">
                  <c:v>1994-95</c:v>
                </c:pt>
                <c:pt idx="38">
                  <c:v>1995-96</c:v>
                </c:pt>
                <c:pt idx="39">
                  <c:v>1996-97</c:v>
                </c:pt>
                <c:pt idx="40">
                  <c:v>1997-98</c:v>
                </c:pt>
                <c:pt idx="41">
                  <c:v>1998-99</c:v>
                </c:pt>
                <c:pt idx="42">
                  <c:v>1999-00</c:v>
                </c:pt>
                <c:pt idx="43">
                  <c:v>2000-01</c:v>
                </c:pt>
                <c:pt idx="44">
                  <c:v>2001-02</c:v>
                </c:pt>
                <c:pt idx="45">
                  <c:v>2002-03</c:v>
                </c:pt>
                <c:pt idx="46">
                  <c:v>2003-04</c:v>
                </c:pt>
                <c:pt idx="47">
                  <c:v>2004-05</c:v>
                </c:pt>
                <c:pt idx="48">
                  <c:v>2005-06</c:v>
                </c:pt>
                <c:pt idx="49">
                  <c:v>2006-07</c:v>
                </c:pt>
                <c:pt idx="50">
                  <c:v>2007-08</c:v>
                </c:pt>
                <c:pt idx="51">
                  <c:v>2008-09</c:v>
                </c:pt>
                <c:pt idx="52">
                  <c:v>2009-10</c:v>
                </c:pt>
                <c:pt idx="53">
                  <c:v>2010-11</c:v>
                </c:pt>
                <c:pt idx="54">
                  <c:v>2011-12</c:v>
                </c:pt>
                <c:pt idx="55">
                  <c:v>2012-13</c:v>
                </c:pt>
                <c:pt idx="56">
                  <c:v>2013-14</c:v>
                </c:pt>
                <c:pt idx="57">
                  <c:v>2014-15</c:v>
                </c:pt>
                <c:pt idx="58">
                  <c:v>2015-16</c:v>
                </c:pt>
                <c:pt idx="59">
                  <c:v>2016-17</c:v>
                </c:pt>
                <c:pt idx="60">
                  <c:v>2017-18</c:v>
                </c:pt>
              </c:strCache>
            </c:strRef>
          </c:cat>
          <c:val>
            <c:numRef>
              <c:f>'Data 5.1'!$B$9:$B$69</c:f>
              <c:numCache>
                <c:formatCode>0.0</c:formatCode>
                <c:ptCount val="61"/>
                <c:pt idx="0">
                  <c:v>-25.4</c:v>
                </c:pt>
                <c:pt idx="1">
                  <c:v>-20.3</c:v>
                </c:pt>
                <c:pt idx="2">
                  <c:v>-28.5</c:v>
                </c:pt>
                <c:pt idx="3">
                  <c:v>-34.6</c:v>
                </c:pt>
                <c:pt idx="4">
                  <c:v>-29</c:v>
                </c:pt>
                <c:pt idx="5">
                  <c:v>-33.9</c:v>
                </c:pt>
                <c:pt idx="6">
                  <c:v>-39.1</c:v>
                </c:pt>
                <c:pt idx="7">
                  <c:v>-39.1</c:v>
                </c:pt>
                <c:pt idx="8">
                  <c:v>-43.2</c:v>
                </c:pt>
                <c:pt idx="9">
                  <c:v>-43.1</c:v>
                </c:pt>
                <c:pt idx="10">
                  <c:v>-32</c:v>
                </c:pt>
                <c:pt idx="11">
                  <c:v>-23.9</c:v>
                </c:pt>
                <c:pt idx="12">
                  <c:v>-20.100000000000001</c:v>
                </c:pt>
                <c:pt idx="13">
                  <c:v>-21.7</c:v>
                </c:pt>
                <c:pt idx="14">
                  <c:v>-28.6</c:v>
                </c:pt>
                <c:pt idx="15">
                  <c:v>-11.7</c:v>
                </c:pt>
                <c:pt idx="16">
                  <c:v>-3</c:v>
                </c:pt>
                <c:pt idx="17">
                  <c:v>-20</c:v>
                </c:pt>
                <c:pt idx="18">
                  <c:v>-5.8</c:v>
                </c:pt>
                <c:pt idx="19">
                  <c:v>-10.8</c:v>
                </c:pt>
                <c:pt idx="20">
                  <c:v>-17.3</c:v>
                </c:pt>
                <c:pt idx="21">
                  <c:v>-14.6</c:v>
                </c:pt>
                <c:pt idx="22">
                  <c:v>-16.3</c:v>
                </c:pt>
                <c:pt idx="23">
                  <c:v>-23.1</c:v>
                </c:pt>
                <c:pt idx="24">
                  <c:v>-16.850000000000001</c:v>
                </c:pt>
                <c:pt idx="25">
                  <c:v>-19.72</c:v>
                </c:pt>
                <c:pt idx="26">
                  <c:v>-12.04</c:v>
                </c:pt>
                <c:pt idx="27">
                  <c:v>-14.99</c:v>
                </c:pt>
                <c:pt idx="28">
                  <c:v>-17.63</c:v>
                </c:pt>
                <c:pt idx="29">
                  <c:v>-18.039000000000001</c:v>
                </c:pt>
                <c:pt idx="30">
                  <c:v>-27.23</c:v>
                </c:pt>
                <c:pt idx="31">
                  <c:v>-2.907</c:v>
                </c:pt>
                <c:pt idx="32">
                  <c:v>4.9850000000000003</c:v>
                </c:pt>
                <c:pt idx="33">
                  <c:v>-1.9159999999999999</c:v>
                </c:pt>
                <c:pt idx="34">
                  <c:v>-1.9</c:v>
                </c:pt>
                <c:pt idx="35">
                  <c:v>4.7</c:v>
                </c:pt>
                <c:pt idx="36">
                  <c:v>9.4</c:v>
                </c:pt>
                <c:pt idx="37">
                  <c:v>2.4</c:v>
                </c:pt>
                <c:pt idx="38">
                  <c:v>-7.2</c:v>
                </c:pt>
                <c:pt idx="39">
                  <c:v>-7.5</c:v>
                </c:pt>
                <c:pt idx="40">
                  <c:v>-5.7</c:v>
                </c:pt>
                <c:pt idx="41">
                  <c:v>-2.2000000000000002</c:v>
                </c:pt>
                <c:pt idx="42">
                  <c:v>-3.6</c:v>
                </c:pt>
                <c:pt idx="43">
                  <c:v>5.2</c:v>
                </c:pt>
                <c:pt idx="44">
                  <c:v>6.3</c:v>
                </c:pt>
                <c:pt idx="45">
                  <c:v>5.6</c:v>
                </c:pt>
                <c:pt idx="46">
                  <c:v>18.600000000000001</c:v>
                </c:pt>
                <c:pt idx="47">
                  <c:v>25.3</c:v>
                </c:pt>
                <c:pt idx="48">
                  <c:v>18.8</c:v>
                </c:pt>
                <c:pt idx="49">
                  <c:v>33</c:v>
                </c:pt>
                <c:pt idx="50">
                  <c:v>26.4</c:v>
                </c:pt>
                <c:pt idx="51">
                  <c:v>24.4</c:v>
                </c:pt>
                <c:pt idx="52">
                  <c:v>26.1</c:v>
                </c:pt>
                <c:pt idx="53">
                  <c:v>30.2</c:v>
                </c:pt>
                <c:pt idx="54">
                  <c:v>12.7</c:v>
                </c:pt>
                <c:pt idx="55">
                  <c:v>10</c:v>
                </c:pt>
                <c:pt idx="56">
                  <c:v>17.585000000000001</c:v>
                </c:pt>
                <c:pt idx="57">
                  <c:v>27.968</c:v>
                </c:pt>
                <c:pt idx="58">
                  <c:v>31.693000000000001</c:v>
                </c:pt>
                <c:pt idx="59">
                  <c:v>23.855</c:v>
                </c:pt>
                <c:pt idx="60">
                  <c:v>20.9</c:v>
                </c:pt>
              </c:numCache>
            </c:numRef>
          </c:val>
          <c:smooth val="0"/>
          <c:extLst>
            <c:ext xmlns:c16="http://schemas.microsoft.com/office/drawing/2014/chart" uri="{C3380CC4-5D6E-409C-BE32-E72D297353CC}">
              <c16:uniqueId val="{00000004-9BB9-4FE4-8B48-E315F35393A3}"/>
            </c:ext>
          </c:extLst>
        </c:ser>
        <c:dLbls>
          <c:showLegendKey val="0"/>
          <c:showVal val="0"/>
          <c:showCatName val="0"/>
          <c:showSerName val="0"/>
          <c:showPercent val="0"/>
          <c:showBubbleSize val="0"/>
        </c:dLbls>
        <c:smooth val="0"/>
        <c:axId val="52089216"/>
        <c:axId val="52091136"/>
      </c:lineChart>
      <c:catAx>
        <c:axId val="52089216"/>
        <c:scaling>
          <c:orientation val="minMax"/>
        </c:scaling>
        <c:delete val="0"/>
        <c:axPos val="b"/>
        <c:title>
          <c:tx>
            <c:rich>
              <a:bodyPr/>
              <a:lstStyle/>
              <a:p>
                <a:pPr>
                  <a:defRPr sz="1400" b="1" i="0" u="none" strike="noStrike" baseline="0">
                    <a:solidFill>
                      <a:srgbClr val="000000"/>
                    </a:solidFill>
                    <a:latin typeface="Arial" panose="020B0604020202020204" pitchFamily="34" charset="0"/>
                    <a:ea typeface="Arial"/>
                    <a:cs typeface="Arial" panose="020B0604020202020204" pitchFamily="34" charset="0"/>
                  </a:defRPr>
                </a:pPr>
                <a:r>
                  <a:rPr lang="en-GB" sz="1400">
                    <a:latin typeface="Arial" panose="020B0604020202020204" pitchFamily="34" charset="0"/>
                    <a:cs typeface="Arial" panose="020B0604020202020204" pitchFamily="34" charset="0"/>
                  </a:rPr>
                  <a:t>Year</a:t>
                </a:r>
              </a:p>
            </c:rich>
          </c:tx>
          <c:layout>
            <c:manualLayout>
              <c:xMode val="edge"/>
              <c:yMode val="edge"/>
              <c:x val="0.45974601986826791"/>
              <c:y val="0.90644972563778559"/>
            </c:manualLayout>
          </c:layout>
          <c:overlay val="0"/>
        </c:title>
        <c:numFmt formatCode="0" sourceLinked="0"/>
        <c:majorTickMark val="in"/>
        <c:minorTickMark val="none"/>
        <c:tickLblPos val="low"/>
        <c:spPr>
          <a:noFill/>
          <a:ln w="12700" cap="sq">
            <a:solidFill>
              <a:schemeClr val="tx1"/>
            </a:solidFill>
            <a:prstDash val="solid"/>
            <a:tailEnd type="none" w="sm" len="sm"/>
          </a:ln>
        </c:spPr>
        <c:txPr>
          <a:bodyPr rot="0" vert="horz"/>
          <a:lstStyle/>
          <a:p>
            <a:pPr>
              <a:defRPr sz="1200" b="0" i="0" u="none" strike="noStrike" baseline="0">
                <a:solidFill>
                  <a:schemeClr val="tx1"/>
                </a:solidFill>
                <a:latin typeface="Arial" panose="020B0604020202020204" pitchFamily="34" charset="0"/>
                <a:ea typeface="Arial"/>
                <a:cs typeface="Arial" panose="020B0604020202020204" pitchFamily="34" charset="0"/>
              </a:defRPr>
            </a:pPr>
            <a:endParaRPr lang="en-US"/>
          </a:p>
        </c:txPr>
        <c:crossAx val="52091136"/>
        <c:crosses val="autoZero"/>
        <c:auto val="1"/>
        <c:lblAlgn val="ctr"/>
        <c:lblOffset val="100"/>
        <c:tickLblSkip val="10"/>
        <c:tickMarkSkip val="10"/>
        <c:noMultiLvlLbl val="0"/>
      </c:catAx>
      <c:valAx>
        <c:axId val="52091136"/>
        <c:scaling>
          <c:orientation val="minMax"/>
          <c:max val="50"/>
          <c:min val="-50"/>
        </c:scaling>
        <c:delete val="0"/>
        <c:axPos val="l"/>
        <c:title>
          <c:tx>
            <c:rich>
              <a:bodyPr/>
              <a:lstStyle/>
              <a:p>
                <a:pPr>
                  <a:defRPr sz="1400" b="1" i="0" u="none" strike="noStrike" baseline="0">
                    <a:solidFill>
                      <a:srgbClr val="000000"/>
                    </a:solidFill>
                    <a:latin typeface="Arial" panose="020B0604020202020204" pitchFamily="34" charset="0"/>
                    <a:ea typeface="Arial"/>
                    <a:cs typeface="Arial" panose="020B0604020202020204" pitchFamily="34" charset="0"/>
                  </a:defRPr>
                </a:pPr>
                <a:r>
                  <a:rPr lang="en-GB" sz="1400">
                    <a:latin typeface="Arial" panose="020B0604020202020204" pitchFamily="34" charset="0"/>
                    <a:cs typeface="Arial" panose="020B0604020202020204" pitchFamily="34" charset="0"/>
                  </a:rPr>
                  <a:t>People (thousands)</a:t>
                </a:r>
              </a:p>
            </c:rich>
          </c:tx>
          <c:layout>
            <c:manualLayout>
              <c:xMode val="edge"/>
              <c:yMode val="edge"/>
              <c:x val="2.9563932002956393E-3"/>
              <c:y val="0.31321381244282576"/>
            </c:manualLayout>
          </c:layout>
          <c:overlay val="0"/>
        </c:title>
        <c:numFmt formatCode="0" sourceLinked="0"/>
        <c:majorTickMark val="in"/>
        <c:minorTickMark val="none"/>
        <c:tickLblPos val="nextTo"/>
        <c:spPr>
          <a:noFill/>
          <a:ln w="15875" cap="flat">
            <a:solidFill>
              <a:schemeClr val="tx1"/>
            </a:solidFill>
            <a:prstDash val="solid"/>
          </a:ln>
        </c:spPr>
        <c:txPr>
          <a:bodyPr rot="0" vert="horz"/>
          <a:lstStyle/>
          <a:p>
            <a:pPr>
              <a:defRPr sz="1200" b="0" i="0" u="none" strike="noStrike" baseline="0">
                <a:solidFill>
                  <a:schemeClr val="tx1"/>
                </a:solidFill>
                <a:latin typeface="Arial" panose="020B0604020202020204" pitchFamily="34" charset="0"/>
                <a:ea typeface="Arial"/>
                <a:cs typeface="Arial" panose="020B0604020202020204" pitchFamily="34" charset="0"/>
              </a:defRPr>
            </a:pPr>
            <a:endParaRPr lang="en-US"/>
          </a:p>
        </c:txPr>
        <c:crossAx val="52089216"/>
        <c:crossesAt val="1"/>
        <c:crossBetween val="midCat"/>
      </c:val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6171417350789967E-2"/>
          <c:y val="5.8987341772151897E-2"/>
          <c:w val="0.87837747815588274"/>
          <c:h val="0.83466228113890828"/>
        </c:manualLayout>
      </c:layout>
      <c:lineChart>
        <c:grouping val="standard"/>
        <c:varyColors val="0"/>
        <c:ser>
          <c:idx val="0"/>
          <c:order val="0"/>
          <c:tx>
            <c:strRef>
              <c:f>[10]Sheet1!$V$2</c:f>
              <c:strCache>
                <c:ptCount val="1"/>
                <c:pt idx="0">
                  <c:v>Net Migration</c:v>
                </c:pt>
              </c:strCache>
            </c:strRef>
          </c:tx>
          <c:spPr>
            <a:ln w="34925" cap="rnd">
              <a:solidFill>
                <a:srgbClr val="731F71"/>
              </a:solidFill>
              <a:round/>
            </a:ln>
            <a:effectLst/>
          </c:spPr>
          <c:marker>
            <c:symbol val="none"/>
          </c:marker>
          <c:cat>
            <c:strRef>
              <c:extLst>
                <c:ext xmlns:c15="http://schemas.microsoft.com/office/drawing/2012/chart" uri="{02D57815-91ED-43cb-92C2-25804820EDAC}">
                  <c15:fullRef>
                    <c15:sqref>[10]Sheet1!$U$3:$U$53</c15:sqref>
                  </c15:fullRef>
                </c:ext>
              </c:extLst>
              <c:f>[10]Sheet1!$U$4:$U$53</c:f>
              <c:strCache>
                <c:ptCount val="50"/>
                <c:pt idx="0">
                  <c:v>1968-69</c:v>
                </c:pt>
                <c:pt idx="1">
                  <c:v>1969-70</c:v>
                </c:pt>
                <c:pt idx="2">
                  <c:v>1970-71</c:v>
                </c:pt>
                <c:pt idx="3">
                  <c:v>1971-72</c:v>
                </c:pt>
                <c:pt idx="4">
                  <c:v>1972-73</c:v>
                </c:pt>
                <c:pt idx="5">
                  <c:v>1973-74</c:v>
                </c:pt>
                <c:pt idx="6">
                  <c:v>1974-75</c:v>
                </c:pt>
                <c:pt idx="7">
                  <c:v>1975-76</c:v>
                </c:pt>
                <c:pt idx="8">
                  <c:v>1976-77</c:v>
                </c:pt>
                <c:pt idx="9">
                  <c:v>1977-78</c:v>
                </c:pt>
                <c:pt idx="10">
                  <c:v>1978-79</c:v>
                </c:pt>
                <c:pt idx="11">
                  <c:v>1979-80</c:v>
                </c:pt>
                <c:pt idx="12">
                  <c:v>1980-81</c:v>
                </c:pt>
                <c:pt idx="13">
                  <c:v>1981-82</c:v>
                </c:pt>
                <c:pt idx="14">
                  <c:v>1982-83</c:v>
                </c:pt>
                <c:pt idx="15">
                  <c:v>1983-84</c:v>
                </c:pt>
                <c:pt idx="16">
                  <c:v>1984-85</c:v>
                </c:pt>
                <c:pt idx="17">
                  <c:v>1985-86</c:v>
                </c:pt>
                <c:pt idx="18">
                  <c:v>1986-87</c:v>
                </c:pt>
                <c:pt idx="19">
                  <c:v>1987-88</c:v>
                </c:pt>
                <c:pt idx="20">
                  <c:v>1988-89</c:v>
                </c:pt>
                <c:pt idx="21">
                  <c:v>1989-90</c:v>
                </c:pt>
                <c:pt idx="22">
                  <c:v>1990-91</c:v>
                </c:pt>
                <c:pt idx="23">
                  <c:v>1991-92</c:v>
                </c:pt>
                <c:pt idx="24">
                  <c:v>1992-93</c:v>
                </c:pt>
                <c:pt idx="25">
                  <c:v>1993-94</c:v>
                </c:pt>
                <c:pt idx="26">
                  <c:v>1994-95</c:v>
                </c:pt>
                <c:pt idx="27">
                  <c:v>1995-96</c:v>
                </c:pt>
                <c:pt idx="28">
                  <c:v>1996-97</c:v>
                </c:pt>
                <c:pt idx="29">
                  <c:v>1997-98</c:v>
                </c:pt>
                <c:pt idx="30">
                  <c:v>1998-99</c:v>
                </c:pt>
                <c:pt idx="31">
                  <c:v>1999-00</c:v>
                </c:pt>
                <c:pt idx="32">
                  <c:v>2000-01</c:v>
                </c:pt>
                <c:pt idx="33">
                  <c:v>2001-02</c:v>
                </c:pt>
                <c:pt idx="34">
                  <c:v>2002-03</c:v>
                </c:pt>
                <c:pt idx="35">
                  <c:v>2003-04</c:v>
                </c:pt>
                <c:pt idx="36">
                  <c:v>2004-05</c:v>
                </c:pt>
                <c:pt idx="37">
                  <c:v>2005-06</c:v>
                </c:pt>
                <c:pt idx="38">
                  <c:v>2006-07</c:v>
                </c:pt>
                <c:pt idx="39">
                  <c:v>2007-08</c:v>
                </c:pt>
                <c:pt idx="40">
                  <c:v>2008-09</c:v>
                </c:pt>
                <c:pt idx="41">
                  <c:v>2009-10</c:v>
                </c:pt>
                <c:pt idx="42">
                  <c:v>2010-11</c:v>
                </c:pt>
                <c:pt idx="43">
                  <c:v>2011-12</c:v>
                </c:pt>
                <c:pt idx="44">
                  <c:v>2012-13</c:v>
                </c:pt>
                <c:pt idx="45">
                  <c:v>2013-14</c:v>
                </c:pt>
                <c:pt idx="46">
                  <c:v>2014-15</c:v>
                </c:pt>
                <c:pt idx="47">
                  <c:v>2015-16</c:v>
                </c:pt>
                <c:pt idx="48">
                  <c:v>2016-17</c:v>
                </c:pt>
                <c:pt idx="49">
                  <c:v>2017-18</c:v>
                </c:pt>
              </c:strCache>
            </c:strRef>
          </c:cat>
          <c:val>
            <c:numRef>
              <c:extLst>
                <c:ext xmlns:c15="http://schemas.microsoft.com/office/drawing/2012/chart" uri="{02D57815-91ED-43cb-92C2-25804820EDAC}">
                  <c15:fullRef>
                    <c15:sqref>[10]Sheet1!$V$3:$V$53</c15:sqref>
                  </c15:fullRef>
                </c:ext>
              </c:extLst>
              <c:f>[10]Sheet1!$V$4:$V$53</c:f>
              <c:numCache>
                <c:formatCode>General</c:formatCode>
                <c:ptCount val="50"/>
                <c:pt idx="0">
                  <c:v>-23900</c:v>
                </c:pt>
                <c:pt idx="1">
                  <c:v>-20100</c:v>
                </c:pt>
                <c:pt idx="2">
                  <c:v>-21700</c:v>
                </c:pt>
                <c:pt idx="3">
                  <c:v>-28600</c:v>
                </c:pt>
                <c:pt idx="4">
                  <c:v>-11700</c:v>
                </c:pt>
                <c:pt idx="5">
                  <c:v>-3000</c:v>
                </c:pt>
                <c:pt idx="6">
                  <c:v>-20000</c:v>
                </c:pt>
                <c:pt idx="7">
                  <c:v>-5800</c:v>
                </c:pt>
                <c:pt idx="8">
                  <c:v>-10800</c:v>
                </c:pt>
                <c:pt idx="9">
                  <c:v>-17300</c:v>
                </c:pt>
                <c:pt idx="10">
                  <c:v>-14600</c:v>
                </c:pt>
                <c:pt idx="11">
                  <c:v>-16300</c:v>
                </c:pt>
                <c:pt idx="12">
                  <c:v>-23100</c:v>
                </c:pt>
                <c:pt idx="13">
                  <c:v>-16900</c:v>
                </c:pt>
                <c:pt idx="14">
                  <c:v>-19700</c:v>
                </c:pt>
                <c:pt idx="15">
                  <c:v>-12000</c:v>
                </c:pt>
                <c:pt idx="16">
                  <c:v>-15000</c:v>
                </c:pt>
                <c:pt idx="17">
                  <c:v>-17600</c:v>
                </c:pt>
                <c:pt idx="18">
                  <c:v>-18000</c:v>
                </c:pt>
                <c:pt idx="19">
                  <c:v>-27200</c:v>
                </c:pt>
                <c:pt idx="20">
                  <c:v>-2900</c:v>
                </c:pt>
                <c:pt idx="21">
                  <c:v>5000</c:v>
                </c:pt>
                <c:pt idx="22">
                  <c:v>-1900</c:v>
                </c:pt>
                <c:pt idx="23">
                  <c:v>-1900</c:v>
                </c:pt>
                <c:pt idx="24">
                  <c:v>4700</c:v>
                </c:pt>
                <c:pt idx="25">
                  <c:v>9400</c:v>
                </c:pt>
                <c:pt idx="26">
                  <c:v>2400</c:v>
                </c:pt>
                <c:pt idx="27">
                  <c:v>-7200</c:v>
                </c:pt>
                <c:pt idx="28">
                  <c:v>-7500</c:v>
                </c:pt>
                <c:pt idx="29">
                  <c:v>-5700</c:v>
                </c:pt>
                <c:pt idx="30">
                  <c:v>-2200</c:v>
                </c:pt>
                <c:pt idx="31">
                  <c:v>-3600</c:v>
                </c:pt>
                <c:pt idx="32">
                  <c:v>5200</c:v>
                </c:pt>
                <c:pt idx="33">
                  <c:v>6300</c:v>
                </c:pt>
                <c:pt idx="34">
                  <c:v>5600</c:v>
                </c:pt>
                <c:pt idx="35">
                  <c:v>18600</c:v>
                </c:pt>
                <c:pt idx="36">
                  <c:v>25300</c:v>
                </c:pt>
                <c:pt idx="37">
                  <c:v>18800</c:v>
                </c:pt>
                <c:pt idx="38">
                  <c:v>33000</c:v>
                </c:pt>
                <c:pt idx="39">
                  <c:v>26400</c:v>
                </c:pt>
                <c:pt idx="40">
                  <c:v>24400</c:v>
                </c:pt>
                <c:pt idx="41">
                  <c:v>26100</c:v>
                </c:pt>
                <c:pt idx="42">
                  <c:v>30200</c:v>
                </c:pt>
                <c:pt idx="43">
                  <c:v>12700</c:v>
                </c:pt>
                <c:pt idx="44">
                  <c:v>10000</c:v>
                </c:pt>
                <c:pt idx="45">
                  <c:v>17600</c:v>
                </c:pt>
                <c:pt idx="46">
                  <c:v>28000</c:v>
                </c:pt>
                <c:pt idx="47">
                  <c:v>31700</c:v>
                </c:pt>
                <c:pt idx="48">
                  <c:v>23900</c:v>
                </c:pt>
                <c:pt idx="49">
                  <c:v>20900</c:v>
                </c:pt>
              </c:numCache>
            </c:numRef>
          </c:val>
          <c:smooth val="0"/>
          <c:extLst>
            <c:ext xmlns:c16="http://schemas.microsoft.com/office/drawing/2014/chart" uri="{C3380CC4-5D6E-409C-BE32-E72D297353CC}">
              <c16:uniqueId val="{00000000-ACBE-4600-BAEB-F2485448DED8}"/>
            </c:ext>
          </c:extLst>
        </c:ser>
        <c:ser>
          <c:idx val="1"/>
          <c:order val="1"/>
          <c:tx>
            <c:strRef>
              <c:f>[10]Sheet1!$W$2</c:f>
              <c:strCache>
                <c:ptCount val="1"/>
                <c:pt idx="0">
                  <c:v>Natural Change</c:v>
                </c:pt>
              </c:strCache>
            </c:strRef>
          </c:tx>
          <c:spPr>
            <a:ln w="34925" cap="rnd">
              <a:solidFill>
                <a:srgbClr val="B9B9B9"/>
              </a:solidFill>
              <a:round/>
            </a:ln>
            <a:effectLst/>
          </c:spPr>
          <c:marker>
            <c:symbol val="none"/>
          </c:marker>
          <c:cat>
            <c:strRef>
              <c:extLst>
                <c:ext xmlns:c15="http://schemas.microsoft.com/office/drawing/2012/chart" uri="{02D57815-91ED-43cb-92C2-25804820EDAC}">
                  <c15:fullRef>
                    <c15:sqref>[10]Sheet1!$U$3:$U$53</c15:sqref>
                  </c15:fullRef>
                </c:ext>
              </c:extLst>
              <c:f>[10]Sheet1!$U$4:$U$53</c:f>
              <c:strCache>
                <c:ptCount val="50"/>
                <c:pt idx="0">
                  <c:v>1968-69</c:v>
                </c:pt>
                <c:pt idx="1">
                  <c:v>1969-70</c:v>
                </c:pt>
                <c:pt idx="2">
                  <c:v>1970-71</c:v>
                </c:pt>
                <c:pt idx="3">
                  <c:v>1971-72</c:v>
                </c:pt>
                <c:pt idx="4">
                  <c:v>1972-73</c:v>
                </c:pt>
                <c:pt idx="5">
                  <c:v>1973-74</c:v>
                </c:pt>
                <c:pt idx="6">
                  <c:v>1974-75</c:v>
                </c:pt>
                <c:pt idx="7">
                  <c:v>1975-76</c:v>
                </c:pt>
                <c:pt idx="8">
                  <c:v>1976-77</c:v>
                </c:pt>
                <c:pt idx="9">
                  <c:v>1977-78</c:v>
                </c:pt>
                <c:pt idx="10">
                  <c:v>1978-79</c:v>
                </c:pt>
                <c:pt idx="11">
                  <c:v>1979-80</c:v>
                </c:pt>
                <c:pt idx="12">
                  <c:v>1980-81</c:v>
                </c:pt>
                <c:pt idx="13">
                  <c:v>1981-82</c:v>
                </c:pt>
                <c:pt idx="14">
                  <c:v>1982-83</c:v>
                </c:pt>
                <c:pt idx="15">
                  <c:v>1983-84</c:v>
                </c:pt>
                <c:pt idx="16">
                  <c:v>1984-85</c:v>
                </c:pt>
                <c:pt idx="17">
                  <c:v>1985-86</c:v>
                </c:pt>
                <c:pt idx="18">
                  <c:v>1986-87</c:v>
                </c:pt>
                <c:pt idx="19">
                  <c:v>1987-88</c:v>
                </c:pt>
                <c:pt idx="20">
                  <c:v>1988-89</c:v>
                </c:pt>
                <c:pt idx="21">
                  <c:v>1989-90</c:v>
                </c:pt>
                <c:pt idx="22">
                  <c:v>1990-91</c:v>
                </c:pt>
                <c:pt idx="23">
                  <c:v>1991-92</c:v>
                </c:pt>
                <c:pt idx="24">
                  <c:v>1992-93</c:v>
                </c:pt>
                <c:pt idx="25">
                  <c:v>1993-94</c:v>
                </c:pt>
                <c:pt idx="26">
                  <c:v>1994-95</c:v>
                </c:pt>
                <c:pt idx="27">
                  <c:v>1995-96</c:v>
                </c:pt>
                <c:pt idx="28">
                  <c:v>1996-97</c:v>
                </c:pt>
                <c:pt idx="29">
                  <c:v>1997-98</c:v>
                </c:pt>
                <c:pt idx="30">
                  <c:v>1998-99</c:v>
                </c:pt>
                <c:pt idx="31">
                  <c:v>1999-00</c:v>
                </c:pt>
                <c:pt idx="32">
                  <c:v>2000-01</c:v>
                </c:pt>
                <c:pt idx="33">
                  <c:v>2001-02</c:v>
                </c:pt>
                <c:pt idx="34">
                  <c:v>2002-03</c:v>
                </c:pt>
                <c:pt idx="35">
                  <c:v>2003-04</c:v>
                </c:pt>
                <c:pt idx="36">
                  <c:v>2004-05</c:v>
                </c:pt>
                <c:pt idx="37">
                  <c:v>2005-06</c:v>
                </c:pt>
                <c:pt idx="38">
                  <c:v>2006-07</c:v>
                </c:pt>
                <c:pt idx="39">
                  <c:v>2007-08</c:v>
                </c:pt>
                <c:pt idx="40">
                  <c:v>2008-09</c:v>
                </c:pt>
                <c:pt idx="41">
                  <c:v>2009-10</c:v>
                </c:pt>
                <c:pt idx="42">
                  <c:v>2010-11</c:v>
                </c:pt>
                <c:pt idx="43">
                  <c:v>2011-12</c:v>
                </c:pt>
                <c:pt idx="44">
                  <c:v>2012-13</c:v>
                </c:pt>
                <c:pt idx="45">
                  <c:v>2013-14</c:v>
                </c:pt>
                <c:pt idx="46">
                  <c:v>2014-15</c:v>
                </c:pt>
                <c:pt idx="47">
                  <c:v>2015-16</c:v>
                </c:pt>
                <c:pt idx="48">
                  <c:v>2016-17</c:v>
                </c:pt>
                <c:pt idx="49">
                  <c:v>2017-18</c:v>
                </c:pt>
              </c:strCache>
            </c:strRef>
          </c:cat>
          <c:val>
            <c:numRef>
              <c:extLst>
                <c:ext xmlns:c15="http://schemas.microsoft.com/office/drawing/2012/chart" uri="{02D57815-91ED-43cb-92C2-25804820EDAC}">
                  <c15:fullRef>
                    <c15:sqref>[10]Sheet1!$W$3:$W$53</c15:sqref>
                  </c15:fullRef>
                </c:ext>
              </c:extLst>
              <c:f>[10]Sheet1!$W$4:$W$53</c:f>
              <c:numCache>
                <c:formatCode>General</c:formatCode>
                <c:ptCount val="50"/>
                <c:pt idx="0">
                  <c:v>30300</c:v>
                </c:pt>
                <c:pt idx="1">
                  <c:v>23300</c:v>
                </c:pt>
                <c:pt idx="2">
                  <c:v>26100</c:v>
                </c:pt>
                <c:pt idx="3">
                  <c:v>18800</c:v>
                </c:pt>
                <c:pt idx="4">
                  <c:v>12400</c:v>
                </c:pt>
                <c:pt idx="5">
                  <c:v>6800</c:v>
                </c:pt>
                <c:pt idx="6">
                  <c:v>4600</c:v>
                </c:pt>
                <c:pt idx="7">
                  <c:v>2700</c:v>
                </c:pt>
                <c:pt idx="8">
                  <c:v>-1100</c:v>
                </c:pt>
                <c:pt idx="9">
                  <c:v>-1000</c:v>
                </c:pt>
                <c:pt idx="10">
                  <c:v>1800</c:v>
                </c:pt>
                <c:pt idx="11">
                  <c:v>4300</c:v>
                </c:pt>
                <c:pt idx="12">
                  <c:v>6600</c:v>
                </c:pt>
                <c:pt idx="13">
                  <c:v>1500</c:v>
                </c:pt>
                <c:pt idx="14">
                  <c:v>1800</c:v>
                </c:pt>
                <c:pt idx="15">
                  <c:v>1400</c:v>
                </c:pt>
                <c:pt idx="16">
                  <c:v>3700</c:v>
                </c:pt>
                <c:pt idx="17">
                  <c:v>1600</c:v>
                </c:pt>
                <c:pt idx="18">
                  <c:v>4700</c:v>
                </c:pt>
                <c:pt idx="19">
                  <c:v>4900</c:v>
                </c:pt>
                <c:pt idx="20">
                  <c:v>3100</c:v>
                </c:pt>
                <c:pt idx="21">
                  <c:v>-1400</c:v>
                </c:pt>
                <c:pt idx="22">
                  <c:v>5800</c:v>
                </c:pt>
                <c:pt idx="23">
                  <c:v>5900</c:v>
                </c:pt>
                <c:pt idx="24">
                  <c:v>2400</c:v>
                </c:pt>
                <c:pt idx="25">
                  <c:v>500</c:v>
                </c:pt>
                <c:pt idx="26">
                  <c:v>900</c:v>
                </c:pt>
                <c:pt idx="27">
                  <c:v>-2300</c:v>
                </c:pt>
                <c:pt idx="28">
                  <c:v>100</c:v>
                </c:pt>
                <c:pt idx="29">
                  <c:v>-500</c:v>
                </c:pt>
                <c:pt idx="30">
                  <c:v>-3700</c:v>
                </c:pt>
                <c:pt idx="31">
                  <c:v>-5700</c:v>
                </c:pt>
                <c:pt idx="32">
                  <c:v>-3900</c:v>
                </c:pt>
                <c:pt idx="33">
                  <c:v>-6100</c:v>
                </c:pt>
                <c:pt idx="34">
                  <c:v>-6500</c:v>
                </c:pt>
                <c:pt idx="35">
                  <c:v>-4000</c:v>
                </c:pt>
                <c:pt idx="36">
                  <c:v>-2300</c:v>
                </c:pt>
                <c:pt idx="37">
                  <c:v>-300</c:v>
                </c:pt>
                <c:pt idx="38">
                  <c:v>1100</c:v>
                </c:pt>
                <c:pt idx="39">
                  <c:v>3900</c:v>
                </c:pt>
                <c:pt idx="40">
                  <c:v>4600</c:v>
                </c:pt>
                <c:pt idx="41">
                  <c:v>5200</c:v>
                </c:pt>
                <c:pt idx="42">
                  <c:v>4800</c:v>
                </c:pt>
                <c:pt idx="43">
                  <c:v>4200</c:v>
                </c:pt>
                <c:pt idx="44">
                  <c:v>900</c:v>
                </c:pt>
                <c:pt idx="45">
                  <c:v>3500</c:v>
                </c:pt>
                <c:pt idx="46">
                  <c:v>-2000</c:v>
                </c:pt>
                <c:pt idx="47">
                  <c:v>-800</c:v>
                </c:pt>
                <c:pt idx="48">
                  <c:v>-3800</c:v>
                </c:pt>
                <c:pt idx="49">
                  <c:v>-7700</c:v>
                </c:pt>
              </c:numCache>
            </c:numRef>
          </c:val>
          <c:smooth val="0"/>
          <c:extLst>
            <c:ext xmlns:c16="http://schemas.microsoft.com/office/drawing/2014/chart" uri="{C3380CC4-5D6E-409C-BE32-E72D297353CC}">
              <c16:uniqueId val="{00000001-ACBE-4600-BAEB-F2485448DED8}"/>
            </c:ext>
          </c:extLst>
        </c:ser>
        <c:dLbls>
          <c:showLegendKey val="0"/>
          <c:showVal val="0"/>
          <c:showCatName val="0"/>
          <c:showSerName val="0"/>
          <c:showPercent val="0"/>
          <c:showBubbleSize val="0"/>
        </c:dLbls>
        <c:smooth val="0"/>
        <c:axId val="616399352"/>
        <c:axId val="616399680"/>
      </c:lineChart>
      <c:catAx>
        <c:axId val="616399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600" b="1">
                    <a:solidFill>
                      <a:srgbClr val="731F71"/>
                    </a:solidFill>
                    <a:latin typeface="Arial" panose="020B0604020202020204" pitchFamily="34" charset="0"/>
                    <a:cs typeface="Arial" panose="020B0604020202020204" pitchFamily="34" charset="0"/>
                  </a:rPr>
                  <a:t>Net Migration</a:t>
                </a:r>
              </a:p>
            </c:rich>
          </c:tx>
          <c:layout>
            <c:manualLayout>
              <c:xMode val="edge"/>
              <c:yMode val="edge"/>
              <c:x val="0.18048169914694343"/>
              <c:y val="0.7544091165819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out"/>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616399680"/>
        <c:crosses val="autoZero"/>
        <c:auto val="1"/>
        <c:lblAlgn val="ctr"/>
        <c:lblOffset val="100"/>
        <c:tickLblSkip val="10"/>
        <c:tickMarkSkip val="10"/>
        <c:noMultiLvlLbl val="0"/>
      </c:catAx>
      <c:valAx>
        <c:axId val="616399680"/>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600" b="1">
                    <a:solidFill>
                      <a:schemeClr val="bg1">
                        <a:lumMod val="65000"/>
                      </a:schemeClr>
                    </a:solidFill>
                    <a:latin typeface="Arial" panose="020B0604020202020204" pitchFamily="34" charset="0"/>
                    <a:cs typeface="Arial" panose="020B0604020202020204" pitchFamily="34" charset="0"/>
                  </a:rPr>
                  <a:t>Natural Change</a:t>
                </a:r>
              </a:p>
            </c:rich>
          </c:tx>
          <c:layout>
            <c:manualLayout>
              <c:xMode val="edge"/>
              <c:yMode val="edge"/>
              <c:x val="0.18908696392356855"/>
              <c:y val="0.2476896242400079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lt1">
                <a:shade val="50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6399352"/>
        <c:crossesAt val="1"/>
        <c:crossBetween val="midCat"/>
        <c:majorUnit val="15000"/>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600" b="0">
                <a:solidFill>
                  <a:sysClr val="windowText" lastClr="000000"/>
                </a:solidFill>
                <a:latin typeface="Arial" panose="020B0604020202020204" pitchFamily="34" charset="0"/>
                <a:cs typeface="Arial" panose="020B0604020202020204" pitchFamily="34" charset="0"/>
              </a:rPr>
              <a:t>1968-69 to 1977-78</a:t>
            </a:r>
          </a:p>
        </c:rich>
      </c:tx>
      <c:layout>
        <c:manualLayout>
          <c:xMode val="edge"/>
          <c:yMode val="edge"/>
          <c:x val="0.20115095703420677"/>
          <c:y val="2.18127524478601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0771918854862538"/>
          <c:y val="0.44168104735411068"/>
          <c:w val="0.26966506006387764"/>
          <c:h val="0.40537903350316506"/>
        </c:manualLayout>
      </c:layout>
      <c:pieChart>
        <c:varyColors val="1"/>
        <c:ser>
          <c:idx val="0"/>
          <c:order val="0"/>
          <c:tx>
            <c:strRef>
              <c:f>[10]Sheet1!$A$3</c:f>
              <c:strCache>
                <c:ptCount val="1"/>
                <c:pt idx="0">
                  <c:v>1968-69 to 1977-78</c:v>
                </c:pt>
              </c:strCache>
            </c:strRef>
          </c:tx>
          <c:spPr>
            <a:solidFill>
              <a:srgbClr val="B9B9B9"/>
            </a:solidFill>
            <a:ln>
              <a:solidFill>
                <a:srgbClr val="B9B9B9"/>
              </a:solidFill>
            </a:ln>
          </c:spPr>
          <c:dPt>
            <c:idx val="0"/>
            <c:bubble3D val="0"/>
            <c:spPr>
              <a:solidFill>
                <a:srgbClr val="B9B9B9"/>
              </a:solidFill>
              <a:ln>
                <a:solidFill>
                  <a:srgbClr val="B9B9B9"/>
                </a:solidFill>
              </a:ln>
              <a:effectLst/>
            </c:spPr>
            <c:extLst>
              <c:ext xmlns:c16="http://schemas.microsoft.com/office/drawing/2014/chart" uri="{C3380CC4-5D6E-409C-BE32-E72D297353CC}">
                <c16:uniqueId val="{00000001-9AEE-4D54-A781-91FEBFD24887}"/>
              </c:ext>
            </c:extLst>
          </c:dPt>
          <c:dPt>
            <c:idx val="1"/>
            <c:bubble3D val="0"/>
            <c:spPr>
              <a:solidFill>
                <a:srgbClr val="B9B9B9"/>
              </a:solidFill>
              <a:ln>
                <a:solidFill>
                  <a:srgbClr val="B9B9B9"/>
                </a:solidFill>
              </a:ln>
              <a:effectLst/>
            </c:spPr>
            <c:extLst>
              <c:ext xmlns:c16="http://schemas.microsoft.com/office/drawing/2014/chart" uri="{C3380CC4-5D6E-409C-BE32-E72D297353CC}">
                <c16:uniqueId val="{00000003-9AEE-4D54-A781-91FEBFD24887}"/>
              </c:ext>
            </c:extLst>
          </c:dPt>
          <c:cat>
            <c:strRef>
              <c:f>[10]Sheet1!$B$2:$C$2</c:f>
              <c:strCache>
                <c:ptCount val="2"/>
                <c:pt idx="0">
                  <c:v>Net Migration </c:v>
                </c:pt>
                <c:pt idx="1">
                  <c:v>Natural Change</c:v>
                </c:pt>
              </c:strCache>
            </c:strRef>
          </c:cat>
          <c:val>
            <c:numRef>
              <c:f>[10]Sheet1!$B$3:$C$3</c:f>
              <c:numCache>
                <c:formatCode>General</c:formatCode>
                <c:ptCount val="2"/>
                <c:pt idx="0">
                  <c:v>0</c:v>
                </c:pt>
                <c:pt idx="1">
                  <c:v>1</c:v>
                </c:pt>
              </c:numCache>
            </c:numRef>
          </c:val>
          <c:extLst>
            <c:ext xmlns:c16="http://schemas.microsoft.com/office/drawing/2014/chart" uri="{C3380CC4-5D6E-409C-BE32-E72D297353CC}">
              <c16:uniqueId val="{00000004-9AEE-4D54-A781-91FEBFD2488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i="0" baseline="0">
                <a:effectLst/>
              </a:rPr>
              <a:t>Figure 1.4: Components of population change, council areas, year to mid-2018</a:t>
            </a:r>
            <a:endParaRPr lang="en-GB" sz="1400">
              <a:effectLst/>
            </a:endParaRPr>
          </a:p>
        </c:rich>
      </c:tx>
      <c:layout>
        <c:manualLayout>
          <c:xMode val="edge"/>
          <c:yMode val="edge"/>
          <c:x val="0.11944649412879307"/>
          <c:y val="1.381142167597143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626961792121984"/>
          <c:y val="4.3250521353980428E-2"/>
          <c:w val="0.79804484268611497"/>
          <c:h val="0.89099906386836403"/>
        </c:manualLayout>
      </c:layout>
      <c:barChart>
        <c:barDir val="bar"/>
        <c:grouping val="stacked"/>
        <c:varyColors val="0"/>
        <c:ser>
          <c:idx val="0"/>
          <c:order val="0"/>
          <c:tx>
            <c:strRef>
              <c:f>'Data 1.4'!$B$5</c:f>
              <c:strCache>
                <c:ptCount val="1"/>
                <c:pt idx="0">
                  <c:v>Natural change 
(births minus deaths)</c:v>
                </c:pt>
              </c:strCache>
            </c:strRef>
          </c:tx>
          <c:spPr>
            <a:solidFill>
              <a:schemeClr val="bg1">
                <a:lumMod val="65000"/>
              </a:schemeClr>
            </a:solidFill>
            <a:ln>
              <a:solidFill>
                <a:schemeClr val="bg1">
                  <a:lumMod val="50000"/>
                </a:schemeClr>
              </a:solidFill>
            </a:ln>
            <a:effectLst/>
          </c:spPr>
          <c:invertIfNegative val="0"/>
          <c:dPt>
            <c:idx val="23"/>
            <c:invertIfNegative val="0"/>
            <c:bubble3D val="0"/>
            <c:spPr>
              <a:solidFill>
                <a:schemeClr val="bg1">
                  <a:lumMod val="65000"/>
                </a:schemeClr>
              </a:solidFill>
              <a:ln w="22225">
                <a:solidFill>
                  <a:schemeClr val="tx1"/>
                </a:solidFill>
              </a:ln>
              <a:effectLst>
                <a:outerShdw blurRad="63500" sx="102000" sy="102000" algn="ctr" rotWithShape="0">
                  <a:prstClr val="black">
                    <a:alpha val="58000"/>
                  </a:prstClr>
                </a:outerShdw>
              </a:effectLst>
            </c:spPr>
            <c:extLst>
              <c:ext xmlns:c16="http://schemas.microsoft.com/office/drawing/2014/chart" uri="{C3380CC4-5D6E-409C-BE32-E72D297353CC}">
                <c16:uniqueId val="{00000001-A3B4-44D1-B980-325425FFAFF5}"/>
              </c:ext>
            </c:extLst>
          </c:dPt>
          <c:cat>
            <c:strRef>
              <c:f>'Data 1.4'!$A$8:$A$42</c:f>
              <c:strCache>
                <c:ptCount val="34"/>
                <c:pt idx="1">
                  <c:v>Inverclyde</c:v>
                </c:pt>
                <c:pt idx="2">
                  <c:v>Argyll and Bute</c:v>
                </c:pt>
                <c:pt idx="3">
                  <c:v>Aberdeen City</c:v>
                </c:pt>
                <c:pt idx="4">
                  <c:v>West Dunbartonshire</c:v>
                </c:pt>
                <c:pt idx="5">
                  <c:v>Na h-Eileanan Siar</c:v>
                </c:pt>
                <c:pt idx="6">
                  <c:v>Shetland Islands</c:v>
                </c:pt>
                <c:pt idx="7">
                  <c:v>North Ayrshire</c:v>
                </c:pt>
                <c:pt idx="8">
                  <c:v>Dumfries and Galloway</c:v>
                </c:pt>
                <c:pt idx="9">
                  <c:v>Moray</c:v>
                </c:pt>
                <c:pt idx="10">
                  <c:v>Angus</c:v>
                </c:pt>
                <c:pt idx="11">
                  <c:v>Aberdeenshire</c:v>
                </c:pt>
                <c:pt idx="12">
                  <c:v>South Ayrshire</c:v>
                </c:pt>
                <c:pt idx="13">
                  <c:v>Clackmannanshire</c:v>
                </c:pt>
                <c:pt idx="14">
                  <c:v>East Ayrshire</c:v>
                </c:pt>
                <c:pt idx="15">
                  <c:v>Dundee City</c:v>
                </c:pt>
                <c:pt idx="16">
                  <c:v>North Lanarkshire</c:v>
                </c:pt>
                <c:pt idx="17">
                  <c:v>Perth and Kinross</c:v>
                </c:pt>
                <c:pt idx="18">
                  <c:v>Falkirk</c:v>
                </c:pt>
                <c:pt idx="19">
                  <c:v>Fife</c:v>
                </c:pt>
                <c:pt idx="20">
                  <c:v>Highland</c:v>
                </c:pt>
                <c:pt idx="21">
                  <c:v>East Dunbartonshire</c:v>
                </c:pt>
                <c:pt idx="22">
                  <c:v>Scottish Borders</c:v>
                </c:pt>
                <c:pt idx="23">
                  <c:v>SCOTLAND</c:v>
                </c:pt>
                <c:pt idx="24">
                  <c:v>South Lanarkshire</c:v>
                </c:pt>
                <c:pt idx="25">
                  <c:v>Stirling</c:v>
                </c:pt>
                <c:pt idx="26">
                  <c:v>East Renfrewshire</c:v>
                </c:pt>
                <c:pt idx="27">
                  <c:v>West Lothian</c:v>
                </c:pt>
                <c:pt idx="28">
                  <c:v>Renfrewshire</c:v>
                </c:pt>
                <c:pt idx="29">
                  <c:v>Orkney Islands</c:v>
                </c:pt>
                <c:pt idx="30">
                  <c:v>Glasgow City</c:v>
                </c:pt>
                <c:pt idx="31">
                  <c:v>East Lothian</c:v>
                </c:pt>
                <c:pt idx="32">
                  <c:v>City of Edinburgh</c:v>
                </c:pt>
                <c:pt idx="33">
                  <c:v>Midlothian</c:v>
                </c:pt>
              </c:strCache>
            </c:strRef>
          </c:cat>
          <c:val>
            <c:numRef>
              <c:f>'Data 1.4'!$B$8:$B$42</c:f>
              <c:numCache>
                <c:formatCode>0.0%</c:formatCode>
                <c:ptCount val="35"/>
                <c:pt idx="1">
                  <c:v>-5.3072625698324018E-3</c:v>
                </c:pt>
                <c:pt idx="2">
                  <c:v>-5.5062780785623778E-3</c:v>
                </c:pt>
                <c:pt idx="3">
                  <c:v>3.1468531468531469E-4</c:v>
                </c:pt>
                <c:pt idx="4">
                  <c:v>-2.9237808280325856E-3</c:v>
                </c:pt>
                <c:pt idx="5">
                  <c:v>-5.3061224489795921E-3</c:v>
                </c:pt>
                <c:pt idx="6">
                  <c:v>-5.1993067590987868E-4</c:v>
                </c:pt>
                <c:pt idx="7">
                  <c:v>-4.2050224611532511E-3</c:v>
                </c:pt>
                <c:pt idx="8">
                  <c:v>-5.2949061662198394E-3</c:v>
                </c:pt>
                <c:pt idx="9">
                  <c:v>-2.0254750469826687E-3</c:v>
                </c:pt>
                <c:pt idx="10">
                  <c:v>-3.5345717234262124E-3</c:v>
                </c:pt>
                <c:pt idx="11">
                  <c:v>7.9449961802902981E-4</c:v>
                </c:pt>
                <c:pt idx="12">
                  <c:v>-5.5555555555555558E-3</c:v>
                </c:pt>
                <c:pt idx="13">
                  <c:v>-8.7463556851311952E-4</c:v>
                </c:pt>
                <c:pt idx="14">
                  <c:v>-2.6816467114974579E-3</c:v>
                </c:pt>
                <c:pt idx="15">
                  <c:v>-2.1652881447111827E-3</c:v>
                </c:pt>
                <c:pt idx="16">
                  <c:v>-1.0677726791387223E-3</c:v>
                </c:pt>
                <c:pt idx="17">
                  <c:v>-3.4017207147584382E-3</c:v>
                </c:pt>
                <c:pt idx="18">
                  <c:v>-1.2552301255230125E-3</c:v>
                </c:pt>
                <c:pt idx="19">
                  <c:v>-1.8550927546377319E-3</c:v>
                </c:pt>
                <c:pt idx="20">
                  <c:v>-2.4619440428607876E-3</c:v>
                </c:pt>
                <c:pt idx="21">
                  <c:v>-1.6091741422361971E-3</c:v>
                </c:pt>
                <c:pt idx="22">
                  <c:v>-3.63415058250739E-3</c:v>
                </c:pt>
                <c:pt idx="23">
                  <c:v>-1.4125866391387701E-3</c:v>
                </c:pt>
                <c:pt idx="24">
                  <c:v>-1.4646258289593614E-3</c:v>
                </c:pt>
                <c:pt idx="25">
                  <c:v>-1.3936170212765957E-3</c:v>
                </c:pt>
                <c:pt idx="26">
                  <c:v>-1.2241452089489235E-3</c:v>
                </c:pt>
                <c:pt idx="27">
                  <c:v>1.3402459875351607E-3</c:v>
                </c:pt>
                <c:pt idx="28">
                  <c:v>-2.2677147542837753E-3</c:v>
                </c:pt>
                <c:pt idx="29">
                  <c:v>-3.1818181818181819E-3</c:v>
                </c:pt>
                <c:pt idx="30">
                  <c:v>6.6020418021963867E-5</c:v>
                </c:pt>
                <c:pt idx="31">
                  <c:v>-1.9172071728347959E-3</c:v>
                </c:pt>
                <c:pt idx="32">
                  <c:v>1.001539330878198E-3</c:v>
                </c:pt>
                <c:pt idx="33">
                  <c:v>2.0091020091020091E-3</c:v>
                </c:pt>
              </c:numCache>
            </c:numRef>
          </c:val>
          <c:extLst>
            <c:ext xmlns:c16="http://schemas.microsoft.com/office/drawing/2014/chart" uri="{C3380CC4-5D6E-409C-BE32-E72D297353CC}">
              <c16:uniqueId val="{00000002-A3B4-44D1-B980-325425FFAFF5}"/>
            </c:ext>
          </c:extLst>
        </c:ser>
        <c:ser>
          <c:idx val="1"/>
          <c:order val="1"/>
          <c:tx>
            <c:strRef>
              <c:f>'Data 1.4'!$C$5</c:f>
              <c:strCache>
                <c:ptCount val="1"/>
                <c:pt idx="0">
                  <c:v>Net migration and other changes</c:v>
                </c:pt>
              </c:strCache>
            </c:strRef>
          </c:tx>
          <c:spPr>
            <a:solidFill>
              <a:srgbClr val="2DA197"/>
            </a:solidFill>
            <a:ln>
              <a:solidFill>
                <a:srgbClr val="1F7069"/>
              </a:solidFill>
            </a:ln>
            <a:effectLst/>
          </c:spPr>
          <c:invertIfNegative val="0"/>
          <c:dPt>
            <c:idx val="23"/>
            <c:invertIfNegative val="0"/>
            <c:bubble3D val="0"/>
            <c:spPr>
              <a:solidFill>
                <a:srgbClr val="2DA197"/>
              </a:solidFill>
              <a:ln w="22225">
                <a:solidFill>
                  <a:schemeClr val="tx1"/>
                </a:solidFill>
              </a:ln>
              <a:effectLst>
                <a:outerShdw blurRad="63500" sx="102000" sy="102000" algn="ctr" rotWithShape="0">
                  <a:prstClr val="black">
                    <a:alpha val="58000"/>
                  </a:prstClr>
                </a:outerShdw>
              </a:effectLst>
            </c:spPr>
            <c:extLst>
              <c:ext xmlns:c16="http://schemas.microsoft.com/office/drawing/2014/chart" uri="{C3380CC4-5D6E-409C-BE32-E72D297353CC}">
                <c16:uniqueId val="{00000004-A3B4-44D1-B980-325425FFAFF5}"/>
              </c:ext>
            </c:extLst>
          </c:dPt>
          <c:cat>
            <c:strRef>
              <c:f>'Data 1.4'!$A$8:$A$42</c:f>
              <c:strCache>
                <c:ptCount val="34"/>
                <c:pt idx="1">
                  <c:v>Inverclyde</c:v>
                </c:pt>
                <c:pt idx="2">
                  <c:v>Argyll and Bute</c:v>
                </c:pt>
                <c:pt idx="3">
                  <c:v>Aberdeen City</c:v>
                </c:pt>
                <c:pt idx="4">
                  <c:v>West Dunbartonshire</c:v>
                </c:pt>
                <c:pt idx="5">
                  <c:v>Na h-Eileanan Siar</c:v>
                </c:pt>
                <c:pt idx="6">
                  <c:v>Shetland Islands</c:v>
                </c:pt>
                <c:pt idx="7">
                  <c:v>North Ayrshire</c:v>
                </c:pt>
                <c:pt idx="8">
                  <c:v>Dumfries and Galloway</c:v>
                </c:pt>
                <c:pt idx="9">
                  <c:v>Moray</c:v>
                </c:pt>
                <c:pt idx="10">
                  <c:v>Angus</c:v>
                </c:pt>
                <c:pt idx="11">
                  <c:v>Aberdeenshire</c:v>
                </c:pt>
                <c:pt idx="12">
                  <c:v>South Ayrshire</c:v>
                </c:pt>
                <c:pt idx="13">
                  <c:v>Clackmannanshire</c:v>
                </c:pt>
                <c:pt idx="14">
                  <c:v>East Ayrshire</c:v>
                </c:pt>
                <c:pt idx="15">
                  <c:v>Dundee City</c:v>
                </c:pt>
                <c:pt idx="16">
                  <c:v>North Lanarkshire</c:v>
                </c:pt>
                <c:pt idx="17">
                  <c:v>Perth and Kinross</c:v>
                </c:pt>
                <c:pt idx="18">
                  <c:v>Falkirk</c:v>
                </c:pt>
                <c:pt idx="19">
                  <c:v>Fife</c:v>
                </c:pt>
                <c:pt idx="20">
                  <c:v>Highland</c:v>
                </c:pt>
                <c:pt idx="21">
                  <c:v>East Dunbartonshire</c:v>
                </c:pt>
                <c:pt idx="22">
                  <c:v>Scottish Borders</c:v>
                </c:pt>
                <c:pt idx="23">
                  <c:v>SCOTLAND</c:v>
                </c:pt>
                <c:pt idx="24">
                  <c:v>South Lanarkshire</c:v>
                </c:pt>
                <c:pt idx="25">
                  <c:v>Stirling</c:v>
                </c:pt>
                <c:pt idx="26">
                  <c:v>East Renfrewshire</c:v>
                </c:pt>
                <c:pt idx="27">
                  <c:v>West Lothian</c:v>
                </c:pt>
                <c:pt idx="28">
                  <c:v>Renfrewshire</c:v>
                </c:pt>
                <c:pt idx="29">
                  <c:v>Orkney Islands</c:v>
                </c:pt>
                <c:pt idx="30">
                  <c:v>Glasgow City</c:v>
                </c:pt>
                <c:pt idx="31">
                  <c:v>East Lothian</c:v>
                </c:pt>
                <c:pt idx="32">
                  <c:v>City of Edinburgh</c:v>
                </c:pt>
                <c:pt idx="33">
                  <c:v>Midlothian</c:v>
                </c:pt>
              </c:strCache>
            </c:strRef>
          </c:cat>
          <c:val>
            <c:numRef>
              <c:f>'Data 1.4'!$C$8:$C$42</c:f>
              <c:numCache>
                <c:formatCode>0.0%</c:formatCode>
                <c:ptCount val="35"/>
                <c:pt idx="1">
                  <c:v>-2.4377856780091415E-3</c:v>
                </c:pt>
                <c:pt idx="2">
                  <c:v>-8.2939753484621587E-4</c:v>
                </c:pt>
                <c:pt idx="3">
                  <c:v>-5.7342657342657347E-3</c:v>
                </c:pt>
                <c:pt idx="4">
                  <c:v>-2.4327642004240597E-3</c:v>
                </c:pt>
                <c:pt idx="5">
                  <c:v>8.5343228200371053E-4</c:v>
                </c:pt>
                <c:pt idx="6">
                  <c:v>-3.3795493934142113E-3</c:v>
                </c:pt>
                <c:pt idx="7">
                  <c:v>4.4922306502687972E-4</c:v>
                </c:pt>
                <c:pt idx="8">
                  <c:v>2.5469168900804288E-3</c:v>
                </c:pt>
                <c:pt idx="9">
                  <c:v>-6.8907913969513469E-4</c:v>
                </c:pt>
                <c:pt idx="10">
                  <c:v>1.4705882352941176E-3</c:v>
                </c:pt>
                <c:pt idx="11">
                  <c:v>-2.0550038197097022E-3</c:v>
                </c:pt>
                <c:pt idx="12">
                  <c:v>4.4018459353922616E-3</c:v>
                </c:pt>
                <c:pt idx="13">
                  <c:v>-9.7181729834791062E-5</c:v>
                </c:pt>
                <c:pt idx="14">
                  <c:v>1.8615712645563391E-3</c:v>
                </c:pt>
                <c:pt idx="15">
                  <c:v>2.434268038464125E-3</c:v>
                </c:pt>
                <c:pt idx="16">
                  <c:v>1.7149076361924933E-3</c:v>
                </c:pt>
                <c:pt idx="17">
                  <c:v>4.6591661151555259E-3</c:v>
                </c:pt>
                <c:pt idx="18">
                  <c:v>2.5666645850246673E-3</c:v>
                </c:pt>
                <c:pt idx="19">
                  <c:v>3.2013139118494387E-3</c:v>
                </c:pt>
                <c:pt idx="20">
                  <c:v>3.9926864529296708E-3</c:v>
                </c:pt>
                <c:pt idx="21">
                  <c:v>3.4587995930824007E-3</c:v>
                </c:pt>
                <c:pt idx="22">
                  <c:v>5.8076856198921931E-3</c:v>
                </c:pt>
                <c:pt idx="23">
                  <c:v>3.8642899277392716E-3</c:v>
                </c:pt>
                <c:pt idx="24">
                  <c:v>4.1361536285633464E-3</c:v>
                </c:pt>
                <c:pt idx="25">
                  <c:v>4.9042553191489362E-3</c:v>
                </c:pt>
                <c:pt idx="26">
                  <c:v>5.5508653440270155E-3</c:v>
                </c:pt>
                <c:pt idx="27">
                  <c:v>3.2375489493133309E-3</c:v>
                </c:pt>
                <c:pt idx="28">
                  <c:v>7.6966578069332129E-3</c:v>
                </c:pt>
                <c:pt idx="29">
                  <c:v>1.1818181818181818E-2</c:v>
                </c:pt>
                <c:pt idx="30">
                  <c:v>8.6132491707191401E-3</c:v>
                </c:pt>
                <c:pt idx="31">
                  <c:v>1.0978634109118658E-2</c:v>
                </c:pt>
                <c:pt idx="32">
                  <c:v>9.3061319927515047E-3</c:v>
                </c:pt>
                <c:pt idx="33">
                  <c:v>1.1865911865911866E-2</c:v>
                </c:pt>
              </c:numCache>
            </c:numRef>
          </c:val>
          <c:extLst>
            <c:ext xmlns:c16="http://schemas.microsoft.com/office/drawing/2014/chart" uri="{C3380CC4-5D6E-409C-BE32-E72D297353CC}">
              <c16:uniqueId val="{00000005-A3B4-44D1-B980-325425FFAFF5}"/>
            </c:ext>
          </c:extLst>
        </c:ser>
        <c:dLbls>
          <c:showLegendKey val="0"/>
          <c:showVal val="0"/>
          <c:showCatName val="0"/>
          <c:showSerName val="0"/>
          <c:showPercent val="0"/>
          <c:showBubbleSize val="0"/>
        </c:dLbls>
        <c:gapWidth val="100"/>
        <c:overlap val="100"/>
        <c:axId val="443403864"/>
        <c:axId val="443403536"/>
      </c:barChart>
      <c:scatterChart>
        <c:scatterStyle val="lineMarker"/>
        <c:varyColors val="0"/>
        <c:ser>
          <c:idx val="2"/>
          <c:order val="2"/>
          <c:tx>
            <c:strRef>
              <c:f>'Data 1.4'!$D$5</c:f>
              <c:strCache>
                <c:ptCount val="1"/>
                <c:pt idx="0">
                  <c:v>Percentage population change</c:v>
                </c:pt>
              </c:strCache>
            </c:strRef>
          </c:tx>
          <c:spPr>
            <a:ln w="25400" cap="rnd">
              <a:noFill/>
              <a:round/>
            </a:ln>
            <a:effectLst/>
          </c:spPr>
          <c:marker>
            <c:symbol val="diamond"/>
            <c:size val="9"/>
            <c:spPr>
              <a:solidFill>
                <a:schemeClr val="tx1"/>
              </a:solidFill>
              <a:ln w="19050">
                <a:solidFill>
                  <a:schemeClr val="bg1">
                    <a:lumMod val="95000"/>
                  </a:schemeClr>
                </a:solidFill>
              </a:ln>
              <a:effectLst/>
              <a:scene3d>
                <a:camera prst="orthographicFront"/>
                <a:lightRig rig="harsh" dir="t"/>
              </a:scene3d>
            </c:spPr>
          </c:marker>
          <c:dPt>
            <c:idx val="22"/>
            <c:marker>
              <c:symbol val="diamond"/>
              <c:size val="10"/>
              <c:spPr>
                <a:solidFill>
                  <a:schemeClr val="tx1"/>
                </a:solidFill>
                <a:ln w="19050">
                  <a:solidFill>
                    <a:schemeClr val="bg1">
                      <a:lumMod val="95000"/>
                    </a:schemeClr>
                  </a:solidFill>
                </a:ln>
                <a:effectLst/>
                <a:scene3d>
                  <a:camera prst="orthographicFront"/>
                  <a:lightRig rig="harsh" dir="t"/>
                </a:scene3d>
              </c:spPr>
            </c:marker>
            <c:bubble3D val="0"/>
            <c:extLst>
              <c:ext xmlns:c16="http://schemas.microsoft.com/office/drawing/2014/chart" uri="{C3380CC4-5D6E-409C-BE32-E72D297353CC}">
                <c16:uniqueId val="{00000006-A3B4-44D1-B980-325425FFAFF5}"/>
              </c:ext>
            </c:extLst>
          </c:dPt>
          <c:xVal>
            <c:numRef>
              <c:f>'Data 1.4'!$D$9:$D$41</c:f>
              <c:numCache>
                <c:formatCode>0.0%</c:formatCode>
                <c:ptCount val="33"/>
                <c:pt idx="0">
                  <c:v>-7.7450482478415442E-3</c:v>
                </c:pt>
                <c:pt idx="1">
                  <c:v>-6.3356756134085937E-3</c:v>
                </c:pt>
                <c:pt idx="2">
                  <c:v>-5.4195804195804193E-3</c:v>
                </c:pt>
                <c:pt idx="3">
                  <c:v>-5.3565450284566458E-3</c:v>
                </c:pt>
                <c:pt idx="4">
                  <c:v>-4.4526901669758815E-3</c:v>
                </c:pt>
                <c:pt idx="5">
                  <c:v>-3.8994800693240902E-3</c:v>
                </c:pt>
                <c:pt idx="6">
                  <c:v>-3.7557993961263715E-3</c:v>
                </c:pt>
                <c:pt idx="7">
                  <c:v>-2.7479892761394101E-3</c:v>
                </c:pt>
                <c:pt idx="8">
                  <c:v>-2.7145541866778031E-3</c:v>
                </c:pt>
                <c:pt idx="9">
                  <c:v>-2.0639834881320948E-3</c:v>
                </c:pt>
                <c:pt idx="10">
                  <c:v>-1.2605042016806723E-3</c:v>
                </c:pt>
                <c:pt idx="11">
                  <c:v>-1.1537096201632944E-3</c:v>
                </c:pt>
                <c:pt idx="12">
                  <c:v>-9.7181729834791054E-4</c:v>
                </c:pt>
                <c:pt idx="13">
                  <c:v>-8.2007544694111863E-4</c:v>
                </c:pt>
                <c:pt idx="14">
                  <c:v>2.6897989375294196E-4</c:v>
                </c:pt>
                <c:pt idx="15">
                  <c:v>6.4713495705377103E-4</c:v>
                </c:pt>
                <c:pt idx="16">
                  <c:v>1.2574454003970879E-3</c:v>
                </c:pt>
                <c:pt idx="17">
                  <c:v>1.3114344595016548E-3</c:v>
                </c:pt>
                <c:pt idx="18">
                  <c:v>1.3462211572117066E-3</c:v>
                </c:pt>
                <c:pt idx="19">
                  <c:v>1.5307424100688834E-3</c:v>
                </c:pt>
                <c:pt idx="20">
                  <c:v>1.8496254508462036E-3</c:v>
                </c:pt>
                <c:pt idx="21">
                  <c:v>2.1735350373848026E-3</c:v>
                </c:pt>
                <c:pt idx="22">
                  <c:v>2.4517032886005015E-3</c:v>
                </c:pt>
                <c:pt idx="23">
                  <c:v>2.6715277996039854E-3</c:v>
                </c:pt>
                <c:pt idx="24">
                  <c:v>3.5106382978723405E-3</c:v>
                </c:pt>
                <c:pt idx="25">
                  <c:v>4.326720135078092E-3</c:v>
                </c:pt>
                <c:pt idx="26">
                  <c:v>4.5777949368484916E-3</c:v>
                </c:pt>
                <c:pt idx="27">
                  <c:v>5.4289430526494372E-3</c:v>
                </c:pt>
                <c:pt idx="28">
                  <c:v>8.6363636363636365E-3</c:v>
                </c:pt>
                <c:pt idx="29">
                  <c:v>8.6792695887411026E-3</c:v>
                </c:pt>
                <c:pt idx="30">
                  <c:v>9.0614269362838604E-3</c:v>
                </c:pt>
                <c:pt idx="31">
                  <c:v>1.0307671323629704E-2</c:v>
                </c:pt>
                <c:pt idx="32">
                  <c:v>1.3875013875013876E-2</c:v>
                </c:pt>
              </c:numCache>
            </c:numRef>
          </c:xVal>
          <c:yVal>
            <c:numRef>
              <c:f>'Data 1.4'!$E$9:$E$41</c:f>
              <c:numCache>
                <c:formatCode>General</c:formatCode>
                <c:ptCount val="3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numCache>
            </c:numRef>
          </c:yVal>
          <c:smooth val="0"/>
          <c:extLst>
            <c:ext xmlns:c16="http://schemas.microsoft.com/office/drawing/2014/chart" uri="{C3380CC4-5D6E-409C-BE32-E72D297353CC}">
              <c16:uniqueId val="{00000007-A3B4-44D1-B980-325425FFAFF5}"/>
            </c:ext>
          </c:extLst>
        </c:ser>
        <c:dLbls>
          <c:showLegendKey val="0"/>
          <c:showVal val="0"/>
          <c:showCatName val="0"/>
          <c:showSerName val="0"/>
          <c:showPercent val="0"/>
          <c:showBubbleSize val="0"/>
        </c:dLbls>
        <c:axId val="666845552"/>
        <c:axId val="666848176"/>
      </c:scatterChart>
      <c:valAx>
        <c:axId val="666845552"/>
        <c:scaling>
          <c:orientation val="minMax"/>
        </c:scaling>
        <c:delete val="1"/>
        <c:axPos val="b"/>
        <c:numFmt formatCode="0.00%" sourceLinked="0"/>
        <c:majorTickMark val="out"/>
        <c:minorTickMark val="none"/>
        <c:tickLblPos val="nextTo"/>
        <c:crossAx val="666848176"/>
        <c:crosses val="autoZero"/>
        <c:crossBetween val="midCat"/>
      </c:valAx>
      <c:valAx>
        <c:axId val="666848176"/>
        <c:scaling>
          <c:orientation val="minMax"/>
          <c:max val="34"/>
          <c:min val="0"/>
        </c:scaling>
        <c:delete val="1"/>
        <c:axPos val="l"/>
        <c:numFmt formatCode="General" sourceLinked="1"/>
        <c:majorTickMark val="out"/>
        <c:minorTickMark val="none"/>
        <c:tickLblPos val="nextTo"/>
        <c:crossAx val="666845552"/>
        <c:crosses val="autoZero"/>
        <c:crossBetween val="midCat"/>
      </c:valAx>
      <c:valAx>
        <c:axId val="443403536"/>
        <c:scaling>
          <c:orientation val="minMax"/>
        </c:scaling>
        <c:delete val="0"/>
        <c:axPos val="b"/>
        <c:title>
          <c:tx>
            <c:rich>
              <a:bodyPr rot="0" spcFirstLastPara="1" vertOverflow="ellipsis" vert="horz" wrap="square" anchor="ctr" anchorCtr="1"/>
              <a:lstStyle/>
              <a:p>
                <a:pPr algn="ct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t>Percentage change</a:t>
                </a:r>
              </a:p>
            </c:rich>
          </c:tx>
          <c:layout>
            <c:manualLayout>
              <c:xMode val="edge"/>
              <c:yMode val="edge"/>
              <c:x val="0.41872517962425981"/>
              <c:y val="0.96854477328264998"/>
            </c:manualLayout>
          </c:layout>
          <c:overlay val="0"/>
          <c:spPr>
            <a:noFill/>
            <a:ln>
              <a:noFill/>
            </a:ln>
            <a:effectLst/>
          </c:spPr>
          <c:txPr>
            <a:bodyPr rot="0" spcFirstLastPara="1" vertOverflow="ellipsis" vert="horz" wrap="square" anchor="ctr" anchorCtr="1"/>
            <a:lstStyle/>
            <a:p>
              <a:pPr algn="ct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3403864"/>
        <c:crossesAt val="1"/>
        <c:crossBetween val="midCat"/>
      </c:valAx>
      <c:catAx>
        <c:axId val="443403864"/>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3403536"/>
        <c:crosses val="autoZero"/>
        <c:auto val="1"/>
        <c:lblAlgn val="ctr"/>
        <c:lblOffset val="100"/>
        <c:tickLblSkip val="1"/>
        <c:noMultiLvlLbl val="0"/>
      </c:catAx>
      <c:spPr>
        <a:noFill/>
        <a:ln>
          <a:noFill/>
        </a:ln>
        <a:effectLst/>
      </c:spPr>
    </c:plotArea>
    <c:legend>
      <c:legendPos val="b"/>
      <c:layout>
        <c:manualLayout>
          <c:xMode val="edge"/>
          <c:yMode val="edge"/>
          <c:x val="0.70575006297587417"/>
          <c:y val="0.53469899990009728"/>
          <c:w val="0.26095187018031418"/>
          <c:h val="0.2597822452337763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a:solidFill>
                  <a:sysClr val="windowText" lastClr="000000"/>
                </a:solidFill>
                <a:latin typeface="Arial" panose="020B0604020202020204" pitchFamily="34" charset="0"/>
                <a:cs typeface="Arial" panose="020B0604020202020204" pitchFamily="34" charset="0"/>
              </a:rPr>
              <a:t>1978-79 to 1987-88 </a:t>
            </a:r>
          </a:p>
        </c:rich>
      </c:tx>
      <c:layout>
        <c:manualLayout>
          <c:xMode val="edge"/>
          <c:yMode val="edge"/>
          <c:x val="0.12443875760662108"/>
          <c:y val="1.71291821935361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691720457536318"/>
          <c:y val="0.28733491552352547"/>
          <c:w val="0.55913336208785092"/>
          <c:h val="0.70721461187214607"/>
        </c:manualLayout>
      </c:layout>
      <c:pieChart>
        <c:varyColors val="1"/>
        <c:ser>
          <c:idx val="0"/>
          <c:order val="0"/>
          <c:tx>
            <c:strRef>
              <c:f>[10]Sheet1!$A$4:$B$4</c:f>
              <c:strCache>
                <c:ptCount val="1"/>
                <c:pt idx="0">
                  <c:v>1978-79 to 1987-88 -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CD9-4DEE-B91C-129D87C939F0}"/>
              </c:ext>
            </c:extLst>
          </c:dPt>
          <c:val>
            <c:numRef>
              <c:f>[10]Sheet1!$C$4</c:f>
              <c:numCache>
                <c:formatCode>General</c:formatCode>
                <c:ptCount val="1"/>
                <c:pt idx="0">
                  <c:v>0</c:v>
                </c:pt>
              </c:numCache>
            </c:numRef>
          </c:val>
          <c:extLst>
            <c:ext xmlns:c16="http://schemas.microsoft.com/office/drawing/2014/chart" uri="{C3380CC4-5D6E-409C-BE32-E72D297353CC}">
              <c16:uniqueId val="{00000002-3CD9-4DEE-B91C-129D87C93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a:solidFill>
                  <a:sysClr val="windowText" lastClr="000000"/>
                </a:solidFill>
                <a:latin typeface="Arial" panose="020B0604020202020204" pitchFamily="34" charset="0"/>
                <a:cs typeface="Arial" panose="020B0604020202020204" pitchFamily="34" charset="0"/>
              </a:rPr>
              <a:t>1988-89 to 1997-98</a:t>
            </a:r>
          </a:p>
        </c:rich>
      </c:tx>
      <c:layout>
        <c:manualLayout>
          <c:xMode val="edge"/>
          <c:yMode val="edge"/>
          <c:x val="0.14587741851499694"/>
          <c:y val="3.11258134153349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080636712949311"/>
          <c:y val="0.21363774733637747"/>
          <c:w val="0.55913336208785092"/>
          <c:h val="0.7072146118721460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745-4EC0-A306-5339FEE20E12}"/>
              </c:ext>
            </c:extLst>
          </c:dPt>
          <c:cat>
            <c:strRef>
              <c:f>[10]Sheet1!$A$4</c:f>
              <c:strCache>
                <c:ptCount val="1"/>
                <c:pt idx="0">
                  <c:v>1978-79 to 1987-88</c:v>
                </c:pt>
              </c:strCache>
            </c:strRef>
          </c:cat>
          <c:val>
            <c:numRef>
              <c:f>[10]Sheet1!$A$5</c:f>
              <c:numCache>
                <c:formatCode>General</c:formatCode>
                <c:ptCount val="1"/>
                <c:pt idx="0">
                  <c:v>0</c:v>
                </c:pt>
              </c:numCache>
            </c:numRef>
          </c:val>
          <c:extLst>
            <c:ext xmlns:c16="http://schemas.microsoft.com/office/drawing/2014/chart" uri="{C3380CC4-5D6E-409C-BE32-E72D297353CC}">
              <c16:uniqueId val="{00000002-8745-4EC0-A306-5339FEE20E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600" b="0">
                <a:solidFill>
                  <a:sysClr val="windowText" lastClr="000000"/>
                </a:solidFill>
                <a:latin typeface="Arial" panose="020B0604020202020204" pitchFamily="34" charset="0"/>
                <a:cs typeface="Arial" panose="020B0604020202020204" pitchFamily="34" charset="0"/>
              </a:rPr>
              <a:t>1998-99 to 2007-08</a:t>
            </a:r>
          </a:p>
        </c:rich>
      </c:tx>
      <c:layout>
        <c:manualLayout>
          <c:xMode val="edge"/>
          <c:yMode val="edge"/>
          <c:x val="0.12210315513389405"/>
          <c:y val="2.35293972336592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6310747248846289"/>
          <c:y val="0.28159747932840556"/>
          <c:w val="0.44838569400070999"/>
          <c:h val="0.65889540949400105"/>
        </c:manualLayout>
      </c:layout>
      <c:pieChart>
        <c:varyColors val="1"/>
        <c:ser>
          <c:idx val="0"/>
          <c:order val="0"/>
          <c:tx>
            <c:strRef>
              <c:f>[10]Sheet1!$A$6</c:f>
              <c:strCache>
                <c:ptCount val="1"/>
                <c:pt idx="0">
                  <c:v>1998-99 to 2007-08</c:v>
                </c:pt>
              </c:strCache>
            </c:strRef>
          </c:tx>
          <c:dPt>
            <c:idx val="0"/>
            <c:bubble3D val="0"/>
            <c:spPr>
              <a:solidFill>
                <a:srgbClr val="731F71"/>
              </a:solidFill>
              <a:ln>
                <a:noFill/>
              </a:ln>
              <a:effectLst/>
            </c:spPr>
            <c:extLst>
              <c:ext xmlns:c16="http://schemas.microsoft.com/office/drawing/2014/chart" uri="{C3380CC4-5D6E-409C-BE32-E72D297353CC}">
                <c16:uniqueId val="{00000001-FA8D-44B5-BFBA-37254FBFC79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FA8D-44B5-BFBA-37254FBFC79A}"/>
              </c:ext>
            </c:extLst>
          </c:dPt>
          <c:val>
            <c:numRef>
              <c:f>[10]Sheet1!$B$6:$C$6</c:f>
              <c:numCache>
                <c:formatCode>General</c:formatCode>
                <c:ptCount val="2"/>
                <c:pt idx="0">
                  <c:v>1</c:v>
                </c:pt>
                <c:pt idx="1">
                  <c:v>0</c:v>
                </c:pt>
              </c:numCache>
            </c:numRef>
          </c:val>
          <c:extLst>
            <c:ext xmlns:c16="http://schemas.microsoft.com/office/drawing/2014/chart" uri="{C3380CC4-5D6E-409C-BE32-E72D297353CC}">
              <c16:uniqueId val="{00000004-FA8D-44B5-BFBA-37254FBFC79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a:solidFill>
                  <a:sysClr val="windowText" lastClr="000000"/>
                </a:solidFill>
                <a:latin typeface="Arial" panose="020B0604020202020204" pitchFamily="34" charset="0"/>
                <a:cs typeface="Arial" panose="020B0604020202020204" pitchFamily="34" charset="0"/>
              </a:rPr>
              <a:t>2008-09 to 2017-18</a:t>
            </a:r>
          </a:p>
        </c:rich>
      </c:tx>
      <c:layout>
        <c:manualLayout>
          <c:xMode val="edge"/>
          <c:yMode val="edge"/>
          <c:x val="9.6176084869354805E-2"/>
          <c:y val="1.90897642434246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203241832752743"/>
          <c:y val="0.20935595680454769"/>
          <c:w val="0.5836389806112946"/>
          <c:h val="0.70263297778815192"/>
        </c:manualLayout>
      </c:layout>
      <c:pieChart>
        <c:varyColors val="1"/>
        <c:ser>
          <c:idx val="0"/>
          <c:order val="0"/>
          <c:tx>
            <c:strRef>
              <c:f>[10]Sheet1!$A$7</c:f>
              <c:strCache>
                <c:ptCount val="1"/>
                <c:pt idx="0">
                  <c:v>2008-09 to 2017-18</c:v>
                </c:pt>
              </c:strCache>
            </c:strRef>
          </c:tx>
          <c:dPt>
            <c:idx val="0"/>
            <c:bubble3D val="0"/>
            <c:spPr>
              <a:solidFill>
                <a:srgbClr val="731F71"/>
              </a:solidFill>
              <a:ln w="19050">
                <a:noFill/>
              </a:ln>
              <a:effectLst/>
            </c:spPr>
            <c:extLst>
              <c:ext xmlns:c16="http://schemas.microsoft.com/office/drawing/2014/chart" uri="{C3380CC4-5D6E-409C-BE32-E72D297353CC}">
                <c16:uniqueId val="{00000001-CB9E-4240-98B5-102E3F6ED234}"/>
              </c:ext>
            </c:extLst>
          </c:dPt>
          <c:dPt>
            <c:idx val="1"/>
            <c:bubble3D val="0"/>
            <c:spPr>
              <a:solidFill>
                <a:srgbClr val="B9B9B9"/>
              </a:solidFill>
              <a:ln w="19050">
                <a:noFill/>
              </a:ln>
              <a:effectLst/>
            </c:spPr>
            <c:extLst>
              <c:ext xmlns:c16="http://schemas.microsoft.com/office/drawing/2014/chart" uri="{C3380CC4-5D6E-409C-BE32-E72D297353CC}">
                <c16:uniqueId val="{00000003-CB9E-4240-98B5-102E3F6ED234}"/>
              </c:ext>
            </c:extLst>
          </c:dPt>
          <c:val>
            <c:numRef>
              <c:f>[10]Sheet1!$B$7:$C$7</c:f>
              <c:numCache>
                <c:formatCode>General</c:formatCode>
                <c:ptCount val="2"/>
                <c:pt idx="0">
                  <c:v>0.96203071672354945</c:v>
                </c:pt>
                <c:pt idx="1">
                  <c:v>3.7969283276450515E-2</c:v>
                </c:pt>
              </c:numCache>
            </c:numRef>
          </c:val>
          <c:extLst>
            <c:ext xmlns:c16="http://schemas.microsoft.com/office/drawing/2014/chart" uri="{C3380CC4-5D6E-409C-BE32-E72D297353CC}">
              <c16:uniqueId val="{00000004-CB9E-4240-98B5-102E3F6ED2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dLbls>
          <c:showLegendKey val="0"/>
          <c:showVal val="0"/>
          <c:showCatName val="0"/>
          <c:showSerName val="0"/>
          <c:showPercent val="0"/>
          <c:showBubbleSize val="0"/>
        </c:dLbls>
        <c:gapWidth val="219"/>
        <c:overlap val="-27"/>
        <c:axId val="653665720"/>
        <c:axId val="653668672"/>
      </c:barChart>
      <c:catAx>
        <c:axId val="65366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53668672"/>
        <c:crosses val="autoZero"/>
        <c:auto val="1"/>
        <c:lblAlgn val="ctr"/>
        <c:lblOffset val="100"/>
        <c:noMultiLvlLbl val="0"/>
      </c:catAx>
      <c:valAx>
        <c:axId val="653668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536657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1600"/>
      </a:pPr>
      <a:endParaRPr lang="en-US"/>
    </a:p>
  </c:txPr>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Figure 5.4: Migration between Scotland, rest of the UK and overseas, mid-1998 to </a:t>
            </a:r>
          </a:p>
          <a:p>
            <a:pPr>
              <a:defRPr b="1">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mid-2018</a:t>
            </a:r>
          </a:p>
        </c:rich>
      </c:tx>
      <c:overlay val="1"/>
    </c:title>
    <c:autoTitleDeleted val="0"/>
    <c:plotArea>
      <c:layout>
        <c:manualLayout>
          <c:layoutTarget val="inner"/>
          <c:xMode val="edge"/>
          <c:yMode val="edge"/>
          <c:x val="7.7810181796734046E-2"/>
          <c:y val="8.2754467898085507E-2"/>
          <c:w val="0.8246599733461446"/>
          <c:h val="0.7866999508703908"/>
        </c:manualLayout>
      </c:layout>
      <c:lineChart>
        <c:grouping val="standard"/>
        <c:varyColors val="0"/>
        <c:ser>
          <c:idx val="1"/>
          <c:order val="0"/>
          <c:tx>
            <c:strRef>
              <c:f>'Data 5.3-5.4'!$C$5</c:f>
              <c:strCache>
                <c:ptCount val="1"/>
                <c:pt idx="0">
                  <c:v>Out to the rest of the UK </c:v>
                </c:pt>
              </c:strCache>
            </c:strRef>
          </c:tx>
          <c:spPr>
            <a:ln w="28575">
              <a:solidFill>
                <a:srgbClr val="BD7DBB"/>
              </a:solidFill>
              <a:prstDash val="solid"/>
            </a:ln>
          </c:spPr>
          <c:marker>
            <c:symbol val="none"/>
          </c:marker>
          <c:dPt>
            <c:idx val="0"/>
            <c:marker>
              <c:symbol val="circle"/>
              <c:size val="10"/>
              <c:spPr>
                <a:noFill/>
                <a:ln w="19050">
                  <a:solidFill>
                    <a:srgbClr val="BD7DBB"/>
                  </a:solidFill>
                </a:ln>
              </c:spPr>
            </c:marker>
            <c:bubble3D val="0"/>
            <c:extLst>
              <c:ext xmlns:c16="http://schemas.microsoft.com/office/drawing/2014/chart" uri="{C3380CC4-5D6E-409C-BE32-E72D297353CC}">
                <c16:uniqueId val="{00000000-DA12-47A5-900A-664438A51EB1}"/>
              </c:ext>
            </c:extLst>
          </c:dPt>
          <c:dPt>
            <c:idx val="20"/>
            <c:marker>
              <c:symbol val="circle"/>
              <c:size val="10"/>
              <c:spPr>
                <a:noFill/>
                <a:ln w="19050">
                  <a:solidFill>
                    <a:srgbClr val="BD7DBB"/>
                  </a:solidFill>
                </a:ln>
              </c:spPr>
            </c:marker>
            <c:bubble3D val="0"/>
            <c:extLst>
              <c:ext xmlns:c16="http://schemas.microsoft.com/office/drawing/2014/chart" uri="{C3380CC4-5D6E-409C-BE32-E72D297353CC}">
                <c16:uniqueId val="{00000001-DA12-47A5-900A-664438A51EB1}"/>
              </c:ext>
            </c:extLst>
          </c:dPt>
          <c:dLbls>
            <c:dLbl>
              <c:idx val="20"/>
              <c:layout>
                <c:manualLayout>
                  <c:x val="-5.5959399354960056E-3"/>
                  <c:y val="-1.8670741274711553E-2"/>
                </c:manualLayout>
              </c:layout>
              <c:tx>
                <c:rich>
                  <a:bodyPr/>
                  <a:lstStyle/>
                  <a:p>
                    <a:pPr>
                      <a:defRPr sz="1400" b="1">
                        <a:solidFill>
                          <a:srgbClr val="BD7DBB"/>
                        </a:solidFill>
                        <a:latin typeface="Arial" panose="020B0604020202020204" pitchFamily="34" charset="0"/>
                        <a:cs typeface="Arial" panose="020B0604020202020204" pitchFamily="34" charset="0"/>
                      </a:defRPr>
                    </a:pPr>
                    <a:r>
                      <a:rPr lang="en-US" sz="1400">
                        <a:solidFill>
                          <a:srgbClr val="BD7DBB"/>
                        </a:solidFill>
                        <a:latin typeface="Arial" panose="020B0604020202020204" pitchFamily="34" charset="0"/>
                        <a:cs typeface="Arial" panose="020B0604020202020204" pitchFamily="34" charset="0"/>
                      </a:rPr>
                      <a:t>37.7</a:t>
                    </a:r>
                  </a:p>
                </c:rich>
              </c:tx>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12-47A5-900A-664438A51EB1}"/>
                </c:ext>
              </c:extLst>
            </c:dLbl>
            <c:spPr>
              <a:noFill/>
              <a:ln>
                <a:noFill/>
              </a:ln>
              <a:effectLst/>
            </c:spPr>
            <c:txPr>
              <a:bodyPr/>
              <a:lstStyle/>
              <a:p>
                <a:pPr>
                  <a:defRPr sz="1400" b="1">
                    <a:solidFill>
                      <a:srgbClr val="BD7DBB"/>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5.3-5.4'!$A$9:$A$29</c:f>
              <c:strCache>
                <c:ptCount val="21"/>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pt idx="16">
                  <c:v>2013-14</c:v>
                </c:pt>
                <c:pt idx="17">
                  <c:v>2014-15</c:v>
                </c:pt>
                <c:pt idx="18">
                  <c:v>2015-16</c:v>
                </c:pt>
                <c:pt idx="19">
                  <c:v>2016-17</c:v>
                </c:pt>
                <c:pt idx="20">
                  <c:v>2017-18</c:v>
                </c:pt>
              </c:strCache>
            </c:strRef>
          </c:cat>
          <c:val>
            <c:numRef>
              <c:f>'Data 5.3-5.4'!$C$9:$C$29</c:f>
              <c:numCache>
                <c:formatCode>#,##0</c:formatCode>
                <c:ptCount val="21"/>
                <c:pt idx="0">
                  <c:v>53400</c:v>
                </c:pt>
                <c:pt idx="1">
                  <c:v>53500</c:v>
                </c:pt>
                <c:pt idx="2">
                  <c:v>55400</c:v>
                </c:pt>
                <c:pt idx="3">
                  <c:v>51500</c:v>
                </c:pt>
                <c:pt idx="4">
                  <c:v>49700</c:v>
                </c:pt>
                <c:pt idx="5">
                  <c:v>47300</c:v>
                </c:pt>
                <c:pt idx="6">
                  <c:v>46400</c:v>
                </c:pt>
                <c:pt idx="7">
                  <c:v>44800</c:v>
                </c:pt>
                <c:pt idx="8">
                  <c:v>44400</c:v>
                </c:pt>
                <c:pt idx="9">
                  <c:v>42700</c:v>
                </c:pt>
                <c:pt idx="10">
                  <c:v>41800</c:v>
                </c:pt>
                <c:pt idx="11">
                  <c:v>41300</c:v>
                </c:pt>
                <c:pt idx="12">
                  <c:v>41700</c:v>
                </c:pt>
                <c:pt idx="13">
                  <c:v>40800</c:v>
                </c:pt>
                <c:pt idx="14">
                  <c:v>42100</c:v>
                </c:pt>
                <c:pt idx="15">
                  <c:v>39800</c:v>
                </c:pt>
                <c:pt idx="16">
                  <c:v>39700</c:v>
                </c:pt>
                <c:pt idx="17">
                  <c:v>38800</c:v>
                </c:pt>
                <c:pt idx="18">
                  <c:v>37500</c:v>
                </c:pt>
                <c:pt idx="19">
                  <c:v>37100</c:v>
                </c:pt>
                <c:pt idx="20">
                  <c:v>37700</c:v>
                </c:pt>
              </c:numCache>
            </c:numRef>
          </c:val>
          <c:smooth val="0"/>
          <c:extLst>
            <c:ext xmlns:c16="http://schemas.microsoft.com/office/drawing/2014/chart" uri="{C3380CC4-5D6E-409C-BE32-E72D297353CC}">
              <c16:uniqueId val="{00000002-DA12-47A5-900A-664438A51EB1}"/>
            </c:ext>
          </c:extLst>
        </c:ser>
        <c:ser>
          <c:idx val="2"/>
          <c:order val="1"/>
          <c:tx>
            <c:strRef>
              <c:f>'Data 5.3-5.4'!$B$5</c:f>
              <c:strCache>
                <c:ptCount val="1"/>
                <c:pt idx="0">
                  <c:v>In from the rest of the UK</c:v>
                </c:pt>
              </c:strCache>
            </c:strRef>
          </c:tx>
          <c:spPr>
            <a:ln w="44450">
              <a:solidFill>
                <a:srgbClr val="90278E"/>
              </a:solidFill>
              <a:prstDash val="solid"/>
            </a:ln>
          </c:spPr>
          <c:marker>
            <c:symbol val="none"/>
          </c:marker>
          <c:dPt>
            <c:idx val="0"/>
            <c:marker>
              <c:symbol val="circle"/>
              <c:size val="10"/>
              <c:spPr>
                <a:solidFill>
                  <a:srgbClr val="90278E"/>
                </a:solidFill>
                <a:ln>
                  <a:solidFill>
                    <a:srgbClr val="90278E"/>
                  </a:solidFill>
                </a:ln>
              </c:spPr>
            </c:marker>
            <c:bubble3D val="0"/>
            <c:extLst>
              <c:ext xmlns:c16="http://schemas.microsoft.com/office/drawing/2014/chart" uri="{C3380CC4-5D6E-409C-BE32-E72D297353CC}">
                <c16:uniqueId val="{00000003-DA12-47A5-900A-664438A51EB1}"/>
              </c:ext>
            </c:extLst>
          </c:dPt>
          <c:dPt>
            <c:idx val="20"/>
            <c:marker>
              <c:symbol val="circle"/>
              <c:size val="10"/>
              <c:spPr>
                <a:solidFill>
                  <a:srgbClr val="90278E"/>
                </a:solidFill>
                <a:ln>
                  <a:noFill/>
                </a:ln>
              </c:spPr>
            </c:marker>
            <c:bubble3D val="0"/>
            <c:extLst>
              <c:ext xmlns:c16="http://schemas.microsoft.com/office/drawing/2014/chart" uri="{C3380CC4-5D6E-409C-BE32-E72D297353CC}">
                <c16:uniqueId val="{00000004-DA12-47A5-900A-664438A51EB1}"/>
              </c:ext>
            </c:extLst>
          </c:dPt>
          <c:dLbls>
            <c:dLbl>
              <c:idx val="20"/>
              <c:tx>
                <c:rich>
                  <a:bodyPr/>
                  <a:lstStyle/>
                  <a:p>
                    <a:r>
                      <a:rPr lang="en-US"/>
                      <a:t>47.7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12-47A5-900A-664438A51EB1}"/>
                </c:ext>
              </c:extLst>
            </c:dLbl>
            <c:spPr>
              <a:noFill/>
              <a:ln>
                <a:noFill/>
              </a:ln>
              <a:effectLst/>
            </c:spPr>
            <c:txPr>
              <a:bodyPr/>
              <a:lstStyle/>
              <a:p>
                <a:pPr>
                  <a:defRPr sz="1400" b="1">
                    <a:solidFill>
                      <a:srgbClr val="90278E"/>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5.3-5.4'!$A$9:$A$29</c:f>
              <c:strCache>
                <c:ptCount val="21"/>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pt idx="16">
                  <c:v>2013-14</c:v>
                </c:pt>
                <c:pt idx="17">
                  <c:v>2014-15</c:v>
                </c:pt>
                <c:pt idx="18">
                  <c:v>2015-16</c:v>
                </c:pt>
                <c:pt idx="19">
                  <c:v>2016-17</c:v>
                </c:pt>
                <c:pt idx="20">
                  <c:v>2017-18</c:v>
                </c:pt>
              </c:strCache>
            </c:strRef>
          </c:cat>
          <c:val>
            <c:numRef>
              <c:f>'Data 5.3-5.4'!$B$9:$B$29</c:f>
              <c:numCache>
                <c:formatCode>#,##0</c:formatCode>
                <c:ptCount val="21"/>
                <c:pt idx="0">
                  <c:v>54600</c:v>
                </c:pt>
                <c:pt idx="1">
                  <c:v>50400</c:v>
                </c:pt>
                <c:pt idx="2">
                  <c:v>48700</c:v>
                </c:pt>
                <c:pt idx="3">
                  <c:v>54900</c:v>
                </c:pt>
                <c:pt idx="4">
                  <c:v>54400</c:v>
                </c:pt>
                <c:pt idx="5">
                  <c:v>54300</c:v>
                </c:pt>
                <c:pt idx="6">
                  <c:v>61900</c:v>
                </c:pt>
                <c:pt idx="7">
                  <c:v>57300</c:v>
                </c:pt>
                <c:pt idx="8">
                  <c:v>53300</c:v>
                </c:pt>
                <c:pt idx="9">
                  <c:v>51500</c:v>
                </c:pt>
                <c:pt idx="10">
                  <c:v>53300</c:v>
                </c:pt>
                <c:pt idx="11">
                  <c:v>45400</c:v>
                </c:pt>
                <c:pt idx="12">
                  <c:v>45000</c:v>
                </c:pt>
                <c:pt idx="13">
                  <c:v>43700</c:v>
                </c:pt>
                <c:pt idx="14">
                  <c:v>45100</c:v>
                </c:pt>
                <c:pt idx="15">
                  <c:v>47700</c:v>
                </c:pt>
                <c:pt idx="16">
                  <c:v>49200</c:v>
                </c:pt>
                <c:pt idx="17">
                  <c:v>47200</c:v>
                </c:pt>
                <c:pt idx="18">
                  <c:v>46300</c:v>
                </c:pt>
                <c:pt idx="19">
                  <c:v>47600</c:v>
                </c:pt>
                <c:pt idx="20">
                  <c:v>47700</c:v>
                </c:pt>
              </c:numCache>
            </c:numRef>
          </c:val>
          <c:smooth val="0"/>
          <c:extLst>
            <c:ext xmlns:c16="http://schemas.microsoft.com/office/drawing/2014/chart" uri="{C3380CC4-5D6E-409C-BE32-E72D297353CC}">
              <c16:uniqueId val="{00000005-DA12-47A5-900A-664438A51EB1}"/>
            </c:ext>
          </c:extLst>
        </c:ser>
        <c:ser>
          <c:idx val="3"/>
          <c:order val="3"/>
          <c:tx>
            <c:strRef>
              <c:f>'Data 5.3-5.4'!$E$5</c:f>
              <c:strCache>
                <c:ptCount val="1"/>
                <c:pt idx="0">
                  <c:v>Out to overseas</c:v>
                </c:pt>
              </c:strCache>
            </c:strRef>
          </c:tx>
          <c:spPr>
            <a:ln w="28575">
              <a:solidFill>
                <a:schemeClr val="bg1">
                  <a:lumMod val="75000"/>
                </a:schemeClr>
              </a:solidFill>
              <a:prstDash val="lgDash"/>
            </a:ln>
          </c:spPr>
          <c:marker>
            <c:symbol val="none"/>
          </c:marker>
          <c:dPt>
            <c:idx val="0"/>
            <c:marker>
              <c:symbol val="circle"/>
              <c:size val="10"/>
              <c:spPr>
                <a:solidFill>
                  <a:schemeClr val="bg1"/>
                </a:solidFill>
                <a:ln w="19050">
                  <a:solidFill>
                    <a:schemeClr val="bg1">
                      <a:lumMod val="75000"/>
                    </a:schemeClr>
                  </a:solidFill>
                </a:ln>
              </c:spPr>
            </c:marker>
            <c:bubble3D val="0"/>
            <c:extLst>
              <c:ext xmlns:c16="http://schemas.microsoft.com/office/drawing/2014/chart" uri="{C3380CC4-5D6E-409C-BE32-E72D297353CC}">
                <c16:uniqueId val="{00000006-DA12-47A5-900A-664438A51EB1}"/>
              </c:ext>
            </c:extLst>
          </c:dPt>
          <c:dPt>
            <c:idx val="20"/>
            <c:marker>
              <c:symbol val="circle"/>
              <c:size val="10"/>
              <c:spPr>
                <a:solidFill>
                  <a:schemeClr val="bg1"/>
                </a:solidFill>
                <a:ln w="19050">
                  <a:solidFill>
                    <a:schemeClr val="bg1">
                      <a:lumMod val="75000"/>
                    </a:schemeClr>
                  </a:solidFill>
                </a:ln>
              </c:spPr>
            </c:marker>
            <c:bubble3D val="0"/>
            <c:extLst>
              <c:ext xmlns:c16="http://schemas.microsoft.com/office/drawing/2014/chart" uri="{C3380CC4-5D6E-409C-BE32-E72D297353CC}">
                <c16:uniqueId val="{00000007-DA12-47A5-900A-664438A51EB1}"/>
              </c:ext>
            </c:extLst>
          </c:dPt>
          <c:dLbls>
            <c:dLbl>
              <c:idx val="20"/>
              <c:layout>
                <c:manualLayout>
                  <c:x val="-6.9784507705767549E-3"/>
                  <c:y val="-1.6186827040320748E-2"/>
                </c:manualLayout>
              </c:layout>
              <c:tx>
                <c:rich>
                  <a:bodyPr/>
                  <a:lstStyle/>
                  <a:p>
                    <a:pPr>
                      <a:defRPr sz="1400" b="1">
                        <a:solidFill>
                          <a:schemeClr val="bg1">
                            <a:lumMod val="75000"/>
                          </a:schemeClr>
                        </a:solidFill>
                        <a:latin typeface="Arial" panose="020B0604020202020204" pitchFamily="34" charset="0"/>
                        <a:cs typeface="Arial" panose="020B0604020202020204" pitchFamily="34" charset="0"/>
                      </a:defRPr>
                    </a:pPr>
                    <a:r>
                      <a:rPr lang="en-US" sz="1400"/>
                      <a:t>22.0</a:t>
                    </a:r>
                    <a:r>
                      <a:rPr lang="en-US" sz="1400" baseline="0"/>
                      <a:t> </a:t>
                    </a:r>
                    <a:endParaRPr lang="en-US" sz="1400"/>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12-47A5-900A-664438A51EB1}"/>
                </c:ext>
              </c:extLst>
            </c:dLbl>
            <c:spPr>
              <a:noFill/>
              <a:ln>
                <a:noFill/>
              </a:ln>
              <a:effectLst/>
            </c:spPr>
            <c:txPr>
              <a:bodyPr/>
              <a:lstStyle/>
              <a:p>
                <a:pPr>
                  <a:defRPr sz="1200" b="1">
                    <a:solidFill>
                      <a:schemeClr val="bg1">
                        <a:lumMod val="75000"/>
                      </a:schemeClr>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5.3-5.4'!$A$9:$A$29</c:f>
              <c:strCache>
                <c:ptCount val="21"/>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pt idx="16">
                  <c:v>2013-14</c:v>
                </c:pt>
                <c:pt idx="17">
                  <c:v>2014-15</c:v>
                </c:pt>
                <c:pt idx="18">
                  <c:v>2015-16</c:v>
                </c:pt>
                <c:pt idx="19">
                  <c:v>2016-17</c:v>
                </c:pt>
                <c:pt idx="20">
                  <c:v>2017-18</c:v>
                </c:pt>
              </c:strCache>
            </c:strRef>
          </c:cat>
          <c:val>
            <c:numRef>
              <c:f>'Data 5.3-5.4'!$E$9:$E$29</c:f>
              <c:numCache>
                <c:formatCode>#,##0</c:formatCode>
                <c:ptCount val="21"/>
                <c:pt idx="0">
                  <c:v>26000</c:v>
                </c:pt>
                <c:pt idx="1">
                  <c:v>20000</c:v>
                </c:pt>
                <c:pt idx="2">
                  <c:v>15000</c:v>
                </c:pt>
                <c:pt idx="3">
                  <c:v>22000</c:v>
                </c:pt>
                <c:pt idx="4">
                  <c:v>26200</c:v>
                </c:pt>
                <c:pt idx="5">
                  <c:v>26900</c:v>
                </c:pt>
                <c:pt idx="6">
                  <c:v>25400</c:v>
                </c:pt>
                <c:pt idx="7">
                  <c:v>29000</c:v>
                </c:pt>
                <c:pt idx="8">
                  <c:v>31400</c:v>
                </c:pt>
                <c:pt idx="9">
                  <c:v>20900</c:v>
                </c:pt>
                <c:pt idx="10">
                  <c:v>30300</c:v>
                </c:pt>
                <c:pt idx="11">
                  <c:v>24800</c:v>
                </c:pt>
                <c:pt idx="12">
                  <c:v>24600</c:v>
                </c:pt>
                <c:pt idx="13">
                  <c:v>16900</c:v>
                </c:pt>
                <c:pt idx="14">
                  <c:v>26200</c:v>
                </c:pt>
                <c:pt idx="15">
                  <c:v>26100</c:v>
                </c:pt>
                <c:pt idx="16">
                  <c:v>25200</c:v>
                </c:pt>
                <c:pt idx="17">
                  <c:v>18200</c:v>
                </c:pt>
                <c:pt idx="18">
                  <c:v>17500</c:v>
                </c:pt>
                <c:pt idx="19">
                  <c:v>19500</c:v>
                </c:pt>
                <c:pt idx="20">
                  <c:v>22000</c:v>
                </c:pt>
              </c:numCache>
            </c:numRef>
          </c:val>
          <c:smooth val="0"/>
          <c:extLst>
            <c:ext xmlns:c16="http://schemas.microsoft.com/office/drawing/2014/chart" uri="{C3380CC4-5D6E-409C-BE32-E72D297353CC}">
              <c16:uniqueId val="{00000008-DA12-47A5-900A-664438A51EB1}"/>
            </c:ext>
          </c:extLst>
        </c:ser>
        <c:dLbls>
          <c:showLegendKey val="0"/>
          <c:showVal val="0"/>
          <c:showCatName val="0"/>
          <c:showSerName val="0"/>
          <c:showPercent val="0"/>
          <c:showBubbleSize val="0"/>
        </c:dLbls>
        <c:marker val="1"/>
        <c:smooth val="0"/>
        <c:axId val="52420992"/>
        <c:axId val="52422912"/>
      </c:lineChart>
      <c:lineChart>
        <c:grouping val="standard"/>
        <c:varyColors val="0"/>
        <c:ser>
          <c:idx val="0"/>
          <c:order val="2"/>
          <c:tx>
            <c:strRef>
              <c:f>'Data 5.3-5.4'!$D$5</c:f>
              <c:strCache>
                <c:ptCount val="1"/>
                <c:pt idx="0">
                  <c:v>In from overseas</c:v>
                </c:pt>
              </c:strCache>
            </c:strRef>
          </c:tx>
          <c:spPr>
            <a:ln w="44450">
              <a:solidFill>
                <a:schemeClr val="tx1">
                  <a:lumMod val="65000"/>
                  <a:lumOff val="35000"/>
                </a:schemeClr>
              </a:solidFill>
              <a:prstDash val="sysDash"/>
            </a:ln>
          </c:spPr>
          <c:marker>
            <c:symbol val="none"/>
          </c:marker>
          <c:dPt>
            <c:idx val="0"/>
            <c:marker>
              <c:symbol val="circle"/>
              <c:size val="10"/>
              <c:spPr>
                <a:solidFill>
                  <a:schemeClr val="tx1">
                    <a:lumMod val="65000"/>
                    <a:lumOff val="35000"/>
                  </a:schemeClr>
                </a:solidFill>
                <a:ln>
                  <a:solidFill>
                    <a:schemeClr val="tx1">
                      <a:lumMod val="65000"/>
                      <a:lumOff val="35000"/>
                    </a:schemeClr>
                  </a:solidFill>
                </a:ln>
              </c:spPr>
            </c:marker>
            <c:bubble3D val="0"/>
            <c:extLst>
              <c:ext xmlns:c16="http://schemas.microsoft.com/office/drawing/2014/chart" uri="{C3380CC4-5D6E-409C-BE32-E72D297353CC}">
                <c16:uniqueId val="{00000009-DA12-47A5-900A-664438A51EB1}"/>
              </c:ext>
            </c:extLst>
          </c:dPt>
          <c:dPt>
            <c:idx val="20"/>
            <c:marker>
              <c:symbol val="circle"/>
              <c:size val="10"/>
              <c:spPr>
                <a:solidFill>
                  <a:schemeClr val="tx1">
                    <a:lumMod val="65000"/>
                    <a:lumOff val="35000"/>
                  </a:schemeClr>
                </a:solidFill>
                <a:ln>
                  <a:noFill/>
                </a:ln>
              </c:spPr>
            </c:marker>
            <c:bubble3D val="0"/>
            <c:extLst>
              <c:ext xmlns:c16="http://schemas.microsoft.com/office/drawing/2014/chart" uri="{C3380CC4-5D6E-409C-BE32-E72D297353CC}">
                <c16:uniqueId val="{0000000A-DA12-47A5-900A-664438A51EB1}"/>
              </c:ext>
            </c:extLst>
          </c:dPt>
          <c:dLbls>
            <c:dLbl>
              <c:idx val="20"/>
              <c:layout>
                <c:manualLayout>
                  <c:x val="1.3669467328842931E-3"/>
                  <c:y val="0"/>
                </c:manualLayout>
              </c:layout>
              <c:tx>
                <c:rich>
                  <a:bodyPr/>
                  <a:lstStyle/>
                  <a:p>
                    <a:pPr>
                      <a:defRPr sz="1400" b="1">
                        <a:solidFill>
                          <a:schemeClr val="tx1">
                            <a:lumMod val="65000"/>
                            <a:lumOff val="35000"/>
                          </a:schemeClr>
                        </a:solidFill>
                        <a:latin typeface="Segoe UI" panose="020B0502040204020203" pitchFamily="34" charset="0"/>
                        <a:cs typeface="Segoe UI" panose="020B0502040204020203" pitchFamily="34" charset="0"/>
                      </a:defRPr>
                    </a:pPr>
                    <a:r>
                      <a:rPr lang="en-US">
                        <a:latin typeface="Segoe UI" panose="020B0502040204020203" pitchFamily="34" charset="0"/>
                        <a:cs typeface="Segoe UI" panose="020B0502040204020203" pitchFamily="34" charset="0"/>
                      </a:rPr>
                      <a:t>32.9</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12-47A5-900A-664438A51EB1}"/>
                </c:ext>
              </c:extLst>
            </c:dLbl>
            <c:spPr>
              <a:noFill/>
              <a:ln>
                <a:noFill/>
              </a:ln>
              <a:effectLst/>
            </c:spPr>
            <c:txPr>
              <a:bodyPr/>
              <a:lstStyle/>
              <a:p>
                <a:pPr>
                  <a:defRPr sz="1400" b="1">
                    <a:solidFill>
                      <a:schemeClr val="tx1">
                        <a:lumMod val="65000"/>
                        <a:lumOff val="35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'Data 5.3-5.4'!$A$9:$A$29</c:f>
              <c:strCache>
                <c:ptCount val="21"/>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pt idx="15">
                  <c:v>2012-13</c:v>
                </c:pt>
                <c:pt idx="16">
                  <c:v>2013-14</c:v>
                </c:pt>
                <c:pt idx="17">
                  <c:v>2014-15</c:v>
                </c:pt>
                <c:pt idx="18">
                  <c:v>2015-16</c:v>
                </c:pt>
                <c:pt idx="19">
                  <c:v>2016-17</c:v>
                </c:pt>
                <c:pt idx="20">
                  <c:v>2017-18</c:v>
                </c:pt>
              </c:strCache>
            </c:strRef>
          </c:cat>
          <c:val>
            <c:numRef>
              <c:f>'Data 5.3-5.4'!$D$9:$D$29</c:f>
              <c:numCache>
                <c:formatCode>#,##0</c:formatCode>
                <c:ptCount val="21"/>
                <c:pt idx="0">
                  <c:v>17000</c:v>
                </c:pt>
                <c:pt idx="1">
                  <c:v>21000</c:v>
                </c:pt>
                <c:pt idx="2">
                  <c:v>27000</c:v>
                </c:pt>
                <c:pt idx="3">
                  <c:v>30000</c:v>
                </c:pt>
                <c:pt idx="4">
                  <c:v>27800</c:v>
                </c:pt>
                <c:pt idx="5">
                  <c:v>25500</c:v>
                </c:pt>
                <c:pt idx="6">
                  <c:v>28500</c:v>
                </c:pt>
                <c:pt idx="7">
                  <c:v>41800</c:v>
                </c:pt>
                <c:pt idx="8">
                  <c:v>41300</c:v>
                </c:pt>
                <c:pt idx="9">
                  <c:v>45100</c:v>
                </c:pt>
                <c:pt idx="10">
                  <c:v>45200</c:v>
                </c:pt>
                <c:pt idx="11">
                  <c:v>45100</c:v>
                </c:pt>
                <c:pt idx="12">
                  <c:v>47400</c:v>
                </c:pt>
                <c:pt idx="13">
                  <c:v>44200</c:v>
                </c:pt>
                <c:pt idx="14">
                  <c:v>35900</c:v>
                </c:pt>
                <c:pt idx="15">
                  <c:v>28200</c:v>
                </c:pt>
                <c:pt idx="16">
                  <c:v>33200</c:v>
                </c:pt>
                <c:pt idx="17">
                  <c:v>37800</c:v>
                </c:pt>
                <c:pt idx="18">
                  <c:v>40400</c:v>
                </c:pt>
                <c:pt idx="19">
                  <c:v>32900</c:v>
                </c:pt>
                <c:pt idx="20">
                  <c:v>32900</c:v>
                </c:pt>
              </c:numCache>
            </c:numRef>
          </c:val>
          <c:smooth val="0"/>
          <c:extLst>
            <c:ext xmlns:c16="http://schemas.microsoft.com/office/drawing/2014/chart" uri="{C3380CC4-5D6E-409C-BE32-E72D297353CC}">
              <c16:uniqueId val="{0000000B-DA12-47A5-900A-664438A51EB1}"/>
            </c:ext>
          </c:extLst>
        </c:ser>
        <c:dLbls>
          <c:showLegendKey val="0"/>
          <c:showVal val="0"/>
          <c:showCatName val="0"/>
          <c:showSerName val="0"/>
          <c:showPercent val="0"/>
          <c:showBubbleSize val="0"/>
        </c:dLbls>
        <c:marker val="1"/>
        <c:smooth val="0"/>
        <c:axId val="52103808"/>
        <c:axId val="52101888"/>
      </c:lineChart>
      <c:catAx>
        <c:axId val="52420992"/>
        <c:scaling>
          <c:orientation val="minMax"/>
        </c:scaling>
        <c:delete val="0"/>
        <c:axPos val="b"/>
        <c:title>
          <c:tx>
            <c:rich>
              <a:bodyPr/>
              <a:lstStyle/>
              <a:p>
                <a:pPr>
                  <a:defRPr sz="1400" b="1" i="0" u="none" strike="noStrike" baseline="0">
                    <a:solidFill>
                      <a:srgbClr val="000000"/>
                    </a:solidFill>
                    <a:latin typeface="Arial" panose="020B0604020202020204" pitchFamily="34" charset="0"/>
                    <a:ea typeface="Arial"/>
                    <a:cs typeface="Arial" panose="020B0604020202020204" pitchFamily="34" charset="0"/>
                  </a:defRPr>
                </a:pPr>
                <a:r>
                  <a:rPr lang="en-GB" sz="1400">
                    <a:latin typeface="Arial" panose="020B0604020202020204" pitchFamily="34" charset="0"/>
                    <a:cs typeface="Arial" panose="020B0604020202020204" pitchFamily="34" charset="0"/>
                  </a:rPr>
                  <a:t>Year</a:t>
                </a:r>
              </a:p>
            </c:rich>
          </c:tx>
          <c:layout>
            <c:manualLayout>
              <c:xMode val="edge"/>
              <c:yMode val="edge"/>
              <c:x val="0.47193345178171764"/>
              <c:y val="0.94002328623952058"/>
            </c:manualLayout>
          </c:layout>
          <c:overlay val="0"/>
        </c:title>
        <c:numFmt formatCode="General" sourceLinked="1"/>
        <c:majorTickMark val="out"/>
        <c:minorTickMark val="none"/>
        <c:tickLblPos val="nextTo"/>
        <c:spPr>
          <a:ln w="3175">
            <a:noFill/>
            <a:prstDash val="solid"/>
          </a:ln>
        </c:spPr>
        <c:txPr>
          <a:bodyPr rot="0" vert="horz"/>
          <a:lstStyle/>
          <a:p>
            <a:pPr>
              <a:defRPr sz="500" b="0" i="0" u="none" strike="noStrike" baseline="0">
                <a:solidFill>
                  <a:schemeClr val="bg1"/>
                </a:solidFill>
                <a:latin typeface="Arial"/>
                <a:ea typeface="Arial"/>
                <a:cs typeface="Arial"/>
              </a:defRPr>
            </a:pPr>
            <a:endParaRPr lang="en-US"/>
          </a:p>
        </c:txPr>
        <c:crossAx val="52422912"/>
        <c:crosses val="autoZero"/>
        <c:auto val="1"/>
        <c:lblAlgn val="ctr"/>
        <c:lblOffset val="100"/>
        <c:tickLblSkip val="2"/>
        <c:tickMarkSkip val="2"/>
        <c:noMultiLvlLbl val="0"/>
      </c:catAx>
      <c:valAx>
        <c:axId val="52422912"/>
        <c:scaling>
          <c:orientation val="minMax"/>
          <c:max val="70000"/>
          <c:min val="0"/>
        </c:scaling>
        <c:delete val="0"/>
        <c:axPos val="l"/>
        <c:title>
          <c:tx>
            <c:rich>
              <a:bodyPr/>
              <a:lstStyle/>
              <a:p>
                <a:pPr>
                  <a:defRPr sz="1400" b="1" i="0" u="none" strike="noStrike" baseline="0">
                    <a:solidFill>
                      <a:srgbClr val="000000"/>
                    </a:solidFill>
                    <a:latin typeface="Arial" panose="020B0604020202020204" pitchFamily="34" charset="0"/>
                    <a:ea typeface="Arial"/>
                    <a:cs typeface="Arial" panose="020B0604020202020204" pitchFamily="34" charset="0"/>
                  </a:defRPr>
                </a:pPr>
                <a:r>
                  <a:rPr lang="en-GB" sz="1400">
                    <a:latin typeface="Arial" panose="020B0604020202020204" pitchFamily="34" charset="0"/>
                    <a:cs typeface="Arial" panose="020B0604020202020204" pitchFamily="34" charset="0"/>
                  </a:rPr>
                  <a:t>People</a:t>
                </a:r>
                <a:r>
                  <a:rPr lang="en-GB" sz="1400" baseline="0">
                    <a:latin typeface="Arial" panose="020B0604020202020204" pitchFamily="34" charset="0"/>
                    <a:cs typeface="Arial" panose="020B0604020202020204" pitchFamily="34" charset="0"/>
                  </a:rPr>
                  <a:t> (thousands)</a:t>
                </a:r>
                <a:endParaRPr lang="en-GB" sz="1400">
                  <a:latin typeface="Arial" panose="020B0604020202020204" pitchFamily="34" charset="0"/>
                  <a:cs typeface="Arial" panose="020B0604020202020204" pitchFamily="34" charset="0"/>
                </a:endParaRPr>
              </a:p>
            </c:rich>
          </c:tx>
          <c:layout>
            <c:manualLayout>
              <c:xMode val="edge"/>
              <c:yMode val="edge"/>
              <c:x val="1.3802622498274672E-3"/>
              <c:y val="0.34271983287080687"/>
            </c:manualLayout>
          </c:layout>
          <c:overlay val="0"/>
        </c:title>
        <c:numFmt formatCode="0" sourceLinked="0"/>
        <c:majorTickMark val="none"/>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52420992"/>
        <c:crosses val="autoZero"/>
        <c:crossBetween val="midCat"/>
        <c:dispUnits>
          <c:builtInUnit val="thousands"/>
        </c:dispUnits>
      </c:valAx>
      <c:valAx>
        <c:axId val="52101888"/>
        <c:scaling>
          <c:orientation val="minMax"/>
          <c:max val="70000"/>
          <c:min val="0"/>
        </c:scaling>
        <c:delete val="0"/>
        <c:axPos val="l"/>
        <c:numFmt formatCode="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52103808"/>
        <c:crosses val="autoZero"/>
        <c:crossBetween val="midCat"/>
        <c:dispUnits>
          <c:builtInUnit val="thousands"/>
        </c:dispUnits>
      </c:valAx>
      <c:catAx>
        <c:axId val="52103808"/>
        <c:scaling>
          <c:orientation val="minMax"/>
        </c:scaling>
        <c:delete val="0"/>
        <c:axPos val="b"/>
        <c:numFmt formatCode="0" sourceLinked="0"/>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52101888"/>
        <c:crosses val="autoZero"/>
        <c:auto val="1"/>
        <c:lblAlgn val="ctr"/>
        <c:lblOffset val="100"/>
        <c:tickLblSkip val="2"/>
        <c:tickMarkSkip val="2"/>
        <c:noMultiLvlLbl val="0"/>
      </c:catAx>
      <c:spPr>
        <a:noFill/>
        <a:ln w="25400">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1400" b="1">
                <a:solidFill>
                  <a:sysClr val="windowText" lastClr="000000"/>
                </a:solidFill>
                <a:latin typeface="Arial" panose="020B0604020202020204" pitchFamily="34" charset="0"/>
                <a:cs typeface="Arial" panose="020B0604020202020204" pitchFamily="34" charset="0"/>
              </a:rPr>
              <a:t>Figure</a:t>
            </a:r>
            <a:r>
              <a:rPr lang="en-GB" sz="1400" b="1" baseline="0">
                <a:solidFill>
                  <a:sysClr val="windowText" lastClr="000000"/>
                </a:solidFill>
                <a:latin typeface="Arial" panose="020B0604020202020204" pitchFamily="34" charset="0"/>
                <a:cs typeface="Arial" panose="020B0604020202020204" pitchFamily="34" charset="0"/>
              </a:rPr>
              <a:t> 5.5: </a:t>
            </a:r>
            <a:r>
              <a:rPr lang="en-GB" sz="1400" b="1">
                <a:effectLst/>
                <a:latin typeface="Arial" panose="020B0604020202020204" pitchFamily="34" charset="0"/>
                <a:cs typeface="Arial" panose="020B0604020202020204" pitchFamily="34" charset="0"/>
              </a:rPr>
              <a:t>Movements between Scotland and the rest of the UK by age group, year to mid-2018</a:t>
            </a:r>
            <a:endParaRPr lang="en-GB" sz="1400" b="1">
              <a:solidFill>
                <a:sysClr val="windowText" lastClr="000000"/>
              </a:solidFill>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10509997906197655"/>
          <c:y val="0.1042597963392627"/>
          <c:w val="0.8711668962171808"/>
          <c:h val="0.71213490574679683"/>
        </c:manualLayout>
      </c:layout>
      <c:barChart>
        <c:barDir val="col"/>
        <c:grouping val="stacked"/>
        <c:varyColors val="0"/>
        <c:ser>
          <c:idx val="1"/>
          <c:order val="0"/>
          <c:tx>
            <c:strRef>
              <c:f>'[11]Data Fig 6 '!$B$3</c:f>
              <c:strCache>
                <c:ptCount val="1"/>
                <c:pt idx="0">
                  <c:v> Moves from Scotland</c:v>
                </c:pt>
              </c:strCache>
            </c:strRef>
          </c:tx>
          <c:spPr>
            <a:solidFill>
              <a:srgbClr val="90278E"/>
            </a:solidFill>
            <a:ln w="25400">
              <a:noFill/>
              <a:prstDash val="solid"/>
            </a:ln>
          </c:spPr>
          <c:invertIfNegative val="0"/>
          <c:cat>
            <c:strRef>
              <c:f>'[11]Data Fig 6 '!$A$4:$A$12</c:f>
              <c:strCache>
                <c:ptCount val="9"/>
                <c:pt idx="0">
                  <c:v>0-15</c:v>
                </c:pt>
                <c:pt idx="1">
                  <c:v>16-24</c:v>
                </c:pt>
                <c:pt idx="2">
                  <c:v>25-34</c:v>
                </c:pt>
                <c:pt idx="3">
                  <c:v>35-44</c:v>
                </c:pt>
                <c:pt idx="4">
                  <c:v>45-54</c:v>
                </c:pt>
                <c:pt idx="5">
                  <c:v>55-64</c:v>
                </c:pt>
                <c:pt idx="6">
                  <c:v>65-74</c:v>
                </c:pt>
                <c:pt idx="7">
                  <c:v>75-84</c:v>
                </c:pt>
                <c:pt idx="8">
                  <c:v>85+</c:v>
                </c:pt>
              </c:strCache>
            </c:strRef>
          </c:cat>
          <c:val>
            <c:numRef>
              <c:f>'[11]Data Fig 6 '!$B$4:$B$12</c:f>
              <c:numCache>
                <c:formatCode>General</c:formatCode>
                <c:ptCount val="9"/>
                <c:pt idx="0">
                  <c:v>-4552</c:v>
                </c:pt>
                <c:pt idx="1">
                  <c:v>-9239</c:v>
                </c:pt>
                <c:pt idx="2">
                  <c:v>-10734</c:v>
                </c:pt>
                <c:pt idx="3">
                  <c:v>-4644</c:v>
                </c:pt>
                <c:pt idx="4">
                  <c:v>-3300</c:v>
                </c:pt>
                <c:pt idx="5">
                  <c:v>-2544</c:v>
                </c:pt>
                <c:pt idx="6">
                  <c:v>-1671</c:v>
                </c:pt>
                <c:pt idx="7">
                  <c:v>-688</c:v>
                </c:pt>
                <c:pt idx="8">
                  <c:v>-301</c:v>
                </c:pt>
              </c:numCache>
            </c:numRef>
          </c:val>
          <c:extLst>
            <c:ext xmlns:c16="http://schemas.microsoft.com/office/drawing/2014/chart" uri="{C3380CC4-5D6E-409C-BE32-E72D297353CC}">
              <c16:uniqueId val="{00000000-42C6-4625-851A-4F2DE84E8E8D}"/>
            </c:ext>
          </c:extLst>
        </c:ser>
        <c:ser>
          <c:idx val="3"/>
          <c:order val="1"/>
          <c:tx>
            <c:strRef>
              <c:f>'[11]Data Fig 6 '!$C$3</c:f>
              <c:strCache>
                <c:ptCount val="1"/>
                <c:pt idx="0">
                  <c:v> Moves to Scotland</c:v>
                </c:pt>
              </c:strCache>
            </c:strRef>
          </c:tx>
          <c:spPr>
            <a:solidFill>
              <a:srgbClr val="C793C6">
                <a:alpha val="49804"/>
              </a:srgbClr>
            </a:solidFill>
            <a:ln w="25400">
              <a:noFill/>
              <a:prstDash val="solid"/>
            </a:ln>
          </c:spPr>
          <c:invertIfNegative val="0"/>
          <c:cat>
            <c:strRef>
              <c:f>'[11]Data Fig 6 '!$A$4:$A$12</c:f>
              <c:strCache>
                <c:ptCount val="9"/>
                <c:pt idx="0">
                  <c:v>0-15</c:v>
                </c:pt>
                <c:pt idx="1">
                  <c:v>16-24</c:v>
                </c:pt>
                <c:pt idx="2">
                  <c:v>25-34</c:v>
                </c:pt>
                <c:pt idx="3">
                  <c:v>35-44</c:v>
                </c:pt>
                <c:pt idx="4">
                  <c:v>45-54</c:v>
                </c:pt>
                <c:pt idx="5">
                  <c:v>55-64</c:v>
                </c:pt>
                <c:pt idx="6">
                  <c:v>65-74</c:v>
                </c:pt>
                <c:pt idx="7">
                  <c:v>75-84</c:v>
                </c:pt>
                <c:pt idx="8">
                  <c:v>85+</c:v>
                </c:pt>
              </c:strCache>
            </c:strRef>
          </c:cat>
          <c:val>
            <c:numRef>
              <c:f>'[11]Data Fig 6 '!$C$4:$C$12</c:f>
              <c:numCache>
                <c:formatCode>General</c:formatCode>
                <c:ptCount val="9"/>
                <c:pt idx="0">
                  <c:v>6200</c:v>
                </c:pt>
                <c:pt idx="1">
                  <c:v>11770</c:v>
                </c:pt>
                <c:pt idx="2">
                  <c:v>11135</c:v>
                </c:pt>
                <c:pt idx="3">
                  <c:v>6091</c:v>
                </c:pt>
                <c:pt idx="4">
                  <c:v>4837</c:v>
                </c:pt>
                <c:pt idx="5">
                  <c:v>4083</c:v>
                </c:pt>
                <c:pt idx="6">
                  <c:v>2273</c:v>
                </c:pt>
                <c:pt idx="7">
                  <c:v>822</c:v>
                </c:pt>
                <c:pt idx="8">
                  <c:v>443</c:v>
                </c:pt>
              </c:numCache>
            </c:numRef>
          </c:val>
          <c:extLst>
            <c:ext xmlns:c16="http://schemas.microsoft.com/office/drawing/2014/chart" uri="{C3380CC4-5D6E-409C-BE32-E72D297353CC}">
              <c16:uniqueId val="{00000001-42C6-4625-851A-4F2DE84E8E8D}"/>
            </c:ext>
          </c:extLst>
        </c:ser>
        <c:dLbls>
          <c:showLegendKey val="0"/>
          <c:showVal val="0"/>
          <c:showCatName val="0"/>
          <c:showSerName val="0"/>
          <c:showPercent val="0"/>
          <c:showBubbleSize val="0"/>
        </c:dLbls>
        <c:gapWidth val="10"/>
        <c:overlap val="100"/>
        <c:axId val="93897856"/>
        <c:axId val="93899776"/>
      </c:barChart>
      <c:catAx>
        <c:axId val="93897856"/>
        <c:scaling>
          <c:orientation val="minMax"/>
        </c:scaling>
        <c:delete val="0"/>
        <c:axPos val="b"/>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latin typeface="Arial" panose="020B0604020202020204" pitchFamily="34" charset="0"/>
                    <a:cs typeface="Arial" panose="020B0604020202020204" pitchFamily="34" charset="0"/>
                  </a:rPr>
                  <a:t>Age group</a:t>
                </a:r>
              </a:p>
            </c:rich>
          </c:tx>
          <c:layout>
            <c:manualLayout>
              <c:xMode val="edge"/>
              <c:yMode val="edge"/>
              <c:x val="0.43204227731037287"/>
              <c:y val="0.92183232716141827"/>
            </c:manualLayout>
          </c:layout>
          <c:overlay val="0"/>
          <c:spPr>
            <a:noFill/>
            <a:ln w="25400">
              <a:noFill/>
            </a:ln>
          </c:spPr>
        </c:title>
        <c:numFmt formatCode="General" sourceLinked="1"/>
        <c:majorTickMark val="none"/>
        <c:minorTickMark val="none"/>
        <c:tickLblPos val="low"/>
        <c:spPr>
          <a:ln w="3175">
            <a:solidFill>
              <a:schemeClr val="bg1"/>
            </a:solidFill>
            <a:prstDash val="solid"/>
          </a:ln>
        </c:spPr>
        <c:txPr>
          <a:bodyPr rot="0" vert="horz"/>
          <a:lstStyle/>
          <a:p>
            <a:pPr>
              <a:defRPr sz="1200" b="0" i="0" u="none" strike="noStrike" baseline="0">
                <a:solidFill>
                  <a:schemeClr val="tx1"/>
                </a:solidFill>
                <a:latin typeface="Arial" panose="020B0604020202020204" pitchFamily="34" charset="0"/>
                <a:ea typeface="Arial"/>
                <a:cs typeface="Arial" panose="020B0604020202020204" pitchFamily="34" charset="0"/>
              </a:defRPr>
            </a:pPr>
            <a:endParaRPr lang="en-US"/>
          </a:p>
        </c:txPr>
        <c:crossAx val="93899776"/>
        <c:crossesAt val="0"/>
        <c:auto val="1"/>
        <c:lblAlgn val="ctr"/>
        <c:lblOffset val="300"/>
        <c:tickLblSkip val="1"/>
        <c:noMultiLvlLbl val="0"/>
      </c:catAx>
      <c:valAx>
        <c:axId val="93899776"/>
        <c:scaling>
          <c:orientation val="minMax"/>
        </c:scaling>
        <c:delete val="0"/>
        <c:axPos val="l"/>
        <c:title>
          <c:tx>
            <c:rich>
              <a:bodyPr/>
              <a:lstStyle/>
              <a:p>
                <a:pPr>
                  <a:defRPr sz="1400" b="1" i="0" u="none" strike="noStrike" baseline="0">
                    <a:solidFill>
                      <a:sysClr val="windowText" lastClr="000000"/>
                    </a:solidFill>
                    <a:latin typeface="Arial"/>
                    <a:ea typeface="Arial"/>
                    <a:cs typeface="Arial"/>
                  </a:defRPr>
                </a:pPr>
                <a:r>
                  <a:rPr lang="en-GB">
                    <a:solidFill>
                      <a:sysClr val="windowText" lastClr="000000"/>
                    </a:solidFill>
                    <a:latin typeface="Arial" panose="020B0604020202020204" pitchFamily="34" charset="0"/>
                    <a:cs typeface="Arial" panose="020B0604020202020204" pitchFamily="34" charset="0"/>
                  </a:rPr>
                  <a:t>People (thousands)</a:t>
                </a:r>
              </a:p>
            </c:rich>
          </c:tx>
          <c:layout>
            <c:manualLayout>
              <c:xMode val="edge"/>
              <c:yMode val="edge"/>
              <c:x val="2.1451140404026146E-2"/>
              <c:y val="0.33309860947603359"/>
            </c:manualLayout>
          </c:layout>
          <c:overlay val="0"/>
          <c:spPr>
            <a:noFill/>
            <a:ln w="25400">
              <a:noFill/>
            </a:ln>
          </c:spPr>
        </c:title>
        <c:numFmt formatCode="#,##0" sourceLinked="0"/>
        <c:majorTickMark val="out"/>
        <c:minorTickMark val="none"/>
        <c:tickLblPos val="low"/>
        <c:spPr>
          <a:ln w="3175">
            <a:solidFill>
              <a:schemeClr val="tx1"/>
            </a:solidFill>
            <a:prstDash val="solid"/>
          </a:ln>
        </c:spPr>
        <c:txPr>
          <a:bodyPr rot="0" vert="horz"/>
          <a:lstStyle/>
          <a:p>
            <a:pPr>
              <a:defRPr sz="120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en-US"/>
          </a:p>
        </c:txPr>
        <c:crossAx val="93897856"/>
        <c:crossesAt val="1"/>
        <c:crossBetween val="between"/>
        <c:majorUnit val="3000"/>
        <c:dispUnits>
          <c:builtInUnit val="thousands"/>
        </c:dispUnits>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solidFill>
                  <a:sysClr val="windowText" lastClr="000000"/>
                </a:solidFill>
              </a:defRPr>
            </a:pPr>
            <a:r>
              <a:rPr lang="en-US" sz="1400" b="1">
                <a:solidFill>
                  <a:sysClr val="windowText" lastClr="000000"/>
                </a:solidFill>
              </a:rPr>
              <a:t>Figure 5.6: Movements between Scotland and overseas areas by age-group, </a:t>
            </a:r>
          </a:p>
          <a:p>
            <a:pPr>
              <a:defRPr sz="1400" b="1">
                <a:solidFill>
                  <a:sysClr val="windowText" lastClr="000000"/>
                </a:solidFill>
              </a:defRPr>
            </a:pPr>
            <a:r>
              <a:rPr lang="en-US" sz="1400" b="1">
                <a:solidFill>
                  <a:sysClr val="windowText" lastClr="000000"/>
                </a:solidFill>
              </a:rPr>
              <a:t>year to mid-2018</a:t>
            </a:r>
          </a:p>
        </c:rich>
      </c:tx>
      <c:overlay val="0"/>
    </c:title>
    <c:autoTitleDeleted val="0"/>
    <c:plotArea>
      <c:layout>
        <c:manualLayout>
          <c:layoutTarget val="inner"/>
          <c:xMode val="edge"/>
          <c:yMode val="edge"/>
          <c:x val="0.10923653503891356"/>
          <c:y val="0.12533063830673516"/>
          <c:w val="0.87919167446726498"/>
          <c:h val="0.72198582916133969"/>
        </c:manualLayout>
      </c:layout>
      <c:barChart>
        <c:barDir val="col"/>
        <c:grouping val="stacked"/>
        <c:varyColors val="0"/>
        <c:ser>
          <c:idx val="1"/>
          <c:order val="0"/>
          <c:tx>
            <c:strRef>
              <c:f>'[11]Data Fig 7'!$B$3</c:f>
              <c:strCache>
                <c:ptCount val="1"/>
                <c:pt idx="0">
                  <c:v> Moves from Scotland</c:v>
                </c:pt>
              </c:strCache>
            </c:strRef>
          </c:tx>
          <c:spPr>
            <a:solidFill>
              <a:srgbClr val="90278E"/>
            </a:solidFill>
            <a:ln w="25400">
              <a:noFill/>
              <a:prstDash val="solid"/>
            </a:ln>
          </c:spPr>
          <c:invertIfNegative val="0"/>
          <c:cat>
            <c:strRef>
              <c:f>'[11]Data Fig 7'!$A$4:$A$12</c:f>
              <c:strCache>
                <c:ptCount val="9"/>
                <c:pt idx="0">
                  <c:v>0-15</c:v>
                </c:pt>
                <c:pt idx="1">
                  <c:v>16-24</c:v>
                </c:pt>
                <c:pt idx="2">
                  <c:v>25-34</c:v>
                </c:pt>
                <c:pt idx="3">
                  <c:v>35-44</c:v>
                </c:pt>
                <c:pt idx="4">
                  <c:v>45-54</c:v>
                </c:pt>
                <c:pt idx="5">
                  <c:v>55-64</c:v>
                </c:pt>
                <c:pt idx="6">
                  <c:v>65-74</c:v>
                </c:pt>
                <c:pt idx="7">
                  <c:v>75-84</c:v>
                </c:pt>
                <c:pt idx="8">
                  <c:v>85+</c:v>
                </c:pt>
              </c:strCache>
            </c:strRef>
          </c:cat>
          <c:val>
            <c:numRef>
              <c:f>'[11]Data Fig 7'!$B$4:$B$12</c:f>
              <c:numCache>
                <c:formatCode>General</c:formatCode>
                <c:ptCount val="9"/>
                <c:pt idx="0">
                  <c:v>-2944</c:v>
                </c:pt>
                <c:pt idx="1">
                  <c:v>-5478</c:v>
                </c:pt>
                <c:pt idx="2">
                  <c:v>-7580</c:v>
                </c:pt>
                <c:pt idx="3">
                  <c:v>-2770</c:v>
                </c:pt>
                <c:pt idx="4">
                  <c:v>-1451</c:v>
                </c:pt>
                <c:pt idx="5">
                  <c:v>-949</c:v>
                </c:pt>
                <c:pt idx="6">
                  <c:v>-552</c:v>
                </c:pt>
                <c:pt idx="7">
                  <c:v>-202</c:v>
                </c:pt>
                <c:pt idx="8">
                  <c:v>-74</c:v>
                </c:pt>
              </c:numCache>
            </c:numRef>
          </c:val>
          <c:extLst>
            <c:ext xmlns:c16="http://schemas.microsoft.com/office/drawing/2014/chart" uri="{C3380CC4-5D6E-409C-BE32-E72D297353CC}">
              <c16:uniqueId val="{00000000-AFC9-4A44-AA37-9B08B4AA26C4}"/>
            </c:ext>
          </c:extLst>
        </c:ser>
        <c:ser>
          <c:idx val="3"/>
          <c:order val="1"/>
          <c:tx>
            <c:strRef>
              <c:f>'[11]Data Fig 7'!$C$3</c:f>
              <c:strCache>
                <c:ptCount val="1"/>
                <c:pt idx="0">
                  <c:v> Moves to Scotland</c:v>
                </c:pt>
              </c:strCache>
            </c:strRef>
          </c:tx>
          <c:spPr>
            <a:solidFill>
              <a:srgbClr val="BD7DBB">
                <a:alpha val="50000"/>
              </a:srgbClr>
            </a:solidFill>
            <a:ln w="25400">
              <a:noFill/>
              <a:prstDash val="solid"/>
            </a:ln>
          </c:spPr>
          <c:invertIfNegative val="0"/>
          <c:cat>
            <c:strRef>
              <c:f>'[11]Data Fig 7'!$A$4:$A$12</c:f>
              <c:strCache>
                <c:ptCount val="9"/>
                <c:pt idx="0">
                  <c:v>0-15</c:v>
                </c:pt>
                <c:pt idx="1">
                  <c:v>16-24</c:v>
                </c:pt>
                <c:pt idx="2">
                  <c:v>25-34</c:v>
                </c:pt>
                <c:pt idx="3">
                  <c:v>35-44</c:v>
                </c:pt>
                <c:pt idx="4">
                  <c:v>45-54</c:v>
                </c:pt>
                <c:pt idx="5">
                  <c:v>55-64</c:v>
                </c:pt>
                <c:pt idx="6">
                  <c:v>65-74</c:v>
                </c:pt>
                <c:pt idx="7">
                  <c:v>75-84</c:v>
                </c:pt>
                <c:pt idx="8">
                  <c:v>85+</c:v>
                </c:pt>
              </c:strCache>
            </c:strRef>
          </c:cat>
          <c:val>
            <c:numRef>
              <c:f>'[11]Data Fig 7'!$C$4:$C$12</c:f>
              <c:numCache>
                <c:formatCode>General</c:formatCode>
                <c:ptCount val="9"/>
                <c:pt idx="0">
                  <c:v>4594</c:v>
                </c:pt>
                <c:pt idx="1">
                  <c:v>12400</c:v>
                </c:pt>
                <c:pt idx="2">
                  <c:v>9779</c:v>
                </c:pt>
                <c:pt idx="3">
                  <c:v>3432</c:v>
                </c:pt>
                <c:pt idx="4">
                  <c:v>1457</c:v>
                </c:pt>
                <c:pt idx="5">
                  <c:v>753</c:v>
                </c:pt>
                <c:pt idx="6">
                  <c:v>369</c:v>
                </c:pt>
                <c:pt idx="7">
                  <c:v>107</c:v>
                </c:pt>
                <c:pt idx="8">
                  <c:v>28</c:v>
                </c:pt>
              </c:numCache>
            </c:numRef>
          </c:val>
          <c:extLst>
            <c:ext xmlns:c16="http://schemas.microsoft.com/office/drawing/2014/chart" uri="{C3380CC4-5D6E-409C-BE32-E72D297353CC}">
              <c16:uniqueId val="{00000001-AFC9-4A44-AA37-9B08B4AA26C4}"/>
            </c:ext>
          </c:extLst>
        </c:ser>
        <c:dLbls>
          <c:showLegendKey val="0"/>
          <c:showVal val="0"/>
          <c:showCatName val="0"/>
          <c:showSerName val="0"/>
          <c:showPercent val="0"/>
          <c:showBubbleSize val="0"/>
        </c:dLbls>
        <c:gapWidth val="10"/>
        <c:overlap val="100"/>
        <c:axId val="93920640"/>
        <c:axId val="93926912"/>
      </c:barChart>
      <c:catAx>
        <c:axId val="93920640"/>
        <c:scaling>
          <c:orientation val="minMax"/>
        </c:scaling>
        <c:delete val="0"/>
        <c:axPos val="b"/>
        <c:title>
          <c:tx>
            <c:rich>
              <a:bodyPr/>
              <a:lstStyle/>
              <a:p>
                <a:pPr algn="l">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Age group</a:t>
                </a:r>
              </a:p>
            </c:rich>
          </c:tx>
          <c:layout>
            <c:manualLayout>
              <c:xMode val="edge"/>
              <c:yMode val="edge"/>
              <c:x val="0.47764826020541645"/>
              <c:y val="0.91818770226537205"/>
            </c:manualLayout>
          </c:layout>
          <c:overlay val="0"/>
          <c:spPr>
            <a:noFill/>
            <a:ln w="25400">
              <a:noFill/>
            </a:ln>
          </c:spPr>
        </c:title>
        <c:numFmt formatCode="General" sourceLinked="1"/>
        <c:majorTickMark val="out"/>
        <c:minorTickMark val="none"/>
        <c:tickLblPos val="low"/>
        <c:spPr>
          <a:ln w="3175">
            <a:solidFill>
              <a:schemeClr val="bg1"/>
            </a:solidFill>
            <a:prstDash val="solid"/>
          </a:ln>
        </c:spPr>
        <c:txPr>
          <a:bodyPr rot="0" vert="horz"/>
          <a:lstStyle/>
          <a:p>
            <a:pPr>
              <a:defRPr sz="1200" b="0" i="0" u="none" strike="noStrike" baseline="0">
                <a:solidFill>
                  <a:schemeClr val="tx1"/>
                </a:solidFill>
                <a:latin typeface="Arial"/>
                <a:ea typeface="Arial"/>
                <a:cs typeface="Arial"/>
              </a:defRPr>
            </a:pPr>
            <a:endParaRPr lang="en-US"/>
          </a:p>
        </c:txPr>
        <c:crossAx val="93926912"/>
        <c:crosses val="autoZero"/>
        <c:auto val="1"/>
        <c:lblAlgn val="ctr"/>
        <c:lblOffset val="500"/>
        <c:noMultiLvlLbl val="0"/>
      </c:catAx>
      <c:valAx>
        <c:axId val="93926912"/>
        <c:scaling>
          <c:orientation val="minMax"/>
          <c:min val="-10000"/>
        </c:scaling>
        <c:delete val="0"/>
        <c:axPos val="l"/>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People (thousands)</a:t>
                </a:r>
              </a:p>
            </c:rich>
          </c:tx>
          <c:layout>
            <c:manualLayout>
              <c:xMode val="edge"/>
              <c:yMode val="edge"/>
              <c:x val="3.2370774701498496E-2"/>
              <c:y val="0.31346941366311043"/>
            </c:manualLayout>
          </c:layout>
          <c:overlay val="0"/>
          <c:spPr>
            <a:noFill/>
            <a:ln w="25400">
              <a:noFill/>
            </a:ln>
          </c:spPr>
        </c:title>
        <c:numFmt formatCode="#,##0" sourceLinked="0"/>
        <c:majorTickMark val="out"/>
        <c:minorTickMark val="none"/>
        <c:tickLblPos val="low"/>
        <c:spPr>
          <a:ln w="3175">
            <a:solidFill>
              <a:schemeClr val="tx1"/>
            </a:solidFill>
            <a:prstDash val="solid"/>
          </a:ln>
        </c:spPr>
        <c:txPr>
          <a:bodyPr rot="0" vert="horz"/>
          <a:lstStyle/>
          <a:p>
            <a:pPr>
              <a:defRPr sz="120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en-US"/>
          </a:p>
        </c:txPr>
        <c:crossAx val="93920640"/>
        <c:crosses val="autoZero"/>
        <c:crossBetween val="between"/>
        <c:majorUnit val="4000"/>
        <c:dispUnits>
          <c:builtInUnit val="thousands"/>
        </c:dispUnits>
      </c:valAx>
      <c:spPr>
        <a:noFill/>
        <a:ln w="25400">
          <a:noFill/>
        </a:ln>
      </c:spPr>
    </c:plotArea>
    <c:plotVisOnly val="1"/>
    <c:dispBlanksAs val="gap"/>
    <c:showDLblsOverMax val="0"/>
  </c:chart>
  <c:spPr>
    <a:solidFill>
      <a:schemeClr val="bg1"/>
    </a:solidFill>
    <a:ln w="9525">
      <a:noFill/>
    </a:ln>
  </c:spPr>
  <c:txPr>
    <a:bodyPr/>
    <a:lstStyle/>
    <a:p>
      <a:pPr>
        <a:defRPr sz="800" b="0" i="0" u="none" strike="noStrike" baseline="0">
          <a:solidFill>
            <a:srgbClr val="000000"/>
          </a:solidFill>
          <a:latin typeface="Arial"/>
          <a:ea typeface="Arial"/>
          <a:cs typeface="Arial"/>
        </a:defRPr>
      </a:pPr>
      <a:endParaRPr lang="en-US"/>
    </a:p>
  </c:txPr>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sz="1400" b="1">
                <a:latin typeface="Arial" panose="020B0604020202020204" pitchFamily="34" charset="0"/>
                <a:cs typeface="Arial" panose="020B0604020202020204" pitchFamily="34" charset="0"/>
              </a:rPr>
              <a:t>Figure 5.7: </a:t>
            </a:r>
            <a:r>
              <a:rPr lang="en-GB" sz="1400" b="1">
                <a:effectLst/>
                <a:latin typeface="Arial" panose="020B0604020202020204" pitchFamily="34" charset="0"/>
                <a:cs typeface="Arial" panose="020B0604020202020204" pitchFamily="34" charset="0"/>
              </a:rPr>
              <a:t>Total net migration, council areas, year to mid-2018</a:t>
            </a:r>
            <a:endParaRPr lang="en-US" sz="1400" b="1">
              <a:latin typeface="Arial" panose="020B0604020202020204" pitchFamily="34" charset="0"/>
              <a:cs typeface="Arial" panose="020B0604020202020204" pitchFamily="34" charset="0"/>
            </a:endParaRPr>
          </a:p>
        </c:rich>
      </c:tx>
      <c:layout>
        <c:manualLayout>
          <c:xMode val="edge"/>
          <c:yMode val="edge"/>
          <c:x val="0.19440017869844306"/>
          <c:y val="8.3971633456546829E-3"/>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7050832401355152"/>
          <c:y val="5.9709616834791764E-2"/>
          <c:w val="0.64334521244092013"/>
          <c:h val="0.84854757174863649"/>
        </c:manualLayout>
      </c:layout>
      <c:barChart>
        <c:barDir val="bar"/>
        <c:grouping val="clustered"/>
        <c:varyColors val="0"/>
        <c:ser>
          <c:idx val="0"/>
          <c:order val="0"/>
          <c:spPr>
            <a:solidFill>
              <a:srgbClr val="90278E"/>
            </a:solidFill>
            <a:ln w="9525" cap="flat" cmpd="sng" algn="ctr">
              <a:solidFill>
                <a:srgbClr val="90278E"/>
              </a:solidFill>
              <a:round/>
            </a:ln>
            <a:effectLst/>
          </c:spPr>
          <c:invertIfNegative val="0"/>
          <c:cat>
            <c:strRef>
              <c:f>[12]Sheet1!$A$2:$A$33</c:f>
              <c:strCache>
                <c:ptCount val="32"/>
                <c:pt idx="0">
                  <c:v>Glasgow City</c:v>
                </c:pt>
                <c:pt idx="1">
                  <c:v>City of Edinburgh</c:v>
                </c:pt>
                <c:pt idx="2">
                  <c:v>Renfrewshire</c:v>
                </c:pt>
                <c:pt idx="3">
                  <c:v>South Lanarkshire</c:v>
                </c:pt>
                <c:pt idx="4">
                  <c:v>Fife</c:v>
                </c:pt>
                <c:pt idx="5">
                  <c:v>East Lothian</c:v>
                </c:pt>
                <c:pt idx="6">
                  <c:v>Midlothian</c:v>
                </c:pt>
                <c:pt idx="7">
                  <c:v>Highland</c:v>
                </c:pt>
                <c:pt idx="8">
                  <c:v>Scottish Borders</c:v>
                </c:pt>
                <c:pt idx="9">
                  <c:v>Perth and Kinross</c:v>
                </c:pt>
                <c:pt idx="10">
                  <c:v>West Lothian</c:v>
                </c:pt>
                <c:pt idx="11">
                  <c:v>North Lanarkshire</c:v>
                </c:pt>
                <c:pt idx="12">
                  <c:v>East Renfrewshire</c:v>
                </c:pt>
                <c:pt idx="13">
                  <c:v>Stirling</c:v>
                </c:pt>
                <c:pt idx="14">
                  <c:v>South Ayrshire</c:v>
                </c:pt>
                <c:pt idx="15">
                  <c:v>Falkirk</c:v>
                </c:pt>
                <c:pt idx="16">
                  <c:v>Dumfries and Galloway</c:v>
                </c:pt>
                <c:pt idx="17">
                  <c:v>East Dunbartonshire</c:v>
                </c:pt>
                <c:pt idx="18">
                  <c:v>Dundee City</c:v>
                </c:pt>
                <c:pt idx="19">
                  <c:v>Orkney Islands</c:v>
                </c:pt>
                <c:pt idx="20">
                  <c:v>East Ayrshire</c:v>
                </c:pt>
                <c:pt idx="21">
                  <c:v>Angus</c:v>
                </c:pt>
                <c:pt idx="22">
                  <c:v>Moray</c:v>
                </c:pt>
                <c:pt idx="23">
                  <c:v>North Ayrshire</c:v>
                </c:pt>
                <c:pt idx="24">
                  <c:v>Na h-Eileanan Siar</c:v>
                </c:pt>
                <c:pt idx="25">
                  <c:v>Clackmannanshire</c:v>
                </c:pt>
                <c:pt idx="26">
                  <c:v>Argyll and Bute</c:v>
                </c:pt>
                <c:pt idx="27">
                  <c:v>Shetland Islands</c:v>
                </c:pt>
                <c:pt idx="28">
                  <c:v>Inverclyde</c:v>
                </c:pt>
                <c:pt idx="29">
                  <c:v>West Dunbartonshire</c:v>
                </c:pt>
                <c:pt idx="30">
                  <c:v>Aberdeenshire</c:v>
                </c:pt>
                <c:pt idx="31">
                  <c:v>Aberdeen City</c:v>
                </c:pt>
              </c:strCache>
            </c:strRef>
          </c:cat>
          <c:val>
            <c:numRef>
              <c:f>[12]Sheet1!$B$2:$B$33</c:f>
              <c:numCache>
                <c:formatCode>General</c:formatCode>
                <c:ptCount val="32"/>
                <c:pt idx="0">
                  <c:v>5360</c:v>
                </c:pt>
                <c:pt idx="1">
                  <c:v>4620</c:v>
                </c:pt>
                <c:pt idx="2">
                  <c:v>1340</c:v>
                </c:pt>
                <c:pt idx="3">
                  <c:v>1300</c:v>
                </c:pt>
                <c:pt idx="4">
                  <c:v>1240</c:v>
                </c:pt>
                <c:pt idx="5">
                  <c:v>1150</c:v>
                </c:pt>
                <c:pt idx="6">
                  <c:v>1090</c:v>
                </c:pt>
                <c:pt idx="7">
                  <c:v>970</c:v>
                </c:pt>
                <c:pt idx="8">
                  <c:v>680</c:v>
                </c:pt>
                <c:pt idx="9">
                  <c:v>660</c:v>
                </c:pt>
                <c:pt idx="10">
                  <c:v>580</c:v>
                </c:pt>
                <c:pt idx="11">
                  <c:v>550</c:v>
                </c:pt>
                <c:pt idx="12">
                  <c:v>520</c:v>
                </c:pt>
                <c:pt idx="13">
                  <c:v>510</c:v>
                </c:pt>
                <c:pt idx="14">
                  <c:v>500</c:v>
                </c:pt>
                <c:pt idx="15">
                  <c:v>430</c:v>
                </c:pt>
                <c:pt idx="16">
                  <c:v>380</c:v>
                </c:pt>
                <c:pt idx="17">
                  <c:v>370</c:v>
                </c:pt>
                <c:pt idx="18">
                  <c:v>350</c:v>
                </c:pt>
                <c:pt idx="19">
                  <c:v>250</c:v>
                </c:pt>
                <c:pt idx="20">
                  <c:v>230</c:v>
                </c:pt>
                <c:pt idx="21">
                  <c:v>200</c:v>
                </c:pt>
                <c:pt idx="22">
                  <c:v>50</c:v>
                </c:pt>
                <c:pt idx="23">
                  <c:v>50</c:v>
                </c:pt>
                <c:pt idx="24">
                  <c:v>20</c:v>
                </c:pt>
                <c:pt idx="25">
                  <c:v>-30</c:v>
                </c:pt>
                <c:pt idx="26">
                  <c:v>-80</c:v>
                </c:pt>
                <c:pt idx="27">
                  <c:v>-80</c:v>
                </c:pt>
                <c:pt idx="28">
                  <c:v>-180</c:v>
                </c:pt>
                <c:pt idx="29">
                  <c:v>-210</c:v>
                </c:pt>
                <c:pt idx="30">
                  <c:v>-600</c:v>
                </c:pt>
                <c:pt idx="31">
                  <c:v>-1320</c:v>
                </c:pt>
              </c:numCache>
            </c:numRef>
          </c:val>
          <c:extLst>
            <c:ext xmlns:c16="http://schemas.microsoft.com/office/drawing/2014/chart" uri="{C3380CC4-5D6E-409C-BE32-E72D297353CC}">
              <c16:uniqueId val="{00000000-6AD4-471C-987E-46BE0DF2D086}"/>
            </c:ext>
          </c:extLst>
        </c:ser>
        <c:dLbls>
          <c:showLegendKey val="0"/>
          <c:showVal val="0"/>
          <c:showCatName val="0"/>
          <c:showSerName val="0"/>
          <c:showPercent val="0"/>
          <c:showBubbleSize val="0"/>
        </c:dLbls>
        <c:gapWidth val="100"/>
        <c:axId val="637976144"/>
        <c:axId val="637980080"/>
      </c:barChart>
      <c:catAx>
        <c:axId val="6379761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7980080"/>
        <c:crosses val="autoZero"/>
        <c:auto val="1"/>
        <c:lblAlgn val="ctr"/>
        <c:lblOffset val="100"/>
        <c:tickLblSkip val="1"/>
        <c:noMultiLvlLbl val="0"/>
      </c:catAx>
      <c:valAx>
        <c:axId val="637980080"/>
        <c:scaling>
          <c:orientation val="minMax"/>
        </c:scaling>
        <c:delete val="0"/>
        <c:axPos val="t"/>
        <c:majorGridlines>
          <c:spPr>
            <a:ln w="9525" cap="flat" cmpd="sng" algn="ctr">
              <a:solidFill>
                <a:schemeClr val="bg1">
                  <a:lumMod val="75000"/>
                </a:schemeClr>
              </a:solidFill>
              <a:round/>
            </a:ln>
            <a:effectLst/>
          </c:spPr>
        </c:majorGridlines>
        <c:numFmt formatCode="#,##0" sourceLinked="0"/>
        <c:majorTickMark val="none"/>
        <c:minorTickMark val="none"/>
        <c:tickLblPos val="high"/>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37976144"/>
        <c:crosses val="autoZero"/>
        <c:crossBetween val="between"/>
        <c:majorUnit val="1000"/>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Segoe UI" panose="020B0502040204020203" pitchFamily="34" charset="0"/>
          <a:cs typeface="Segoe UI" panose="020B0502040204020203" pitchFamily="34" charset="0"/>
        </a:defRPr>
      </a:pPr>
      <a:endParaRPr lang="en-US"/>
    </a:p>
  </c:txPr>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GB" sz="1400" b="1">
                <a:solidFill>
                  <a:sysClr val="windowText" lastClr="000000"/>
                </a:solidFill>
              </a:rPr>
              <a:t>Figure 5.8: </a:t>
            </a:r>
            <a:r>
              <a:rPr lang="en-GB" sz="1400" b="1" i="0" u="none" strike="noStrike" baseline="0">
                <a:effectLst/>
              </a:rPr>
              <a:t>Origin of in-migrants by council area, year to mid-2018</a:t>
            </a:r>
            <a:r>
              <a:rPr lang="en-GB" sz="1400" b="1">
                <a:solidFill>
                  <a:sysClr val="windowText" lastClr="000000"/>
                </a:solidFill>
              </a:rPr>
              <a:t> </a:t>
            </a:r>
          </a:p>
        </c:rich>
      </c:tx>
      <c:overlay val="0"/>
    </c:title>
    <c:autoTitleDeleted val="0"/>
    <c:plotArea>
      <c:layout>
        <c:manualLayout>
          <c:layoutTarget val="inner"/>
          <c:xMode val="edge"/>
          <c:yMode val="edge"/>
          <c:x val="0.23575350260908998"/>
          <c:y val="7.1436883581264543E-2"/>
          <c:w val="0.6744035566982699"/>
          <c:h val="0.79806007962359748"/>
        </c:manualLayout>
      </c:layout>
      <c:barChart>
        <c:barDir val="bar"/>
        <c:grouping val="percentStacked"/>
        <c:varyColors val="0"/>
        <c:ser>
          <c:idx val="0"/>
          <c:order val="0"/>
          <c:tx>
            <c:strRef>
              <c:f>'[13]Data Fig 12a &amp; Fig 12b'!$B$4</c:f>
              <c:strCache>
                <c:ptCount val="1"/>
                <c:pt idx="0">
                  <c:v>Within Scotland</c:v>
                </c:pt>
              </c:strCache>
            </c:strRef>
          </c:tx>
          <c:spPr>
            <a:solidFill>
              <a:srgbClr val="90278E"/>
            </a:solidFill>
            <a:ln w="12700">
              <a:solidFill>
                <a:schemeClr val="bg1"/>
              </a:solidFill>
              <a:prstDash val="solid"/>
            </a:ln>
          </c:spPr>
          <c:invertIfNegative val="0"/>
          <c:dLbls>
            <c:dLbl>
              <c:idx val="32"/>
              <c:delete val="1"/>
              <c:extLst>
                <c:ext xmlns:c15="http://schemas.microsoft.com/office/drawing/2012/chart" uri="{CE6537A1-D6FC-4f65-9D91-7224C49458BB}"/>
                <c:ext xmlns:c16="http://schemas.microsoft.com/office/drawing/2014/chart" uri="{C3380CC4-5D6E-409C-BE32-E72D297353CC}">
                  <c16:uniqueId val="{00000000-3334-4498-991B-F84A87652047}"/>
                </c:ext>
              </c:extLst>
            </c:dLbl>
            <c:spPr>
              <a:noFill/>
              <a:ln>
                <a:noFill/>
              </a:ln>
              <a:effectLst/>
            </c:spPr>
            <c:txPr>
              <a:bodyPr/>
              <a:lstStyle/>
              <a:p>
                <a:pPr>
                  <a:defRPr sz="1000" b="1" i="0" u="none" strike="noStrike" baseline="0">
                    <a:solidFill>
                      <a:srgbClr val="FFFFFF"/>
                    </a:solidFill>
                    <a:latin typeface="Arial" panose="020B0604020202020204" pitchFamily="34" charset="0"/>
                    <a:ea typeface="Arial"/>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'[13]Data Fig 12a &amp; Fig 12b'!$A$6:$A$37</c:f>
              <c:strCache>
                <c:ptCount val="32"/>
                <c:pt idx="0">
                  <c:v>City of Edinburgh</c:v>
                </c:pt>
                <c:pt idx="1">
                  <c:v>Dumfries and Galloway</c:v>
                </c:pt>
                <c:pt idx="2">
                  <c:v>Orkney Islands</c:v>
                </c:pt>
                <c:pt idx="3">
                  <c:v>Glasgow City</c:v>
                </c:pt>
                <c:pt idx="4">
                  <c:v>Shetland Islands</c:v>
                </c:pt>
                <c:pt idx="5">
                  <c:v>Argyll and Bute</c:v>
                </c:pt>
                <c:pt idx="6">
                  <c:v>Highland</c:v>
                </c:pt>
                <c:pt idx="7">
                  <c:v>Aberdeen City</c:v>
                </c:pt>
                <c:pt idx="8">
                  <c:v>Moray</c:v>
                </c:pt>
                <c:pt idx="9">
                  <c:v>Scottish Borders</c:v>
                </c:pt>
                <c:pt idx="10">
                  <c:v>Fife</c:v>
                </c:pt>
                <c:pt idx="11">
                  <c:v>Dundee City</c:v>
                </c:pt>
                <c:pt idx="12">
                  <c:v>Na h-Eileanan Siar</c:v>
                </c:pt>
                <c:pt idx="13">
                  <c:v>Stirling</c:v>
                </c:pt>
                <c:pt idx="14">
                  <c:v>Perth and Kinross</c:v>
                </c:pt>
                <c:pt idx="15">
                  <c:v>Inverclyde</c:v>
                </c:pt>
                <c:pt idx="16">
                  <c:v>West Lothian</c:v>
                </c:pt>
                <c:pt idx="17">
                  <c:v>South Ayrshire</c:v>
                </c:pt>
                <c:pt idx="18">
                  <c:v>Aberdeenshire</c:v>
                </c:pt>
                <c:pt idx="19">
                  <c:v>North Ayrshire</c:v>
                </c:pt>
                <c:pt idx="20">
                  <c:v>East Lothian</c:v>
                </c:pt>
                <c:pt idx="21">
                  <c:v>Clackmannanshire</c:v>
                </c:pt>
                <c:pt idx="22">
                  <c:v>Falkirk</c:v>
                </c:pt>
                <c:pt idx="23">
                  <c:v>Renfrewshire</c:v>
                </c:pt>
                <c:pt idx="24">
                  <c:v>Angus</c:v>
                </c:pt>
                <c:pt idx="25">
                  <c:v>East Ayrshire</c:v>
                </c:pt>
                <c:pt idx="26">
                  <c:v>North Lanarkshire</c:v>
                </c:pt>
                <c:pt idx="27">
                  <c:v>South Lanarkshire</c:v>
                </c:pt>
                <c:pt idx="28">
                  <c:v>West Dunbartonshire</c:v>
                </c:pt>
                <c:pt idx="29">
                  <c:v>Midlothian</c:v>
                </c:pt>
                <c:pt idx="30">
                  <c:v>East Dunbartonshire</c:v>
                </c:pt>
                <c:pt idx="31">
                  <c:v>East Renfrewshire</c:v>
                </c:pt>
              </c:strCache>
            </c:strRef>
          </c:cat>
          <c:val>
            <c:numRef>
              <c:f>('[13]Data Fig 12a &amp; Fig 12b'!$B$6:$B$37,'[13]Data Fig 12a &amp; Fig 12b'!$A$39)</c:f>
              <c:numCache>
                <c:formatCode>General</c:formatCode>
                <c:ptCount val="33"/>
                <c:pt idx="0">
                  <c:v>38</c:v>
                </c:pt>
                <c:pt idx="1">
                  <c:v>41</c:v>
                </c:pt>
                <c:pt idx="2">
                  <c:v>48</c:v>
                </c:pt>
                <c:pt idx="3">
                  <c:v>50</c:v>
                </c:pt>
                <c:pt idx="4">
                  <c:v>53</c:v>
                </c:pt>
                <c:pt idx="5">
                  <c:v>53</c:v>
                </c:pt>
                <c:pt idx="6">
                  <c:v>55</c:v>
                </c:pt>
                <c:pt idx="7">
                  <c:v>56</c:v>
                </c:pt>
                <c:pt idx="8">
                  <c:v>57</c:v>
                </c:pt>
                <c:pt idx="9">
                  <c:v>57</c:v>
                </c:pt>
                <c:pt idx="10">
                  <c:v>59</c:v>
                </c:pt>
                <c:pt idx="11">
                  <c:v>61</c:v>
                </c:pt>
                <c:pt idx="12">
                  <c:v>63</c:v>
                </c:pt>
                <c:pt idx="13">
                  <c:v>67</c:v>
                </c:pt>
                <c:pt idx="14">
                  <c:v>69</c:v>
                </c:pt>
                <c:pt idx="15">
                  <c:v>71</c:v>
                </c:pt>
                <c:pt idx="16">
                  <c:v>74</c:v>
                </c:pt>
                <c:pt idx="17">
                  <c:v>74</c:v>
                </c:pt>
                <c:pt idx="18">
                  <c:v>74</c:v>
                </c:pt>
                <c:pt idx="19">
                  <c:v>74</c:v>
                </c:pt>
                <c:pt idx="20">
                  <c:v>75</c:v>
                </c:pt>
                <c:pt idx="21">
                  <c:v>75</c:v>
                </c:pt>
                <c:pt idx="22">
                  <c:v>77</c:v>
                </c:pt>
                <c:pt idx="23">
                  <c:v>78</c:v>
                </c:pt>
                <c:pt idx="24">
                  <c:v>78</c:v>
                </c:pt>
                <c:pt idx="25">
                  <c:v>79</c:v>
                </c:pt>
                <c:pt idx="26">
                  <c:v>79</c:v>
                </c:pt>
                <c:pt idx="27">
                  <c:v>80</c:v>
                </c:pt>
                <c:pt idx="28">
                  <c:v>83</c:v>
                </c:pt>
                <c:pt idx="29">
                  <c:v>84</c:v>
                </c:pt>
                <c:pt idx="30">
                  <c:v>85</c:v>
                </c:pt>
                <c:pt idx="31">
                  <c:v>87</c:v>
                </c:pt>
                <c:pt idx="32">
                  <c:v>0</c:v>
                </c:pt>
              </c:numCache>
            </c:numRef>
          </c:val>
          <c:extLst>
            <c:ext xmlns:c16="http://schemas.microsoft.com/office/drawing/2014/chart" uri="{C3380CC4-5D6E-409C-BE32-E72D297353CC}">
              <c16:uniqueId val="{00000001-3334-4498-991B-F84A87652047}"/>
            </c:ext>
          </c:extLst>
        </c:ser>
        <c:ser>
          <c:idx val="1"/>
          <c:order val="1"/>
          <c:tx>
            <c:v>Rest of UK </c:v>
          </c:tx>
          <c:spPr>
            <a:solidFill>
              <a:srgbClr val="C288C1"/>
            </a:solidFill>
            <a:ln w="12700">
              <a:solidFill>
                <a:schemeClr val="bg1"/>
              </a:solidFill>
              <a:prstDash val="solid"/>
            </a:ln>
          </c:spPr>
          <c:invertIfNegative val="0"/>
          <c:dLbls>
            <c:spPr>
              <a:noFill/>
              <a:ln>
                <a:noFill/>
              </a:ln>
              <a:effectLst/>
            </c:spPr>
            <c:txPr>
              <a:bodyPr/>
              <a:lstStyle/>
              <a:p>
                <a:pPr>
                  <a:defRPr sz="1000" b="1" i="0" u="none" strike="noStrike" baseline="0">
                    <a:solidFill>
                      <a:schemeClr val="bg1"/>
                    </a:solidFill>
                    <a:latin typeface="Arial" panose="020B0604020202020204" pitchFamily="34" charset="0"/>
                    <a:ea typeface="Arial"/>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'[13]Data Fig 12a &amp; Fig 12b'!$A$6:$A$37</c:f>
              <c:strCache>
                <c:ptCount val="32"/>
                <c:pt idx="0">
                  <c:v>City of Edinburgh</c:v>
                </c:pt>
                <c:pt idx="1">
                  <c:v>Dumfries and Galloway</c:v>
                </c:pt>
                <c:pt idx="2">
                  <c:v>Orkney Islands</c:v>
                </c:pt>
                <c:pt idx="3">
                  <c:v>Glasgow City</c:v>
                </c:pt>
                <c:pt idx="4">
                  <c:v>Shetland Islands</c:v>
                </c:pt>
                <c:pt idx="5">
                  <c:v>Argyll and Bute</c:v>
                </c:pt>
                <c:pt idx="6">
                  <c:v>Highland</c:v>
                </c:pt>
                <c:pt idx="7">
                  <c:v>Aberdeen City</c:v>
                </c:pt>
                <c:pt idx="8">
                  <c:v>Moray</c:v>
                </c:pt>
                <c:pt idx="9">
                  <c:v>Scottish Borders</c:v>
                </c:pt>
                <c:pt idx="10">
                  <c:v>Fife</c:v>
                </c:pt>
                <c:pt idx="11">
                  <c:v>Dundee City</c:v>
                </c:pt>
                <c:pt idx="12">
                  <c:v>Na h-Eileanan Siar</c:v>
                </c:pt>
                <c:pt idx="13">
                  <c:v>Stirling</c:v>
                </c:pt>
                <c:pt idx="14">
                  <c:v>Perth and Kinross</c:v>
                </c:pt>
                <c:pt idx="15">
                  <c:v>Inverclyde</c:v>
                </c:pt>
                <c:pt idx="16">
                  <c:v>West Lothian</c:v>
                </c:pt>
                <c:pt idx="17">
                  <c:v>South Ayrshire</c:v>
                </c:pt>
                <c:pt idx="18">
                  <c:v>Aberdeenshire</c:v>
                </c:pt>
                <c:pt idx="19">
                  <c:v>North Ayrshire</c:v>
                </c:pt>
                <c:pt idx="20">
                  <c:v>East Lothian</c:v>
                </c:pt>
                <c:pt idx="21">
                  <c:v>Clackmannanshire</c:v>
                </c:pt>
                <c:pt idx="22">
                  <c:v>Falkirk</c:v>
                </c:pt>
                <c:pt idx="23">
                  <c:v>Renfrewshire</c:v>
                </c:pt>
                <c:pt idx="24">
                  <c:v>Angus</c:v>
                </c:pt>
                <c:pt idx="25">
                  <c:v>East Ayrshire</c:v>
                </c:pt>
                <c:pt idx="26">
                  <c:v>North Lanarkshire</c:v>
                </c:pt>
                <c:pt idx="27">
                  <c:v>South Lanarkshire</c:v>
                </c:pt>
                <c:pt idx="28">
                  <c:v>West Dunbartonshire</c:v>
                </c:pt>
                <c:pt idx="29">
                  <c:v>Midlothian</c:v>
                </c:pt>
                <c:pt idx="30">
                  <c:v>East Dunbartonshire</c:v>
                </c:pt>
                <c:pt idx="31">
                  <c:v>East Renfrewshire</c:v>
                </c:pt>
              </c:strCache>
            </c:strRef>
          </c:cat>
          <c:val>
            <c:numRef>
              <c:f>'[13]Data Fig 12a &amp; Fig 12b'!$C$6:$C$37</c:f>
              <c:numCache>
                <c:formatCode>General</c:formatCode>
                <c:ptCount val="32"/>
                <c:pt idx="0">
                  <c:v>33</c:v>
                </c:pt>
                <c:pt idx="1">
                  <c:v>53</c:v>
                </c:pt>
                <c:pt idx="2">
                  <c:v>46</c:v>
                </c:pt>
                <c:pt idx="3">
                  <c:v>21</c:v>
                </c:pt>
                <c:pt idx="4">
                  <c:v>37</c:v>
                </c:pt>
                <c:pt idx="5">
                  <c:v>40</c:v>
                </c:pt>
                <c:pt idx="6">
                  <c:v>35</c:v>
                </c:pt>
                <c:pt idx="7">
                  <c:v>17</c:v>
                </c:pt>
                <c:pt idx="8">
                  <c:v>36</c:v>
                </c:pt>
                <c:pt idx="9">
                  <c:v>37</c:v>
                </c:pt>
                <c:pt idx="10">
                  <c:v>27</c:v>
                </c:pt>
                <c:pt idx="11">
                  <c:v>20</c:v>
                </c:pt>
                <c:pt idx="12">
                  <c:v>32</c:v>
                </c:pt>
                <c:pt idx="13">
                  <c:v>21</c:v>
                </c:pt>
                <c:pt idx="14">
                  <c:v>20</c:v>
                </c:pt>
                <c:pt idx="15">
                  <c:v>24</c:v>
                </c:pt>
                <c:pt idx="16">
                  <c:v>16</c:v>
                </c:pt>
                <c:pt idx="17">
                  <c:v>20</c:v>
                </c:pt>
                <c:pt idx="18">
                  <c:v>17</c:v>
                </c:pt>
                <c:pt idx="19">
                  <c:v>21</c:v>
                </c:pt>
                <c:pt idx="20">
                  <c:v>16</c:v>
                </c:pt>
                <c:pt idx="21">
                  <c:v>18</c:v>
                </c:pt>
                <c:pt idx="22">
                  <c:v>15</c:v>
                </c:pt>
                <c:pt idx="23">
                  <c:v>12</c:v>
                </c:pt>
                <c:pt idx="24">
                  <c:v>16</c:v>
                </c:pt>
                <c:pt idx="25">
                  <c:v>18</c:v>
                </c:pt>
                <c:pt idx="26">
                  <c:v>15</c:v>
                </c:pt>
                <c:pt idx="27">
                  <c:v>15</c:v>
                </c:pt>
                <c:pt idx="28">
                  <c:v>13</c:v>
                </c:pt>
                <c:pt idx="29">
                  <c:v>11</c:v>
                </c:pt>
                <c:pt idx="30">
                  <c:v>13</c:v>
                </c:pt>
                <c:pt idx="31">
                  <c:v>10</c:v>
                </c:pt>
              </c:numCache>
            </c:numRef>
          </c:val>
          <c:extLst>
            <c:ext xmlns:c16="http://schemas.microsoft.com/office/drawing/2014/chart" uri="{C3380CC4-5D6E-409C-BE32-E72D297353CC}">
              <c16:uniqueId val="{00000002-3334-4498-991B-F84A87652047}"/>
            </c:ext>
          </c:extLst>
        </c:ser>
        <c:ser>
          <c:idx val="2"/>
          <c:order val="2"/>
          <c:tx>
            <c:v>Overseas</c:v>
          </c:tx>
          <c:spPr>
            <a:solidFill>
              <a:srgbClr val="808080"/>
            </a:solidFill>
            <a:ln w="12700">
              <a:solidFill>
                <a:schemeClr val="bg1"/>
              </a:solidFill>
              <a:prstDash val="solid"/>
            </a:ln>
          </c:spPr>
          <c:invertIfNegative val="0"/>
          <c:dLbls>
            <c:dLbl>
              <c:idx val="31"/>
              <c:tx>
                <c:rich>
                  <a:bodyPr/>
                  <a:lstStyle/>
                  <a:p>
                    <a:r>
                      <a:rPr lang="en-US"/>
                      <a:t>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34-4498-991B-F84A87652047}"/>
                </c:ext>
              </c:extLst>
            </c:dLbl>
            <c:spPr>
              <a:noFill/>
              <a:ln>
                <a:noFill/>
              </a:ln>
              <a:effectLst/>
            </c:spPr>
            <c:txPr>
              <a:bodyPr/>
              <a:lstStyle/>
              <a:p>
                <a:pPr>
                  <a:defRPr sz="1000" b="1" i="0" u="none" strike="noStrike" baseline="0">
                    <a:solidFill>
                      <a:schemeClr val="bg1"/>
                    </a:solidFill>
                    <a:latin typeface="Arial" panose="020B0604020202020204" pitchFamily="34" charset="0"/>
                    <a:ea typeface="Arial"/>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'[13]Data Fig 12a &amp; Fig 12b'!$A$6:$A$37</c:f>
              <c:strCache>
                <c:ptCount val="32"/>
                <c:pt idx="0">
                  <c:v>City of Edinburgh</c:v>
                </c:pt>
                <c:pt idx="1">
                  <c:v>Dumfries and Galloway</c:v>
                </c:pt>
                <c:pt idx="2">
                  <c:v>Orkney Islands</c:v>
                </c:pt>
                <c:pt idx="3">
                  <c:v>Glasgow City</c:v>
                </c:pt>
                <c:pt idx="4">
                  <c:v>Shetland Islands</c:v>
                </c:pt>
                <c:pt idx="5">
                  <c:v>Argyll and Bute</c:v>
                </c:pt>
                <c:pt idx="6">
                  <c:v>Highland</c:v>
                </c:pt>
                <c:pt idx="7">
                  <c:v>Aberdeen City</c:v>
                </c:pt>
                <c:pt idx="8">
                  <c:v>Moray</c:v>
                </c:pt>
                <c:pt idx="9">
                  <c:v>Scottish Borders</c:v>
                </c:pt>
                <c:pt idx="10">
                  <c:v>Fife</c:v>
                </c:pt>
                <c:pt idx="11">
                  <c:v>Dundee City</c:v>
                </c:pt>
                <c:pt idx="12">
                  <c:v>Na h-Eileanan Siar</c:v>
                </c:pt>
                <c:pt idx="13">
                  <c:v>Stirling</c:v>
                </c:pt>
                <c:pt idx="14">
                  <c:v>Perth and Kinross</c:v>
                </c:pt>
                <c:pt idx="15">
                  <c:v>Inverclyde</c:v>
                </c:pt>
                <c:pt idx="16">
                  <c:v>West Lothian</c:v>
                </c:pt>
                <c:pt idx="17">
                  <c:v>South Ayrshire</c:v>
                </c:pt>
                <c:pt idx="18">
                  <c:v>Aberdeenshire</c:v>
                </c:pt>
                <c:pt idx="19">
                  <c:v>North Ayrshire</c:v>
                </c:pt>
                <c:pt idx="20">
                  <c:v>East Lothian</c:v>
                </c:pt>
                <c:pt idx="21">
                  <c:v>Clackmannanshire</c:v>
                </c:pt>
                <c:pt idx="22">
                  <c:v>Falkirk</c:v>
                </c:pt>
                <c:pt idx="23">
                  <c:v>Renfrewshire</c:v>
                </c:pt>
                <c:pt idx="24">
                  <c:v>Angus</c:v>
                </c:pt>
                <c:pt idx="25">
                  <c:v>East Ayrshire</c:v>
                </c:pt>
                <c:pt idx="26">
                  <c:v>North Lanarkshire</c:v>
                </c:pt>
                <c:pt idx="27">
                  <c:v>South Lanarkshire</c:v>
                </c:pt>
                <c:pt idx="28">
                  <c:v>West Dunbartonshire</c:v>
                </c:pt>
                <c:pt idx="29">
                  <c:v>Midlothian</c:v>
                </c:pt>
                <c:pt idx="30">
                  <c:v>East Dunbartonshire</c:v>
                </c:pt>
                <c:pt idx="31">
                  <c:v>East Renfrewshire</c:v>
                </c:pt>
              </c:strCache>
            </c:strRef>
          </c:cat>
          <c:val>
            <c:numRef>
              <c:f>'[13]Data Fig 12a &amp; Fig 12b'!$D$6:$D$37</c:f>
              <c:numCache>
                <c:formatCode>General</c:formatCode>
                <c:ptCount val="32"/>
                <c:pt idx="0">
                  <c:v>29</c:v>
                </c:pt>
                <c:pt idx="1">
                  <c:v>6</c:v>
                </c:pt>
                <c:pt idx="2">
                  <c:v>6</c:v>
                </c:pt>
                <c:pt idx="3">
                  <c:v>29</c:v>
                </c:pt>
                <c:pt idx="4">
                  <c:v>10</c:v>
                </c:pt>
                <c:pt idx="5">
                  <c:v>7</c:v>
                </c:pt>
                <c:pt idx="6">
                  <c:v>10</c:v>
                </c:pt>
                <c:pt idx="7">
                  <c:v>28</c:v>
                </c:pt>
                <c:pt idx="8">
                  <c:v>7</c:v>
                </c:pt>
                <c:pt idx="9">
                  <c:v>6</c:v>
                </c:pt>
                <c:pt idx="10">
                  <c:v>14</c:v>
                </c:pt>
                <c:pt idx="11">
                  <c:v>19</c:v>
                </c:pt>
                <c:pt idx="12">
                  <c:v>6</c:v>
                </c:pt>
                <c:pt idx="13">
                  <c:v>12</c:v>
                </c:pt>
                <c:pt idx="14">
                  <c:v>11</c:v>
                </c:pt>
                <c:pt idx="15">
                  <c:v>5</c:v>
                </c:pt>
                <c:pt idx="16">
                  <c:v>11</c:v>
                </c:pt>
                <c:pt idx="17">
                  <c:v>6</c:v>
                </c:pt>
                <c:pt idx="18">
                  <c:v>8</c:v>
                </c:pt>
                <c:pt idx="19">
                  <c:v>4</c:v>
                </c:pt>
                <c:pt idx="20">
                  <c:v>9</c:v>
                </c:pt>
                <c:pt idx="21">
                  <c:v>6</c:v>
                </c:pt>
                <c:pt idx="22">
                  <c:v>8</c:v>
                </c:pt>
                <c:pt idx="23">
                  <c:v>10</c:v>
                </c:pt>
                <c:pt idx="24">
                  <c:v>6</c:v>
                </c:pt>
                <c:pt idx="25">
                  <c:v>3</c:v>
                </c:pt>
                <c:pt idx="26">
                  <c:v>6</c:v>
                </c:pt>
                <c:pt idx="27">
                  <c:v>5</c:v>
                </c:pt>
                <c:pt idx="28">
                  <c:v>4</c:v>
                </c:pt>
                <c:pt idx="29">
                  <c:v>5</c:v>
                </c:pt>
                <c:pt idx="30">
                  <c:v>3</c:v>
                </c:pt>
                <c:pt idx="31">
                  <c:v>3</c:v>
                </c:pt>
              </c:numCache>
            </c:numRef>
          </c:val>
          <c:extLst>
            <c:ext xmlns:c16="http://schemas.microsoft.com/office/drawing/2014/chart" uri="{C3380CC4-5D6E-409C-BE32-E72D297353CC}">
              <c16:uniqueId val="{00000004-3334-4498-991B-F84A87652047}"/>
            </c:ext>
          </c:extLst>
        </c:ser>
        <c:dLbls>
          <c:showLegendKey val="0"/>
          <c:showVal val="0"/>
          <c:showCatName val="0"/>
          <c:showSerName val="0"/>
          <c:showPercent val="0"/>
          <c:showBubbleSize val="0"/>
        </c:dLbls>
        <c:gapWidth val="30"/>
        <c:overlap val="100"/>
        <c:axId val="140021120"/>
        <c:axId val="140035200"/>
      </c:barChart>
      <c:catAx>
        <c:axId val="140021120"/>
        <c:scaling>
          <c:orientation val="minMax"/>
        </c:scaling>
        <c:delete val="0"/>
        <c:axPos val="l"/>
        <c:numFmt formatCode="General" sourceLinked="0"/>
        <c:majorTickMark val="out"/>
        <c:minorTickMark val="none"/>
        <c:tickLblPos val="nextTo"/>
        <c:spPr>
          <a:ln w="3175">
            <a:noFill/>
            <a:prstDash val="solid"/>
          </a:ln>
        </c:spPr>
        <c:txPr>
          <a:bodyPr rot="0" vert="horz"/>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crossAx val="140035200"/>
        <c:crosses val="autoZero"/>
        <c:auto val="1"/>
        <c:lblAlgn val="r"/>
        <c:lblOffset val="50"/>
        <c:tickLblSkip val="1"/>
        <c:noMultiLvlLbl val="0"/>
      </c:catAx>
      <c:valAx>
        <c:axId val="14003520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GB">
                    <a:latin typeface="Arial" panose="020B0604020202020204" pitchFamily="34" charset="0"/>
                    <a:cs typeface="Arial" panose="020B0604020202020204" pitchFamily="34" charset="0"/>
                  </a:rPr>
                  <a:t>Percentage of in-migrants</a:t>
                </a:r>
              </a:p>
            </c:rich>
          </c:tx>
          <c:layout>
            <c:manualLayout>
              <c:xMode val="edge"/>
              <c:yMode val="edge"/>
              <c:x val="0.42505467683155934"/>
              <c:y val="0.92333356805719058"/>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crossAx val="140021120"/>
        <c:crosses val="autoZero"/>
        <c:crossBetween val="between"/>
      </c:valAx>
    </c:plotArea>
    <c:legend>
      <c:legendPos val="t"/>
      <c:layout>
        <c:manualLayout>
          <c:xMode val="edge"/>
          <c:yMode val="edge"/>
          <c:x val="0.28585555058332907"/>
          <c:y val="5.8686253876662861E-2"/>
          <c:w val="0.58166705687610643"/>
          <c:h val="2.7875496040218405E-2"/>
        </c:manualLayout>
      </c:layout>
      <c:overlay val="0"/>
      <c:spPr>
        <a:noFill/>
        <a:ln w="3175">
          <a:noFill/>
          <a:prstDash val="solid"/>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i="0" baseline="0">
                <a:effectLst/>
              </a:rPr>
              <a:t>Figure 1.5: Components of population change in UK constituent countries, mid-2008 to mid-2018</a:t>
            </a:r>
            <a:endParaRPr lang="en-GB" sz="1050">
              <a:effectLst/>
            </a:endParaRPr>
          </a:p>
        </c:rich>
      </c:tx>
      <c:layout>
        <c:manualLayout>
          <c:xMode val="edge"/>
          <c:yMode val="edge"/>
          <c:x val="0.10796588416142057"/>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599098183096582E-2"/>
          <c:y val="5.1694258239285855E-2"/>
          <c:w val="0.89535410487822109"/>
          <c:h val="0.84267054750771664"/>
        </c:manualLayout>
      </c:layout>
      <c:barChart>
        <c:barDir val="col"/>
        <c:grouping val="stacked"/>
        <c:varyColors val="0"/>
        <c:ser>
          <c:idx val="0"/>
          <c:order val="0"/>
          <c:tx>
            <c:strRef>
              <c:f>'Data 1.5'!$H$6</c:f>
              <c:strCache>
                <c:ptCount val="1"/>
                <c:pt idx="0">
                  <c:v>Natural change (births minus deaths)</c:v>
                </c:pt>
              </c:strCache>
            </c:strRef>
          </c:tx>
          <c:spPr>
            <a:solidFill>
              <a:schemeClr val="bg1">
                <a:lumMod val="65000"/>
              </a:schemeClr>
            </a:solidFill>
            <a:ln>
              <a:solidFill>
                <a:schemeClr val="bg1">
                  <a:lumMod val="50000"/>
                </a:schemeClr>
              </a:solidFill>
            </a:ln>
            <a:effectLst/>
          </c:spPr>
          <c:invertIfNegative val="0"/>
          <c:dLbls>
            <c:dLbl>
              <c:idx val="3"/>
              <c:layout>
                <c:manualLayout>
                  <c:x val="8.7545000370515255E-2"/>
                  <c:y val="-3.5645336616677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3D-43AB-BEC1-17EFB08DE532}"/>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solidFill>
                      <a:round/>
                    </a:ln>
                    <a:effectLst/>
                  </c:spPr>
                </c15:leaderLines>
              </c:ext>
            </c:extLst>
          </c:dLbls>
          <c:cat>
            <c:strRef>
              <c:f>'Data 1.5'!$A$12:$A$15</c:f>
              <c:strCache>
                <c:ptCount val="4"/>
                <c:pt idx="0">
                  <c:v>Northern Ireland</c:v>
                </c:pt>
                <c:pt idx="1">
                  <c:v>England</c:v>
                </c:pt>
                <c:pt idx="2">
                  <c:v>Wales</c:v>
                </c:pt>
                <c:pt idx="3">
                  <c:v>Scotland</c:v>
                </c:pt>
              </c:strCache>
            </c:strRef>
          </c:cat>
          <c:val>
            <c:numRef>
              <c:f>'Data 1.5'!$H$12:$H$15</c:f>
              <c:numCache>
                <c:formatCode>0.0%</c:formatCode>
                <c:ptCount val="4"/>
                <c:pt idx="0">
                  <c:v>5.3750888063526896E-2</c:v>
                </c:pt>
                <c:pt idx="1">
                  <c:v>3.7215463769360316E-2</c:v>
                </c:pt>
                <c:pt idx="2">
                  <c:v>6.7461656444252173E-3</c:v>
                </c:pt>
                <c:pt idx="3">
                  <c:v>1.711737684752734E-3</c:v>
                </c:pt>
              </c:numCache>
            </c:numRef>
          </c:val>
          <c:extLst>
            <c:ext xmlns:c16="http://schemas.microsoft.com/office/drawing/2014/chart" uri="{C3380CC4-5D6E-409C-BE32-E72D297353CC}">
              <c16:uniqueId val="{00000001-5D3D-43AB-BEC1-17EFB08DE532}"/>
            </c:ext>
          </c:extLst>
        </c:ser>
        <c:ser>
          <c:idx val="1"/>
          <c:order val="1"/>
          <c:tx>
            <c:strRef>
              <c:f>'Data 1.5'!$I$6</c:f>
              <c:strCache>
                <c:ptCount val="1"/>
                <c:pt idx="0">
                  <c:v>Net migration and other changes</c:v>
                </c:pt>
              </c:strCache>
            </c:strRef>
          </c:tx>
          <c:spPr>
            <a:solidFill>
              <a:srgbClr val="2DA197"/>
            </a:solidFill>
            <a:ln>
              <a:solidFill>
                <a:srgbClr val="1F7069"/>
              </a:solid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1.5'!$A$12:$A$15</c:f>
              <c:strCache>
                <c:ptCount val="4"/>
                <c:pt idx="0">
                  <c:v>Northern Ireland</c:v>
                </c:pt>
                <c:pt idx="1">
                  <c:v>England</c:v>
                </c:pt>
                <c:pt idx="2">
                  <c:v>Wales</c:v>
                </c:pt>
                <c:pt idx="3">
                  <c:v>Scotland</c:v>
                </c:pt>
              </c:strCache>
            </c:strRef>
          </c:cat>
          <c:val>
            <c:numRef>
              <c:f>'Data 1.5'!$I$12:$I$15</c:f>
              <c:numCache>
                <c:formatCode>0.0%</c:formatCode>
                <c:ptCount val="4"/>
                <c:pt idx="0">
                  <c:v>3.8546453591373868E-3</c:v>
                </c:pt>
                <c:pt idx="1">
                  <c:v>4.3094417455599929E-2</c:v>
                </c:pt>
                <c:pt idx="2">
                  <c:v>3.052050866743317E-2</c:v>
                </c:pt>
                <c:pt idx="3">
                  <c:v>4.350343077898864E-2</c:v>
                </c:pt>
              </c:numCache>
            </c:numRef>
          </c:val>
          <c:extLst>
            <c:ext xmlns:c16="http://schemas.microsoft.com/office/drawing/2014/chart" uri="{C3380CC4-5D6E-409C-BE32-E72D297353CC}">
              <c16:uniqueId val="{00000002-5D3D-43AB-BEC1-17EFB08DE532}"/>
            </c:ext>
          </c:extLst>
        </c:ser>
        <c:dLbls>
          <c:showLegendKey val="0"/>
          <c:showVal val="0"/>
          <c:showCatName val="0"/>
          <c:showSerName val="0"/>
          <c:showPercent val="0"/>
          <c:showBubbleSize val="0"/>
        </c:dLbls>
        <c:gapWidth val="150"/>
        <c:overlap val="100"/>
        <c:axId val="681563976"/>
        <c:axId val="681559056"/>
      </c:barChart>
      <c:catAx>
        <c:axId val="681563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1559056"/>
        <c:crosses val="autoZero"/>
        <c:auto val="1"/>
        <c:lblAlgn val="ctr"/>
        <c:lblOffset val="100"/>
        <c:noMultiLvlLbl val="0"/>
      </c:catAx>
      <c:valAx>
        <c:axId val="681559056"/>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t>Percentage change</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1563976"/>
        <c:crosses val="autoZero"/>
        <c:crossBetween val="between"/>
      </c:valAx>
      <c:spPr>
        <a:noFill/>
        <a:ln>
          <a:noFill/>
        </a:ln>
        <a:effectLst/>
      </c:spPr>
    </c:plotArea>
    <c:legend>
      <c:legendPos val="b"/>
      <c:layout>
        <c:manualLayout>
          <c:xMode val="edge"/>
          <c:yMode val="edge"/>
          <c:x val="0.1117287357327294"/>
          <c:y val="5.38916562837699E-2"/>
          <c:w val="0.77653307052831599"/>
          <c:h val="0.1157403506058620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b="1">
                <a:solidFill>
                  <a:sysClr val="windowText" lastClr="000000"/>
                </a:solidFill>
                <a:latin typeface="Arial" panose="020B0604020202020204" pitchFamily="34" charset="0"/>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Figure 5.9: </a:t>
            </a:r>
            <a:r>
              <a:rPr lang="en-GB" sz="1400" b="1" i="0" u="none" strike="noStrike" baseline="0">
                <a:effectLst/>
              </a:rPr>
              <a:t>Destination of out-migrants by council area, year to mid-2018</a:t>
            </a:r>
            <a:endParaRPr lang="en-US" sz="14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542013260364084"/>
          <c:y val="1.6794326691309366E-2"/>
        </c:manualLayout>
      </c:layout>
      <c:overlay val="0"/>
    </c:title>
    <c:autoTitleDeleted val="0"/>
    <c:plotArea>
      <c:layout>
        <c:manualLayout>
          <c:layoutTarget val="inner"/>
          <c:xMode val="edge"/>
          <c:yMode val="edge"/>
          <c:x val="0.21522645642086546"/>
          <c:y val="0.10328015019682091"/>
          <c:w val="0.68124589795806001"/>
          <c:h val="0.77265457144547911"/>
        </c:manualLayout>
      </c:layout>
      <c:barChart>
        <c:barDir val="bar"/>
        <c:grouping val="percentStacked"/>
        <c:varyColors val="0"/>
        <c:ser>
          <c:idx val="0"/>
          <c:order val="0"/>
          <c:tx>
            <c:strRef>
              <c:f>'[13]Data Fig 12a &amp; Fig 12b'!$H$4</c:f>
              <c:strCache>
                <c:ptCount val="1"/>
                <c:pt idx="0">
                  <c:v>Within Scotland</c:v>
                </c:pt>
              </c:strCache>
            </c:strRef>
          </c:tx>
          <c:spPr>
            <a:solidFill>
              <a:srgbClr val="90278E"/>
            </a:solidFill>
            <a:ln w="12700">
              <a:solidFill>
                <a:schemeClr val="bg1"/>
              </a:solidFill>
              <a:prstDash val="solid"/>
            </a:ln>
          </c:spPr>
          <c:invertIfNegative val="0"/>
          <c:dLbls>
            <c:spPr>
              <a:noFill/>
              <a:ln>
                <a:noFill/>
              </a:ln>
              <a:effectLst/>
            </c:spPr>
            <c:txPr>
              <a:bodyPr/>
              <a:lstStyle/>
              <a:p>
                <a:pPr>
                  <a:defRPr sz="1000" b="1" i="0" u="none" strike="noStrike" baseline="0">
                    <a:solidFill>
                      <a:srgbClr val="FFFFFF"/>
                    </a:solidFill>
                    <a:latin typeface="Arial" panose="020B0604020202020204" pitchFamily="34" charset="0"/>
                    <a:ea typeface="Arial"/>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'[13]Data Fig 12a &amp; Fig 12b'!$G$6:$G$37</c:f>
              <c:strCache>
                <c:ptCount val="32"/>
                <c:pt idx="0">
                  <c:v>Dumfries and Galloway</c:v>
                </c:pt>
                <c:pt idx="1">
                  <c:v>City of Edinburgh</c:v>
                </c:pt>
                <c:pt idx="2">
                  <c:v>Scottish Borders</c:v>
                </c:pt>
                <c:pt idx="3">
                  <c:v>Moray</c:v>
                </c:pt>
                <c:pt idx="4">
                  <c:v>Fife</c:v>
                </c:pt>
                <c:pt idx="5">
                  <c:v>Highland</c:v>
                </c:pt>
                <c:pt idx="6">
                  <c:v>Glasgow City</c:v>
                </c:pt>
                <c:pt idx="7">
                  <c:v>Orkney Islands</c:v>
                </c:pt>
                <c:pt idx="8">
                  <c:v>Aberdeen City</c:v>
                </c:pt>
                <c:pt idx="9">
                  <c:v>Argyll and Bute</c:v>
                </c:pt>
                <c:pt idx="10">
                  <c:v>Shetland Islands</c:v>
                </c:pt>
                <c:pt idx="11">
                  <c:v>Dundee City</c:v>
                </c:pt>
                <c:pt idx="12">
                  <c:v>Aberdeenshire</c:v>
                </c:pt>
                <c:pt idx="13">
                  <c:v>Perth and Kinross</c:v>
                </c:pt>
                <c:pt idx="14">
                  <c:v>Stirling</c:v>
                </c:pt>
                <c:pt idx="15">
                  <c:v>Na h-Eileanan Siar</c:v>
                </c:pt>
                <c:pt idx="16">
                  <c:v>East Lothian</c:v>
                </c:pt>
                <c:pt idx="17">
                  <c:v>Inverclyde</c:v>
                </c:pt>
                <c:pt idx="18">
                  <c:v>Renfrewshire</c:v>
                </c:pt>
                <c:pt idx="19">
                  <c:v>South Ayrshire</c:v>
                </c:pt>
                <c:pt idx="20">
                  <c:v>North Ayrshire</c:v>
                </c:pt>
                <c:pt idx="21">
                  <c:v>Angus</c:v>
                </c:pt>
                <c:pt idx="22">
                  <c:v>South Lanarkshire</c:v>
                </c:pt>
                <c:pt idx="23">
                  <c:v>Falkirk</c:v>
                </c:pt>
                <c:pt idx="24">
                  <c:v>Clackmannanshire</c:v>
                </c:pt>
                <c:pt idx="25">
                  <c:v>West Lothian</c:v>
                </c:pt>
                <c:pt idx="26">
                  <c:v>East Ayrshire</c:v>
                </c:pt>
                <c:pt idx="27">
                  <c:v>North Lanarkshire</c:v>
                </c:pt>
                <c:pt idx="28">
                  <c:v>Midlothian</c:v>
                </c:pt>
                <c:pt idx="29">
                  <c:v>East Dunbartonshire</c:v>
                </c:pt>
                <c:pt idx="30">
                  <c:v>West Dunbartonshire</c:v>
                </c:pt>
                <c:pt idx="31">
                  <c:v>East Renfrewshire</c:v>
                </c:pt>
              </c:strCache>
            </c:strRef>
          </c:cat>
          <c:val>
            <c:numRef>
              <c:f>'[13]Data Fig 12a &amp; Fig 12b'!$H$6:$H$37</c:f>
              <c:numCache>
                <c:formatCode>General</c:formatCode>
                <c:ptCount val="32"/>
                <c:pt idx="0">
                  <c:v>52</c:v>
                </c:pt>
                <c:pt idx="1">
                  <c:v>54</c:v>
                </c:pt>
                <c:pt idx="2">
                  <c:v>57</c:v>
                </c:pt>
                <c:pt idx="3">
                  <c:v>59</c:v>
                </c:pt>
                <c:pt idx="4">
                  <c:v>62</c:v>
                </c:pt>
                <c:pt idx="5">
                  <c:v>64</c:v>
                </c:pt>
                <c:pt idx="6">
                  <c:v>65</c:v>
                </c:pt>
                <c:pt idx="7">
                  <c:v>65</c:v>
                </c:pt>
                <c:pt idx="8">
                  <c:v>65</c:v>
                </c:pt>
                <c:pt idx="9">
                  <c:v>65</c:v>
                </c:pt>
                <c:pt idx="10">
                  <c:v>67</c:v>
                </c:pt>
                <c:pt idx="11">
                  <c:v>72</c:v>
                </c:pt>
                <c:pt idx="12">
                  <c:v>73</c:v>
                </c:pt>
                <c:pt idx="13">
                  <c:v>73</c:v>
                </c:pt>
                <c:pt idx="14">
                  <c:v>74</c:v>
                </c:pt>
                <c:pt idx="15">
                  <c:v>74</c:v>
                </c:pt>
                <c:pt idx="16">
                  <c:v>75</c:v>
                </c:pt>
                <c:pt idx="17">
                  <c:v>76</c:v>
                </c:pt>
                <c:pt idx="18">
                  <c:v>76</c:v>
                </c:pt>
                <c:pt idx="19">
                  <c:v>77</c:v>
                </c:pt>
                <c:pt idx="20">
                  <c:v>77</c:v>
                </c:pt>
                <c:pt idx="21">
                  <c:v>77</c:v>
                </c:pt>
                <c:pt idx="22">
                  <c:v>77</c:v>
                </c:pt>
                <c:pt idx="23">
                  <c:v>77</c:v>
                </c:pt>
                <c:pt idx="24">
                  <c:v>77</c:v>
                </c:pt>
                <c:pt idx="25">
                  <c:v>78</c:v>
                </c:pt>
                <c:pt idx="26">
                  <c:v>78</c:v>
                </c:pt>
                <c:pt idx="27">
                  <c:v>78</c:v>
                </c:pt>
                <c:pt idx="28">
                  <c:v>79</c:v>
                </c:pt>
                <c:pt idx="29">
                  <c:v>80</c:v>
                </c:pt>
                <c:pt idx="30">
                  <c:v>82</c:v>
                </c:pt>
                <c:pt idx="31">
                  <c:v>82</c:v>
                </c:pt>
              </c:numCache>
            </c:numRef>
          </c:val>
          <c:extLst>
            <c:ext xmlns:c16="http://schemas.microsoft.com/office/drawing/2014/chart" uri="{C3380CC4-5D6E-409C-BE32-E72D297353CC}">
              <c16:uniqueId val="{00000000-5ED0-46AE-9FA4-B57D9E03503B}"/>
            </c:ext>
          </c:extLst>
        </c:ser>
        <c:ser>
          <c:idx val="1"/>
          <c:order val="1"/>
          <c:tx>
            <c:v>Rest of UK</c:v>
          </c:tx>
          <c:spPr>
            <a:solidFill>
              <a:srgbClr val="C288C1"/>
            </a:solidFill>
            <a:ln w="12700">
              <a:solidFill>
                <a:schemeClr val="bg1"/>
              </a:solidFill>
              <a:prstDash val="solid"/>
            </a:ln>
          </c:spPr>
          <c:invertIfNegative val="0"/>
          <c:dLbls>
            <c:spPr>
              <a:noFill/>
              <a:ln>
                <a:noFill/>
              </a:ln>
              <a:effectLst/>
            </c:spPr>
            <c:txPr>
              <a:bodyPr/>
              <a:lstStyle/>
              <a:p>
                <a:pPr>
                  <a:defRPr sz="1000" b="1" i="0" u="none" strike="noStrike" baseline="0">
                    <a:solidFill>
                      <a:schemeClr val="bg1"/>
                    </a:solidFill>
                    <a:latin typeface="Arial" panose="020B0604020202020204" pitchFamily="34" charset="0"/>
                    <a:ea typeface="Arial"/>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'[13]Data Fig 12a &amp; Fig 12b'!$G$6:$G$37</c:f>
              <c:strCache>
                <c:ptCount val="32"/>
                <c:pt idx="0">
                  <c:v>Dumfries and Galloway</c:v>
                </c:pt>
                <c:pt idx="1">
                  <c:v>City of Edinburgh</c:v>
                </c:pt>
                <c:pt idx="2">
                  <c:v>Scottish Borders</c:v>
                </c:pt>
                <c:pt idx="3">
                  <c:v>Moray</c:v>
                </c:pt>
                <c:pt idx="4">
                  <c:v>Fife</c:v>
                </c:pt>
                <c:pt idx="5">
                  <c:v>Highland</c:v>
                </c:pt>
                <c:pt idx="6">
                  <c:v>Glasgow City</c:v>
                </c:pt>
                <c:pt idx="7">
                  <c:v>Orkney Islands</c:v>
                </c:pt>
                <c:pt idx="8">
                  <c:v>Aberdeen City</c:v>
                </c:pt>
                <c:pt idx="9">
                  <c:v>Argyll and Bute</c:v>
                </c:pt>
                <c:pt idx="10">
                  <c:v>Shetland Islands</c:v>
                </c:pt>
                <c:pt idx="11">
                  <c:v>Dundee City</c:v>
                </c:pt>
                <c:pt idx="12">
                  <c:v>Aberdeenshire</c:v>
                </c:pt>
                <c:pt idx="13">
                  <c:v>Perth and Kinross</c:v>
                </c:pt>
                <c:pt idx="14">
                  <c:v>Stirling</c:v>
                </c:pt>
                <c:pt idx="15">
                  <c:v>Na h-Eileanan Siar</c:v>
                </c:pt>
                <c:pt idx="16">
                  <c:v>East Lothian</c:v>
                </c:pt>
                <c:pt idx="17">
                  <c:v>Inverclyde</c:v>
                </c:pt>
                <c:pt idx="18">
                  <c:v>Renfrewshire</c:v>
                </c:pt>
                <c:pt idx="19">
                  <c:v>South Ayrshire</c:v>
                </c:pt>
                <c:pt idx="20">
                  <c:v>North Ayrshire</c:v>
                </c:pt>
                <c:pt idx="21">
                  <c:v>Angus</c:v>
                </c:pt>
                <c:pt idx="22">
                  <c:v>South Lanarkshire</c:v>
                </c:pt>
                <c:pt idx="23">
                  <c:v>Falkirk</c:v>
                </c:pt>
                <c:pt idx="24">
                  <c:v>Clackmannanshire</c:v>
                </c:pt>
                <c:pt idx="25">
                  <c:v>West Lothian</c:v>
                </c:pt>
                <c:pt idx="26">
                  <c:v>East Ayrshire</c:v>
                </c:pt>
                <c:pt idx="27">
                  <c:v>North Lanarkshire</c:v>
                </c:pt>
                <c:pt idx="28">
                  <c:v>Midlothian</c:v>
                </c:pt>
                <c:pt idx="29">
                  <c:v>East Dunbartonshire</c:v>
                </c:pt>
                <c:pt idx="30">
                  <c:v>West Dunbartonshire</c:v>
                </c:pt>
                <c:pt idx="31">
                  <c:v>East Renfrewshire</c:v>
                </c:pt>
              </c:strCache>
            </c:strRef>
          </c:cat>
          <c:val>
            <c:numRef>
              <c:f>'[13]Data Fig 12a &amp; Fig 12b'!$I$6:$I$37</c:f>
              <c:numCache>
                <c:formatCode>General</c:formatCode>
                <c:ptCount val="32"/>
                <c:pt idx="0">
                  <c:v>37</c:v>
                </c:pt>
                <c:pt idx="1">
                  <c:v>28</c:v>
                </c:pt>
                <c:pt idx="2">
                  <c:v>33</c:v>
                </c:pt>
                <c:pt idx="3">
                  <c:v>30</c:v>
                </c:pt>
                <c:pt idx="4">
                  <c:v>25</c:v>
                </c:pt>
                <c:pt idx="5">
                  <c:v>25</c:v>
                </c:pt>
                <c:pt idx="6">
                  <c:v>19</c:v>
                </c:pt>
                <c:pt idx="7">
                  <c:v>25</c:v>
                </c:pt>
                <c:pt idx="8">
                  <c:v>20</c:v>
                </c:pt>
                <c:pt idx="9">
                  <c:v>24</c:v>
                </c:pt>
                <c:pt idx="10">
                  <c:v>22</c:v>
                </c:pt>
                <c:pt idx="11">
                  <c:v>17</c:v>
                </c:pt>
                <c:pt idx="12">
                  <c:v>19</c:v>
                </c:pt>
                <c:pt idx="13">
                  <c:v>17</c:v>
                </c:pt>
                <c:pt idx="14">
                  <c:v>16</c:v>
                </c:pt>
                <c:pt idx="15">
                  <c:v>18</c:v>
                </c:pt>
                <c:pt idx="16">
                  <c:v>18</c:v>
                </c:pt>
                <c:pt idx="17">
                  <c:v>16</c:v>
                </c:pt>
                <c:pt idx="18">
                  <c:v>15</c:v>
                </c:pt>
                <c:pt idx="19">
                  <c:v>15</c:v>
                </c:pt>
                <c:pt idx="20">
                  <c:v>16</c:v>
                </c:pt>
                <c:pt idx="21">
                  <c:v>16</c:v>
                </c:pt>
                <c:pt idx="22">
                  <c:v>15</c:v>
                </c:pt>
                <c:pt idx="23">
                  <c:v>15</c:v>
                </c:pt>
                <c:pt idx="24">
                  <c:v>15</c:v>
                </c:pt>
                <c:pt idx="25">
                  <c:v>15</c:v>
                </c:pt>
                <c:pt idx="26">
                  <c:v>15</c:v>
                </c:pt>
                <c:pt idx="27">
                  <c:v>13</c:v>
                </c:pt>
                <c:pt idx="28">
                  <c:v>15</c:v>
                </c:pt>
                <c:pt idx="29">
                  <c:v>13</c:v>
                </c:pt>
                <c:pt idx="30">
                  <c:v>12</c:v>
                </c:pt>
                <c:pt idx="31">
                  <c:v>13</c:v>
                </c:pt>
              </c:numCache>
            </c:numRef>
          </c:val>
          <c:extLst>
            <c:ext xmlns:c16="http://schemas.microsoft.com/office/drawing/2014/chart" uri="{C3380CC4-5D6E-409C-BE32-E72D297353CC}">
              <c16:uniqueId val="{00000001-5ED0-46AE-9FA4-B57D9E03503B}"/>
            </c:ext>
          </c:extLst>
        </c:ser>
        <c:ser>
          <c:idx val="2"/>
          <c:order val="2"/>
          <c:tx>
            <c:v>Overseas</c:v>
          </c:tx>
          <c:spPr>
            <a:solidFill>
              <a:srgbClr val="808080"/>
            </a:solidFill>
            <a:ln w="12700">
              <a:solidFill>
                <a:schemeClr val="bg1"/>
              </a:solidFill>
              <a:prstDash val="solid"/>
            </a:ln>
          </c:spPr>
          <c:invertIfNegative val="0"/>
          <c:dLbls>
            <c:spPr>
              <a:noFill/>
              <a:ln>
                <a:noFill/>
              </a:ln>
              <a:effectLst/>
            </c:spPr>
            <c:txPr>
              <a:bodyPr/>
              <a:lstStyle/>
              <a:p>
                <a:pPr>
                  <a:defRPr sz="1000" b="1" i="0" u="none" strike="noStrike" baseline="0">
                    <a:solidFill>
                      <a:srgbClr val="FFFFFF"/>
                    </a:solidFill>
                    <a:latin typeface="Arial" panose="020B0604020202020204" pitchFamily="34" charset="0"/>
                    <a:ea typeface="Arial"/>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'[13]Data Fig 12a &amp; Fig 12b'!$G$6:$G$37</c:f>
              <c:strCache>
                <c:ptCount val="32"/>
                <c:pt idx="0">
                  <c:v>Dumfries and Galloway</c:v>
                </c:pt>
                <c:pt idx="1">
                  <c:v>City of Edinburgh</c:v>
                </c:pt>
                <c:pt idx="2">
                  <c:v>Scottish Borders</c:v>
                </c:pt>
                <c:pt idx="3">
                  <c:v>Moray</c:v>
                </c:pt>
                <c:pt idx="4">
                  <c:v>Fife</c:v>
                </c:pt>
                <c:pt idx="5">
                  <c:v>Highland</c:v>
                </c:pt>
                <c:pt idx="6">
                  <c:v>Glasgow City</c:v>
                </c:pt>
                <c:pt idx="7">
                  <c:v>Orkney Islands</c:v>
                </c:pt>
                <c:pt idx="8">
                  <c:v>Aberdeen City</c:v>
                </c:pt>
                <c:pt idx="9">
                  <c:v>Argyll and Bute</c:v>
                </c:pt>
                <c:pt idx="10">
                  <c:v>Shetland Islands</c:v>
                </c:pt>
                <c:pt idx="11">
                  <c:v>Dundee City</c:v>
                </c:pt>
                <c:pt idx="12">
                  <c:v>Aberdeenshire</c:v>
                </c:pt>
                <c:pt idx="13">
                  <c:v>Perth and Kinross</c:v>
                </c:pt>
                <c:pt idx="14">
                  <c:v>Stirling</c:v>
                </c:pt>
                <c:pt idx="15">
                  <c:v>Na h-Eileanan Siar</c:v>
                </c:pt>
                <c:pt idx="16">
                  <c:v>East Lothian</c:v>
                </c:pt>
                <c:pt idx="17">
                  <c:v>Inverclyde</c:v>
                </c:pt>
                <c:pt idx="18">
                  <c:v>Renfrewshire</c:v>
                </c:pt>
                <c:pt idx="19">
                  <c:v>South Ayrshire</c:v>
                </c:pt>
                <c:pt idx="20">
                  <c:v>North Ayrshire</c:v>
                </c:pt>
                <c:pt idx="21">
                  <c:v>Angus</c:v>
                </c:pt>
                <c:pt idx="22">
                  <c:v>South Lanarkshire</c:v>
                </c:pt>
                <c:pt idx="23">
                  <c:v>Falkirk</c:v>
                </c:pt>
                <c:pt idx="24">
                  <c:v>Clackmannanshire</c:v>
                </c:pt>
                <c:pt idx="25">
                  <c:v>West Lothian</c:v>
                </c:pt>
                <c:pt idx="26">
                  <c:v>East Ayrshire</c:v>
                </c:pt>
                <c:pt idx="27">
                  <c:v>North Lanarkshire</c:v>
                </c:pt>
                <c:pt idx="28">
                  <c:v>Midlothian</c:v>
                </c:pt>
                <c:pt idx="29">
                  <c:v>East Dunbartonshire</c:v>
                </c:pt>
                <c:pt idx="30">
                  <c:v>West Dunbartonshire</c:v>
                </c:pt>
                <c:pt idx="31">
                  <c:v>East Renfrewshire</c:v>
                </c:pt>
              </c:strCache>
            </c:strRef>
          </c:cat>
          <c:val>
            <c:numRef>
              <c:f>'[13]Data Fig 12a &amp; Fig 12b'!$J$6:$J$37</c:f>
              <c:numCache>
                <c:formatCode>General</c:formatCode>
                <c:ptCount val="32"/>
                <c:pt idx="0">
                  <c:v>12</c:v>
                </c:pt>
                <c:pt idx="1">
                  <c:v>18</c:v>
                </c:pt>
                <c:pt idx="2">
                  <c:v>10</c:v>
                </c:pt>
                <c:pt idx="3">
                  <c:v>11</c:v>
                </c:pt>
                <c:pt idx="4">
                  <c:v>13</c:v>
                </c:pt>
                <c:pt idx="5">
                  <c:v>11</c:v>
                </c:pt>
                <c:pt idx="6">
                  <c:v>16</c:v>
                </c:pt>
                <c:pt idx="7">
                  <c:v>10</c:v>
                </c:pt>
                <c:pt idx="8">
                  <c:v>15</c:v>
                </c:pt>
                <c:pt idx="9">
                  <c:v>10</c:v>
                </c:pt>
                <c:pt idx="10">
                  <c:v>11</c:v>
                </c:pt>
                <c:pt idx="11">
                  <c:v>11</c:v>
                </c:pt>
                <c:pt idx="12">
                  <c:v>8</c:v>
                </c:pt>
                <c:pt idx="13">
                  <c:v>10</c:v>
                </c:pt>
                <c:pt idx="14">
                  <c:v>10</c:v>
                </c:pt>
                <c:pt idx="15">
                  <c:v>8</c:v>
                </c:pt>
                <c:pt idx="16">
                  <c:v>8</c:v>
                </c:pt>
                <c:pt idx="17">
                  <c:v>8</c:v>
                </c:pt>
                <c:pt idx="18">
                  <c:v>9</c:v>
                </c:pt>
                <c:pt idx="19">
                  <c:v>8</c:v>
                </c:pt>
                <c:pt idx="20">
                  <c:v>8</c:v>
                </c:pt>
                <c:pt idx="21">
                  <c:v>7</c:v>
                </c:pt>
                <c:pt idx="22">
                  <c:v>8</c:v>
                </c:pt>
                <c:pt idx="23">
                  <c:v>8</c:v>
                </c:pt>
                <c:pt idx="24">
                  <c:v>8</c:v>
                </c:pt>
                <c:pt idx="25">
                  <c:v>7</c:v>
                </c:pt>
                <c:pt idx="26">
                  <c:v>7</c:v>
                </c:pt>
                <c:pt idx="27">
                  <c:v>9</c:v>
                </c:pt>
                <c:pt idx="28">
                  <c:v>6</c:v>
                </c:pt>
                <c:pt idx="29">
                  <c:v>7</c:v>
                </c:pt>
                <c:pt idx="30">
                  <c:v>6</c:v>
                </c:pt>
                <c:pt idx="31">
                  <c:v>5</c:v>
                </c:pt>
              </c:numCache>
            </c:numRef>
          </c:val>
          <c:extLst>
            <c:ext xmlns:c16="http://schemas.microsoft.com/office/drawing/2014/chart" uri="{C3380CC4-5D6E-409C-BE32-E72D297353CC}">
              <c16:uniqueId val="{00000002-5ED0-46AE-9FA4-B57D9E03503B}"/>
            </c:ext>
          </c:extLst>
        </c:ser>
        <c:dLbls>
          <c:showLegendKey val="0"/>
          <c:showVal val="0"/>
          <c:showCatName val="0"/>
          <c:showSerName val="0"/>
          <c:showPercent val="0"/>
          <c:showBubbleSize val="0"/>
        </c:dLbls>
        <c:gapWidth val="30"/>
        <c:overlap val="100"/>
        <c:axId val="140130176"/>
        <c:axId val="140131712"/>
      </c:barChart>
      <c:catAx>
        <c:axId val="140130176"/>
        <c:scaling>
          <c:orientation val="minMax"/>
        </c:scaling>
        <c:delete val="0"/>
        <c:axPos val="l"/>
        <c:numFmt formatCode="General" sourceLinked="1"/>
        <c:majorTickMark val="none"/>
        <c:minorTickMark val="none"/>
        <c:tickLblPos val="nextTo"/>
        <c:spPr>
          <a:ln w="3175">
            <a:noFill/>
            <a:prstDash val="solid"/>
          </a:ln>
        </c:spPr>
        <c:txPr>
          <a:bodyPr rot="0" vert="horz"/>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crossAx val="140131712"/>
        <c:crosses val="autoZero"/>
        <c:auto val="1"/>
        <c:lblAlgn val="ctr"/>
        <c:lblOffset val="50"/>
        <c:tickLblSkip val="1"/>
        <c:noMultiLvlLbl val="0"/>
      </c:catAx>
      <c:valAx>
        <c:axId val="140131712"/>
        <c:scaling>
          <c:orientation val="minMax"/>
        </c:scaling>
        <c:delete val="0"/>
        <c:axPos val="b"/>
        <c:title>
          <c:tx>
            <c:rich>
              <a:bodyPr/>
              <a:lstStyle/>
              <a:p>
                <a:pPr>
                  <a:defRPr sz="1200" b="1" i="0" u="none" strike="noStrike" baseline="0">
                    <a:solidFill>
                      <a:srgbClr val="000000"/>
                    </a:solidFill>
                    <a:latin typeface="Arial" panose="020B0604020202020204" pitchFamily="34" charset="0"/>
                    <a:ea typeface="Arial"/>
                    <a:cs typeface="Arial" panose="020B0604020202020204" pitchFamily="34" charset="0"/>
                  </a:defRPr>
                </a:pPr>
                <a:r>
                  <a:rPr lang="en-GB">
                    <a:latin typeface="Arial" panose="020B0604020202020204" pitchFamily="34" charset="0"/>
                    <a:cs typeface="Arial" panose="020B0604020202020204" pitchFamily="34" charset="0"/>
                  </a:rPr>
                  <a:t>Percentage of out-migrants</a:t>
                </a:r>
              </a:p>
            </c:rich>
          </c:tx>
          <c:layout>
            <c:manualLayout>
              <c:xMode val="edge"/>
              <c:yMode val="edge"/>
              <c:x val="0.43441727271737895"/>
              <c:y val="0.92507862422727083"/>
            </c:manualLayout>
          </c:layout>
          <c:overlay val="0"/>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crossAx val="140130176"/>
        <c:crosses val="autoZero"/>
        <c:crossBetween val="between"/>
      </c:valAx>
      <c:spPr>
        <a:noFill/>
        <a:ln w="25400">
          <a:noFill/>
        </a:ln>
      </c:spPr>
    </c:plotArea>
    <c:legend>
      <c:legendPos val="b"/>
      <c:layout>
        <c:manualLayout>
          <c:xMode val="edge"/>
          <c:yMode val="edge"/>
          <c:x val="0.23366513157405591"/>
          <c:y val="6.3776951505720492E-2"/>
          <c:w val="0.67005096890361238"/>
          <c:h val="3.665273111219404E-2"/>
        </c:manualLayout>
      </c:layout>
      <c:overlay val="0"/>
      <c:spPr>
        <a:noFill/>
        <a:ln w="3175">
          <a:noFill/>
          <a:prstDash val="solid"/>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n-GB" sz="1400" b="1">
                <a:solidFill>
                  <a:sysClr val="windowText" lastClr="000000"/>
                </a:solidFill>
                <a:latin typeface="Arial" panose="020B0604020202020204" pitchFamily="34" charset="0"/>
                <a:cs typeface="Arial" panose="020B0604020202020204" pitchFamily="34" charset="0"/>
              </a:rPr>
              <a:t>Figure</a:t>
            </a:r>
            <a:r>
              <a:rPr lang="en-GB" sz="1400" b="1" baseline="0">
                <a:solidFill>
                  <a:sysClr val="windowText" lastClr="000000"/>
                </a:solidFill>
                <a:latin typeface="Arial" panose="020B0604020202020204" pitchFamily="34" charset="0"/>
                <a:cs typeface="Arial" panose="020B0604020202020204" pitchFamily="34" charset="0"/>
              </a:rPr>
              <a:t> 5.10: </a:t>
            </a:r>
            <a:r>
              <a:rPr lang="en-GB" sz="1400" b="1" i="0" u="none" strike="noStrike" baseline="0">
                <a:solidFill>
                  <a:sysClr val="windowText" lastClr="000000"/>
                </a:solidFill>
                <a:effectLst/>
                <a:latin typeface="Arial" panose="020B0604020202020204" pitchFamily="34" charset="0"/>
                <a:cs typeface="Arial" panose="020B0604020202020204" pitchFamily="34" charset="0"/>
              </a:rPr>
              <a:t>Number of EU and Non-EU nationals living in Scotland, 2018 </a:t>
            </a:r>
            <a:endParaRPr lang="en-GB" sz="14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4059692327580633"/>
          <c:y val="3.2142800127713922E-2"/>
          <c:w val="0.77430355849682841"/>
          <c:h val="0.9335598575983719"/>
        </c:manualLayout>
      </c:layout>
      <c:barChart>
        <c:barDir val="bar"/>
        <c:grouping val="stacked"/>
        <c:varyColors val="0"/>
        <c:ser>
          <c:idx val="1"/>
          <c:order val="0"/>
          <c:tx>
            <c:strRef>
              <c:f>'[14]Sankey alternatives'!$D$2</c:f>
              <c:strCache>
                <c:ptCount val="1"/>
                <c:pt idx="0">
                  <c:v>EU8</c:v>
                </c:pt>
              </c:strCache>
            </c:strRef>
          </c:tx>
          <c:spPr>
            <a:solidFill>
              <a:srgbClr val="90278E"/>
            </a:solidFill>
            <a:ln w="50800">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A83-48C7-A563-D57A3BD9EDF4}"/>
                </c:ext>
              </c:extLst>
            </c:dLbl>
            <c:dLbl>
              <c:idx val="1"/>
              <c:layout>
                <c:manualLayout>
                  <c:x val="-0.14397194751470493"/>
                  <c:y val="-4.0231481481481507E-2"/>
                </c:manualLayout>
              </c:layout>
              <c:tx>
                <c:rich>
                  <a:bodyPr rot="0" spcFirstLastPara="1" vertOverflow="ellipsis" vert="horz" wrap="square" lIns="38100" tIns="19050" rIns="38100" bIns="19050" anchor="ctr" anchorCtr="0">
                    <a:spAutoFit/>
                  </a:bodyPr>
                  <a:lstStyle/>
                  <a:p>
                    <a:pPr algn="l">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sz="1200">
                        <a:solidFill>
                          <a:schemeClr val="bg1"/>
                        </a:solidFill>
                        <a:latin typeface="Arial" panose="020B0604020202020204" pitchFamily="34" charset="0"/>
                        <a:cs typeface="Arial" panose="020B0604020202020204" pitchFamily="34" charset="0"/>
                      </a:rPr>
                      <a:t>EU8</a:t>
                    </a:r>
                  </a:p>
                  <a:p>
                    <a:pPr algn="l">
                      <a:defRPr sz="1200">
                        <a:latin typeface="Arial" panose="020B0604020202020204" pitchFamily="34" charset="0"/>
                        <a:cs typeface="Arial" panose="020B0604020202020204" pitchFamily="34" charset="0"/>
                      </a:defRPr>
                    </a:pPr>
                    <a:r>
                      <a:rPr lang="en-US" sz="1200">
                        <a:solidFill>
                          <a:schemeClr val="bg1"/>
                        </a:solidFill>
                        <a:latin typeface="Arial" panose="020B0604020202020204" pitchFamily="34" charset="0"/>
                        <a:cs typeface="Arial" panose="020B0604020202020204" pitchFamily="34" charset="0"/>
                      </a:rPr>
                      <a:t>122,000</a:t>
                    </a:r>
                  </a:p>
                </c:rich>
              </c:tx>
              <c:spPr>
                <a:noFill/>
                <a:ln>
                  <a:noFill/>
                </a:ln>
                <a:effectLst/>
              </c:spPr>
              <c:txPr>
                <a:bodyPr rot="0" spcFirstLastPara="1" vertOverflow="ellipsis" vert="horz" wrap="square" lIns="38100" tIns="19050" rIns="38100" bIns="19050" anchor="ctr" anchorCtr="0">
                  <a:spAutoFit/>
                </a:bodyPr>
                <a:lstStyle/>
                <a:p>
                  <a:pPr algn="l">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83-48C7-A563-D57A3BD9EDF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'[14]Sankey alternatives'!$B$3:$B$4</c:f>
              <c:strCache>
                <c:ptCount val="2"/>
                <c:pt idx="0">
                  <c:v>Non-EU</c:v>
                </c:pt>
                <c:pt idx="1">
                  <c:v>Non-EU</c:v>
                </c:pt>
              </c:strCache>
            </c:strRef>
          </c:cat>
          <c:val>
            <c:numRef>
              <c:f>'[14]Sankey alternatives'!$D$3:$D$4</c:f>
              <c:numCache>
                <c:formatCode>General</c:formatCode>
                <c:ptCount val="2"/>
                <c:pt idx="0">
                  <c:v>0</c:v>
                </c:pt>
                <c:pt idx="1">
                  <c:v>122</c:v>
                </c:pt>
              </c:numCache>
            </c:numRef>
          </c:val>
          <c:extLst>
            <c:ext xmlns:c16="http://schemas.microsoft.com/office/drawing/2014/chart" uri="{C3380CC4-5D6E-409C-BE32-E72D297353CC}">
              <c16:uniqueId val="{00000002-BA83-48C7-A563-D57A3BD9EDF4}"/>
            </c:ext>
          </c:extLst>
        </c:ser>
        <c:ser>
          <c:idx val="0"/>
          <c:order val="1"/>
          <c:tx>
            <c:strRef>
              <c:f>'[14]Sankey alternatives'!$C$2</c:f>
              <c:strCache>
                <c:ptCount val="1"/>
                <c:pt idx="0">
                  <c:v>EU14</c:v>
                </c:pt>
              </c:strCache>
            </c:strRef>
          </c:tx>
          <c:spPr>
            <a:solidFill>
              <a:srgbClr val="90278E"/>
            </a:solidFill>
            <a:ln w="50800">
              <a:solidFill>
                <a:sysClr val="window" lastClr="FFFFFF"/>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BA83-48C7-A563-D57A3BD9EDF4}"/>
                </c:ext>
              </c:extLst>
            </c:dLbl>
            <c:dLbl>
              <c:idx val="1"/>
              <c:layout>
                <c:manualLayout>
                  <c:x val="-8.6190614698468171E-2"/>
                  <c:y val="-3.5162835249042144E-2"/>
                </c:manualLayout>
              </c:layout>
              <c:tx>
                <c:rich>
                  <a:bodyPr rot="0" spcFirstLastPara="1" vertOverflow="ellipsis" vert="horz" wrap="square" lIns="38100" tIns="19050" rIns="38100" bIns="19050" anchor="ctr" anchorCtr="0">
                    <a:spAutoFit/>
                  </a:bodyPr>
                  <a:lstStyle/>
                  <a:p>
                    <a:pPr algn="l">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sz="1200">
                        <a:solidFill>
                          <a:schemeClr val="bg1"/>
                        </a:solidFill>
                        <a:latin typeface="Arial" panose="020B0604020202020204" pitchFamily="34" charset="0"/>
                        <a:cs typeface="Arial" panose="020B0604020202020204" pitchFamily="34" charset="0"/>
                      </a:rPr>
                      <a:t>EU14</a:t>
                    </a:r>
                  </a:p>
                  <a:p>
                    <a:pPr algn="l">
                      <a:defRPr sz="1200">
                        <a:latin typeface="Arial" panose="020B0604020202020204" pitchFamily="34" charset="0"/>
                        <a:cs typeface="Arial" panose="020B0604020202020204" pitchFamily="34" charset="0"/>
                      </a:defRPr>
                    </a:pPr>
                    <a:r>
                      <a:rPr lang="en-US" sz="1200">
                        <a:solidFill>
                          <a:schemeClr val="bg1"/>
                        </a:solidFill>
                        <a:latin typeface="Arial" panose="020B0604020202020204" pitchFamily="34" charset="0"/>
                        <a:cs typeface="Arial" panose="020B0604020202020204" pitchFamily="34" charset="0"/>
                      </a:rPr>
                      <a:t>82,000</a:t>
                    </a:r>
                  </a:p>
                </c:rich>
              </c:tx>
              <c:spPr>
                <a:noFill/>
                <a:ln>
                  <a:noFill/>
                </a:ln>
                <a:effectLst/>
              </c:spPr>
              <c:txPr>
                <a:bodyPr rot="0" spcFirstLastPara="1" vertOverflow="ellipsis" vert="horz" wrap="square" lIns="38100" tIns="19050" rIns="38100" bIns="19050" anchor="ctr" anchorCtr="0">
                  <a:spAutoFit/>
                </a:bodyPr>
                <a:lstStyle/>
                <a:p>
                  <a:pPr algn="l">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83-48C7-A563-D57A3BD9EDF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'[14]Sankey alternatives'!$B$3:$B$4</c:f>
              <c:strCache>
                <c:ptCount val="2"/>
                <c:pt idx="0">
                  <c:v>Non-EU</c:v>
                </c:pt>
                <c:pt idx="1">
                  <c:v>Non-EU</c:v>
                </c:pt>
              </c:strCache>
            </c:strRef>
          </c:cat>
          <c:val>
            <c:numRef>
              <c:f>'[14]Sankey alternatives'!$C$3:$C$4</c:f>
              <c:numCache>
                <c:formatCode>General</c:formatCode>
                <c:ptCount val="2"/>
                <c:pt idx="0">
                  <c:v>0</c:v>
                </c:pt>
                <c:pt idx="1">
                  <c:v>82</c:v>
                </c:pt>
              </c:numCache>
            </c:numRef>
          </c:val>
          <c:extLst>
            <c:ext xmlns:c16="http://schemas.microsoft.com/office/drawing/2014/chart" uri="{C3380CC4-5D6E-409C-BE32-E72D297353CC}">
              <c16:uniqueId val="{00000005-BA83-48C7-A563-D57A3BD9EDF4}"/>
            </c:ext>
          </c:extLst>
        </c:ser>
        <c:ser>
          <c:idx val="4"/>
          <c:order val="2"/>
          <c:tx>
            <c:strRef>
              <c:f>'[14]Sankey alternatives'!$E$2</c:f>
              <c:strCache>
                <c:ptCount val="1"/>
                <c:pt idx="0">
                  <c:v>EU2</c:v>
                </c:pt>
              </c:strCache>
            </c:strRef>
          </c:tx>
          <c:spPr>
            <a:solidFill>
              <a:srgbClr val="90278E"/>
            </a:solidFill>
            <a:ln w="50800">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BA83-48C7-A563-D57A3BD9EDF4}"/>
                </c:ext>
              </c:extLst>
            </c:dLbl>
            <c:dLbl>
              <c:idx val="1"/>
              <c:layout>
                <c:manualLayout>
                  <c:x val="0"/>
                  <c:y val="-0.18120038836807648"/>
                </c:manualLayout>
              </c:layout>
              <c:tx>
                <c:rich>
                  <a:bodyPr/>
                  <a:lstStyle/>
                  <a:p>
                    <a:r>
                      <a:rPr lang="en-US">
                        <a:solidFill>
                          <a:srgbClr val="90278E"/>
                        </a:solidFill>
                      </a:rPr>
                      <a:t>EU2 (15,000)</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83-48C7-A563-D57A3BD9EDF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'[14]Sankey alternatives'!$B$3:$B$4</c:f>
              <c:strCache>
                <c:ptCount val="2"/>
                <c:pt idx="0">
                  <c:v>Non-EU</c:v>
                </c:pt>
                <c:pt idx="1">
                  <c:v>Non-EU</c:v>
                </c:pt>
              </c:strCache>
            </c:strRef>
          </c:cat>
          <c:val>
            <c:numRef>
              <c:f>'[14]Sankey alternatives'!$E$3:$E$4</c:f>
              <c:numCache>
                <c:formatCode>General</c:formatCode>
                <c:ptCount val="2"/>
                <c:pt idx="0">
                  <c:v>0</c:v>
                </c:pt>
                <c:pt idx="1">
                  <c:v>15</c:v>
                </c:pt>
              </c:numCache>
            </c:numRef>
          </c:val>
          <c:extLst>
            <c:ext xmlns:c16="http://schemas.microsoft.com/office/drawing/2014/chart" uri="{C3380CC4-5D6E-409C-BE32-E72D297353CC}">
              <c16:uniqueId val="{00000008-BA83-48C7-A563-D57A3BD9EDF4}"/>
            </c:ext>
          </c:extLst>
        </c:ser>
        <c:ser>
          <c:idx val="2"/>
          <c:order val="3"/>
          <c:tx>
            <c:strRef>
              <c:f>'[14]Sankey alternatives'!$F$2</c:f>
              <c:strCache>
                <c:ptCount val="1"/>
                <c:pt idx="0">
                  <c:v>EU Other</c:v>
                </c:pt>
              </c:strCache>
            </c:strRef>
          </c:tx>
          <c:spPr>
            <a:solidFill>
              <a:srgbClr val="90278E"/>
            </a:solidFill>
            <a:ln w="28575">
              <a:solidFill>
                <a:sysClr val="window" lastClr="FFFFFF"/>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BA83-48C7-A563-D57A3BD9EDF4}"/>
                </c:ext>
              </c:extLst>
            </c:dLbl>
            <c:dLbl>
              <c:idx val="1"/>
              <c:layout>
                <c:manualLayout>
                  <c:x val="2.5716986620127981E-2"/>
                  <c:y val="0.15801165389527455"/>
                </c:manualLayout>
              </c:layout>
              <c:tx>
                <c:rich>
                  <a:bodyPr/>
                  <a:lstStyle/>
                  <a:p>
                    <a:r>
                      <a:rPr lang="en-US">
                        <a:solidFill>
                          <a:srgbClr val="90278E"/>
                        </a:solidFill>
                      </a:rPr>
                      <a:t>EU Other (2,000)</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83-48C7-A563-D57A3BD9EDF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'[14]Sankey alternatives'!$B$3:$B$4</c:f>
              <c:strCache>
                <c:ptCount val="2"/>
                <c:pt idx="0">
                  <c:v>Non-EU</c:v>
                </c:pt>
                <c:pt idx="1">
                  <c:v>Non-EU</c:v>
                </c:pt>
              </c:strCache>
            </c:strRef>
          </c:cat>
          <c:val>
            <c:numRef>
              <c:f>'[14]Sankey alternatives'!$F$3:$F$4</c:f>
              <c:numCache>
                <c:formatCode>General</c:formatCode>
                <c:ptCount val="2"/>
                <c:pt idx="0">
                  <c:v>0</c:v>
                </c:pt>
                <c:pt idx="1">
                  <c:v>2</c:v>
                </c:pt>
              </c:numCache>
            </c:numRef>
          </c:val>
          <c:extLst>
            <c:ext xmlns:c16="http://schemas.microsoft.com/office/drawing/2014/chart" uri="{C3380CC4-5D6E-409C-BE32-E72D297353CC}">
              <c16:uniqueId val="{0000000B-BA83-48C7-A563-D57A3BD9EDF4}"/>
            </c:ext>
          </c:extLst>
        </c:ser>
        <c:ser>
          <c:idx val="6"/>
          <c:order val="4"/>
          <c:tx>
            <c:strRef>
              <c:f>'[14]Sankey alternatives'!$I$2</c:f>
              <c:strCache>
                <c:ptCount val="1"/>
                <c:pt idx="0">
                  <c:v>Rest of the World</c:v>
                </c:pt>
              </c:strCache>
            </c:strRef>
          </c:tx>
          <c:spPr>
            <a:solidFill>
              <a:schemeClr val="bg1">
                <a:lumMod val="65000"/>
              </a:schemeClr>
            </a:solidFill>
            <a:ln w="50800">
              <a:solidFill>
                <a:schemeClr val="bg1"/>
              </a:solidFill>
            </a:ln>
            <a:effectLst/>
          </c:spPr>
          <c:invertIfNegative val="0"/>
          <c:dLbls>
            <c:dLbl>
              <c:idx val="0"/>
              <c:layout>
                <c:manualLayout>
                  <c:x val="-1.1437713237488011E-2"/>
                  <c:y val="-3.4085705945224788E-2"/>
                </c:manualLayout>
              </c:layout>
              <c:tx>
                <c:rich>
                  <a:bodyPr/>
                  <a:lstStyle/>
                  <a:p>
                    <a:r>
                      <a:rPr lang="en-US" sz="1200">
                        <a:solidFill>
                          <a:schemeClr val="bg1"/>
                        </a:solidFill>
                        <a:latin typeface="Arial" panose="020B0604020202020204" pitchFamily="34" charset="0"/>
                        <a:cs typeface="Arial" panose="020B0604020202020204" pitchFamily="34" charset="0"/>
                      </a:rPr>
                      <a:t>Rest of the World</a:t>
                    </a:r>
                  </a:p>
                  <a:p>
                    <a:r>
                      <a:rPr lang="en-US" sz="1200">
                        <a:solidFill>
                          <a:schemeClr val="bg1"/>
                        </a:solidFill>
                        <a:latin typeface="Arial" panose="020B0604020202020204" pitchFamily="34" charset="0"/>
                        <a:cs typeface="Arial" panose="020B0604020202020204" pitchFamily="34" charset="0"/>
                      </a:rPr>
                      <a:t>61,000</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83-48C7-A563-D57A3BD9EDF4}"/>
                </c:ext>
              </c:extLst>
            </c:dLbl>
            <c:dLbl>
              <c:idx val="1"/>
              <c:delete val="1"/>
              <c:extLst>
                <c:ext xmlns:c15="http://schemas.microsoft.com/office/drawing/2012/chart" uri="{CE6537A1-D6FC-4f65-9D91-7224C49458BB}"/>
                <c:ext xmlns:c16="http://schemas.microsoft.com/office/drawing/2014/chart" uri="{C3380CC4-5D6E-409C-BE32-E72D297353CC}">
                  <c16:uniqueId val="{0000000D-BA83-48C7-A563-D57A3BD9EDF4}"/>
                </c:ext>
              </c:extLst>
            </c:dLbl>
            <c:spPr>
              <a:noFill/>
              <a:ln>
                <a:noFill/>
              </a:ln>
              <a:effectLst/>
            </c:spPr>
            <c:txPr>
              <a:bodyPr rot="0" spcFirstLastPara="1" vertOverflow="ellipsis" vert="horz" wrap="square" lIns="38100" tIns="19050" rIns="38100" bIns="19050" anchor="ctr" anchorCtr="0">
                <a:spAutoFit/>
              </a:bodyPr>
              <a:lstStyle/>
              <a:p>
                <a:pPr algn="l">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'[14]Sankey alternatives'!$B$3:$B$4</c:f>
              <c:strCache>
                <c:ptCount val="2"/>
                <c:pt idx="0">
                  <c:v>Non-EU</c:v>
                </c:pt>
                <c:pt idx="1">
                  <c:v>Non-EU</c:v>
                </c:pt>
              </c:strCache>
            </c:strRef>
          </c:cat>
          <c:val>
            <c:numRef>
              <c:f>'[14]Sankey alternatives'!$I$3:$I$4</c:f>
              <c:numCache>
                <c:formatCode>General</c:formatCode>
                <c:ptCount val="2"/>
                <c:pt idx="0">
                  <c:v>61</c:v>
                </c:pt>
                <c:pt idx="1">
                  <c:v>0</c:v>
                </c:pt>
              </c:numCache>
            </c:numRef>
          </c:val>
          <c:extLst>
            <c:ext xmlns:c16="http://schemas.microsoft.com/office/drawing/2014/chart" uri="{C3380CC4-5D6E-409C-BE32-E72D297353CC}">
              <c16:uniqueId val="{0000000E-BA83-48C7-A563-D57A3BD9EDF4}"/>
            </c:ext>
          </c:extLst>
        </c:ser>
        <c:ser>
          <c:idx val="5"/>
          <c:order val="5"/>
          <c:tx>
            <c:strRef>
              <c:f>'[14]Sankey alternatives'!$H$2</c:f>
              <c:strCache>
                <c:ptCount val="1"/>
                <c:pt idx="0">
                  <c:v>Asia</c:v>
                </c:pt>
              </c:strCache>
            </c:strRef>
          </c:tx>
          <c:spPr>
            <a:solidFill>
              <a:schemeClr val="bg1">
                <a:lumMod val="65000"/>
              </a:schemeClr>
            </a:solidFill>
            <a:ln w="50800">
              <a:solidFill>
                <a:schemeClr val="bg1"/>
              </a:solidFill>
            </a:ln>
            <a:effectLst/>
          </c:spPr>
          <c:invertIfNegative val="0"/>
          <c:dLbls>
            <c:dLbl>
              <c:idx val="0"/>
              <c:layout>
                <c:manualLayout>
                  <c:x val="-5.1175586581345744E-2"/>
                  <c:y val="-3.9154294380587484E-2"/>
                </c:manualLayout>
              </c:layout>
              <c:tx>
                <c:rich>
                  <a:bodyPr rot="0" spcFirstLastPara="1" vertOverflow="ellipsis" vert="horz" wrap="square" lIns="38100" tIns="19050" rIns="38100" bIns="19050" anchor="ctr" anchorCtr="0">
                    <a:spAutoFit/>
                  </a:bodyPr>
                  <a:lstStyle/>
                  <a:p>
                    <a:pPr algn="l">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sz="1200">
                        <a:solidFill>
                          <a:schemeClr val="bg1"/>
                        </a:solidFill>
                        <a:latin typeface="Arial" panose="020B0604020202020204" pitchFamily="34" charset="0"/>
                        <a:cs typeface="Arial" panose="020B0604020202020204" pitchFamily="34" charset="0"/>
                      </a:rPr>
                      <a:t>Asia</a:t>
                    </a:r>
                  </a:p>
                  <a:p>
                    <a:pPr algn="l">
                      <a:defRPr sz="1200">
                        <a:latin typeface="Arial" panose="020B0604020202020204" pitchFamily="34" charset="0"/>
                        <a:cs typeface="Arial" panose="020B0604020202020204" pitchFamily="34" charset="0"/>
                      </a:defRPr>
                    </a:pPr>
                    <a:r>
                      <a:rPr lang="en-US" sz="1200">
                        <a:solidFill>
                          <a:schemeClr val="bg1"/>
                        </a:solidFill>
                        <a:latin typeface="Arial" panose="020B0604020202020204" pitchFamily="34" charset="0"/>
                        <a:cs typeface="Arial" panose="020B0604020202020204" pitchFamily="34" charset="0"/>
                      </a:rPr>
                      <a:t>58,000</a:t>
                    </a:r>
                  </a:p>
                </c:rich>
              </c:tx>
              <c:spPr>
                <a:noFill/>
                <a:ln>
                  <a:noFill/>
                </a:ln>
                <a:effectLst/>
              </c:spPr>
              <c:txPr>
                <a:bodyPr rot="0" spcFirstLastPara="1" vertOverflow="ellipsis" vert="horz" wrap="square" lIns="38100" tIns="19050" rIns="38100" bIns="19050" anchor="ctr" anchorCtr="0">
                  <a:spAutoFit/>
                </a:bodyPr>
                <a:lstStyle/>
                <a:p>
                  <a:pPr algn="l">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A83-48C7-A563-D57A3BD9EDF4}"/>
                </c:ext>
              </c:extLst>
            </c:dLbl>
            <c:dLbl>
              <c:idx val="1"/>
              <c:delete val="1"/>
              <c:extLst>
                <c:ext xmlns:c15="http://schemas.microsoft.com/office/drawing/2012/chart" uri="{CE6537A1-D6FC-4f65-9D91-7224C49458BB}"/>
                <c:ext xmlns:c16="http://schemas.microsoft.com/office/drawing/2014/chart" uri="{C3380CC4-5D6E-409C-BE32-E72D297353CC}">
                  <c16:uniqueId val="{00000010-BA83-48C7-A563-D57A3BD9EDF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'[14]Sankey alternatives'!$B$3:$B$4</c:f>
              <c:strCache>
                <c:ptCount val="2"/>
                <c:pt idx="0">
                  <c:v>Non-EU</c:v>
                </c:pt>
                <c:pt idx="1">
                  <c:v>Non-EU</c:v>
                </c:pt>
              </c:strCache>
            </c:strRef>
          </c:cat>
          <c:val>
            <c:numRef>
              <c:f>'[14]Sankey alternatives'!$H$3:$H$4</c:f>
              <c:numCache>
                <c:formatCode>General</c:formatCode>
                <c:ptCount val="2"/>
                <c:pt idx="0">
                  <c:v>58</c:v>
                </c:pt>
                <c:pt idx="1">
                  <c:v>0</c:v>
                </c:pt>
              </c:numCache>
            </c:numRef>
          </c:val>
          <c:extLst>
            <c:ext xmlns:c16="http://schemas.microsoft.com/office/drawing/2014/chart" uri="{C3380CC4-5D6E-409C-BE32-E72D297353CC}">
              <c16:uniqueId val="{00000011-BA83-48C7-A563-D57A3BD9EDF4}"/>
            </c:ext>
          </c:extLst>
        </c:ser>
        <c:ser>
          <c:idx val="3"/>
          <c:order val="6"/>
          <c:tx>
            <c:strRef>
              <c:f>'[14]Sankey alternatives'!$G$2</c:f>
              <c:strCache>
                <c:ptCount val="1"/>
                <c:pt idx="0">
                  <c:v>Other Europe</c:v>
                </c:pt>
              </c:strCache>
            </c:strRef>
          </c:tx>
          <c:spPr>
            <a:solidFill>
              <a:schemeClr val="bg1">
                <a:lumMod val="65000"/>
              </a:schemeClr>
            </a:solidFill>
            <a:ln w="50800">
              <a:solidFill>
                <a:schemeClr val="bg1"/>
              </a:solidFill>
            </a:ln>
            <a:effectLst/>
          </c:spPr>
          <c:invertIfNegative val="0"/>
          <c:dLbls>
            <c:dLbl>
              <c:idx val="0"/>
              <c:layout>
                <c:manualLayout>
                  <c:x val="1.0902152239370745E-3"/>
                  <c:y val="0.19026040778648021"/>
                </c:manualLayout>
              </c:layout>
              <c:tx>
                <c:rich>
                  <a:bodyPr/>
                  <a:lstStyle/>
                  <a:p>
                    <a:r>
                      <a:rPr lang="en-US">
                        <a:solidFill>
                          <a:schemeClr val="bg1">
                            <a:lumMod val="50000"/>
                          </a:schemeClr>
                        </a:solidFill>
                      </a:rPr>
                      <a:t>Other Europe (12,000)</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A83-48C7-A563-D57A3BD9EDF4}"/>
                </c:ext>
              </c:extLst>
            </c:dLbl>
            <c:dLbl>
              <c:idx val="1"/>
              <c:delete val="1"/>
              <c:extLst>
                <c:ext xmlns:c15="http://schemas.microsoft.com/office/drawing/2012/chart" uri="{CE6537A1-D6FC-4f65-9D91-7224C49458BB}"/>
                <c:ext xmlns:c16="http://schemas.microsoft.com/office/drawing/2014/chart" uri="{C3380CC4-5D6E-409C-BE32-E72D297353CC}">
                  <c16:uniqueId val="{00000013-BA83-48C7-A563-D57A3BD9EDF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'[14]Sankey alternatives'!$B$3:$B$4</c:f>
              <c:strCache>
                <c:ptCount val="2"/>
                <c:pt idx="0">
                  <c:v>Non-EU</c:v>
                </c:pt>
                <c:pt idx="1">
                  <c:v>Non-EU</c:v>
                </c:pt>
              </c:strCache>
            </c:strRef>
          </c:cat>
          <c:val>
            <c:numRef>
              <c:f>'[14]Sankey alternatives'!$G$3:$G$4</c:f>
              <c:numCache>
                <c:formatCode>General</c:formatCode>
                <c:ptCount val="2"/>
                <c:pt idx="0">
                  <c:v>12</c:v>
                </c:pt>
                <c:pt idx="1">
                  <c:v>0</c:v>
                </c:pt>
              </c:numCache>
            </c:numRef>
          </c:val>
          <c:extLst>
            <c:ext xmlns:c16="http://schemas.microsoft.com/office/drawing/2014/chart" uri="{C3380CC4-5D6E-409C-BE32-E72D297353CC}">
              <c16:uniqueId val="{00000014-BA83-48C7-A563-D57A3BD9EDF4}"/>
            </c:ext>
          </c:extLst>
        </c:ser>
        <c:dLbls>
          <c:showLegendKey val="0"/>
          <c:showVal val="0"/>
          <c:showCatName val="0"/>
          <c:showSerName val="0"/>
          <c:showPercent val="0"/>
          <c:showBubbleSize val="0"/>
        </c:dLbls>
        <c:gapWidth val="116"/>
        <c:overlap val="100"/>
        <c:axId val="608499256"/>
        <c:axId val="608501224"/>
      </c:barChart>
      <c:catAx>
        <c:axId val="608499256"/>
        <c:scaling>
          <c:orientation val="minMax"/>
        </c:scaling>
        <c:delete val="1"/>
        <c:axPos val="l"/>
        <c:title>
          <c:tx>
            <c:rich>
              <a:bodyPr rot="0" spcFirstLastPara="1" vertOverflow="ellipsis" wrap="square" anchor="ctr" anchorCtr="1"/>
              <a:lstStyle/>
              <a:p>
                <a:pPr algn="l">
                  <a:defRPr sz="14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r>
                  <a:rPr lang="en-GB" sz="1400">
                    <a:solidFill>
                      <a:srgbClr val="90278E"/>
                    </a:solidFill>
                    <a:latin typeface="Arial" panose="020B0604020202020204" pitchFamily="34" charset="0"/>
                    <a:cs typeface="Arial" panose="020B0604020202020204" pitchFamily="34" charset="0"/>
                  </a:rPr>
                  <a:t>EU</a:t>
                </a:r>
              </a:p>
              <a:p>
                <a:pPr algn="l">
                  <a:defRPr sz="1400"/>
                </a:pPr>
                <a:r>
                  <a:rPr lang="en-GB" sz="1400" b="1">
                    <a:solidFill>
                      <a:srgbClr val="90278E"/>
                    </a:solidFill>
                    <a:latin typeface="Arial" panose="020B0604020202020204" pitchFamily="34" charset="0"/>
                    <a:cs typeface="Arial" panose="020B0604020202020204" pitchFamily="34" charset="0"/>
                  </a:rPr>
                  <a:t>221,000</a:t>
                </a:r>
              </a:p>
            </c:rich>
          </c:tx>
          <c:layout>
            <c:manualLayout>
              <c:xMode val="edge"/>
              <c:yMode val="edge"/>
              <c:x val="2.7119126106909704E-2"/>
              <c:y val="0.1743574393358876"/>
            </c:manualLayout>
          </c:layout>
          <c:overlay val="0"/>
          <c:spPr>
            <a:noFill/>
            <a:ln>
              <a:noFill/>
            </a:ln>
            <a:effectLst/>
          </c:spPr>
          <c:txPr>
            <a:bodyPr rot="0" spcFirstLastPara="1" vertOverflow="ellipsis" wrap="square" anchor="ctr" anchorCtr="1"/>
            <a:lstStyle/>
            <a:p>
              <a:pPr algn="l">
                <a:defRPr sz="14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none"/>
        <c:minorTickMark val="none"/>
        <c:tickLblPos val="nextTo"/>
        <c:crossAx val="608501224"/>
        <c:crosses val="autoZero"/>
        <c:auto val="1"/>
        <c:lblAlgn val="ctr"/>
        <c:lblOffset val="100"/>
        <c:noMultiLvlLbl val="0"/>
      </c:catAx>
      <c:valAx>
        <c:axId val="608501224"/>
        <c:scaling>
          <c:orientation val="minMax"/>
        </c:scaling>
        <c:delete val="1"/>
        <c:axPos val="b"/>
        <c:title>
          <c:tx>
            <c:rich>
              <a:bodyPr rot="0" spcFirstLastPara="1" vertOverflow="ellipsis" vert="horz" wrap="square" anchor="ctr" anchorCtr="1"/>
              <a:lstStyle/>
              <a:p>
                <a:pPr algn="l">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a:solidFill>
                      <a:schemeClr val="bg1">
                        <a:lumMod val="50000"/>
                      </a:schemeClr>
                    </a:solidFill>
                    <a:latin typeface="Arial" panose="020B0604020202020204" pitchFamily="34" charset="0"/>
                    <a:cs typeface="Arial" panose="020B0604020202020204" pitchFamily="34" charset="0"/>
                  </a:rPr>
                  <a:t>Non-EU</a:t>
                </a:r>
              </a:p>
              <a:p>
                <a:pPr algn="l">
                  <a:defRPr sz="1400">
                    <a:latin typeface="Arial" panose="020B0604020202020204" pitchFamily="34" charset="0"/>
                    <a:cs typeface="Arial" panose="020B0604020202020204" pitchFamily="34" charset="0"/>
                  </a:defRPr>
                </a:pPr>
                <a:r>
                  <a:rPr lang="en-GB" sz="1400" b="1">
                    <a:solidFill>
                      <a:schemeClr val="bg1">
                        <a:lumMod val="50000"/>
                      </a:schemeClr>
                    </a:solidFill>
                    <a:latin typeface="Arial" panose="020B0604020202020204" pitchFamily="34" charset="0"/>
                    <a:cs typeface="Arial" panose="020B0604020202020204" pitchFamily="34" charset="0"/>
                  </a:rPr>
                  <a:t>131,000</a:t>
                </a:r>
              </a:p>
            </c:rich>
          </c:tx>
          <c:layout>
            <c:manualLayout>
              <c:xMode val="edge"/>
              <c:yMode val="edge"/>
              <c:x val="2.7996897420981194E-2"/>
              <c:y val="0.64273307790549172"/>
            </c:manualLayout>
          </c:layout>
          <c:overlay val="0"/>
          <c:spPr>
            <a:noFill/>
            <a:ln>
              <a:noFill/>
            </a:ln>
            <a:effectLst/>
          </c:spPr>
          <c:txPr>
            <a:bodyPr rot="0" spcFirstLastPara="1" vertOverflow="ellipsis" vert="horz" wrap="square" anchor="ctr" anchorCtr="1"/>
            <a:lstStyle/>
            <a:p>
              <a:pPr algn="l">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crossAx val="6084992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latin typeface="Arial" panose="020B0604020202020204" pitchFamily="34" charset="0"/>
                <a:cs typeface="Arial" panose="020B0604020202020204" pitchFamily="34" charset="0"/>
              </a:rPr>
              <a:t>Figure 5.11: </a:t>
            </a:r>
            <a:r>
              <a:rPr lang="en-GB" sz="1400" b="1" i="0" u="none" strike="noStrike" baseline="0">
                <a:effectLst/>
              </a:rPr>
              <a:t>Most common EU and Non-EU nationalities, Scotland, 2018</a:t>
            </a:r>
            <a:endParaRPr lang="en-US"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8604136672532187"/>
          <c:y val="5.772772342851084E-2"/>
          <c:w val="0.75875923523103628"/>
          <c:h val="0.79731739613629371"/>
        </c:manualLayout>
      </c:layout>
      <c:barChart>
        <c:barDir val="bar"/>
        <c:grouping val="clustered"/>
        <c:varyColors val="0"/>
        <c:ser>
          <c:idx val="0"/>
          <c:order val="0"/>
          <c:tx>
            <c:strRef>
              <c:f>[15]Sheet1!$B$1</c:f>
              <c:strCache>
                <c:ptCount val="1"/>
              </c:strCache>
            </c:strRef>
          </c:tx>
          <c:spPr>
            <a:solidFill>
              <a:schemeClr val="tx1"/>
            </a:solidFill>
            <a:ln w="0">
              <a:solidFill>
                <a:schemeClr val="bg1">
                  <a:lumMod val="65000"/>
                </a:schemeClr>
              </a:solidFill>
            </a:ln>
            <a:effectLst/>
          </c:spPr>
          <c:invertIfNegative val="0"/>
          <c:dPt>
            <c:idx val="0"/>
            <c:invertIfNegative val="0"/>
            <c:bubble3D val="0"/>
            <c:spPr>
              <a:solidFill>
                <a:srgbClr val="C793C6"/>
              </a:solidFill>
              <a:ln w="0">
                <a:noFill/>
              </a:ln>
              <a:effectLst/>
            </c:spPr>
            <c:extLst>
              <c:ext xmlns:c16="http://schemas.microsoft.com/office/drawing/2014/chart" uri="{C3380CC4-5D6E-409C-BE32-E72D297353CC}">
                <c16:uniqueId val="{00000001-4862-46AA-B7B6-D97F633B9698}"/>
              </c:ext>
            </c:extLst>
          </c:dPt>
          <c:dPt>
            <c:idx val="1"/>
            <c:invertIfNegative val="0"/>
            <c:bubble3D val="0"/>
            <c:spPr>
              <a:solidFill>
                <a:srgbClr val="C793C6"/>
              </a:solidFill>
              <a:ln w="0">
                <a:noFill/>
              </a:ln>
              <a:effectLst/>
            </c:spPr>
            <c:extLst>
              <c:ext xmlns:c16="http://schemas.microsoft.com/office/drawing/2014/chart" uri="{C3380CC4-5D6E-409C-BE32-E72D297353CC}">
                <c16:uniqueId val="{00000003-4862-46AA-B7B6-D97F633B9698}"/>
              </c:ext>
            </c:extLst>
          </c:dPt>
          <c:dPt>
            <c:idx val="2"/>
            <c:invertIfNegative val="0"/>
            <c:bubble3D val="0"/>
            <c:spPr>
              <a:solidFill>
                <a:srgbClr val="C793C6"/>
              </a:solidFill>
              <a:ln w="0">
                <a:noFill/>
              </a:ln>
              <a:effectLst/>
            </c:spPr>
            <c:extLst>
              <c:ext xmlns:c16="http://schemas.microsoft.com/office/drawing/2014/chart" uri="{C3380CC4-5D6E-409C-BE32-E72D297353CC}">
                <c16:uniqueId val="{00000005-4862-46AA-B7B6-D97F633B9698}"/>
              </c:ext>
            </c:extLst>
          </c:dPt>
          <c:dPt>
            <c:idx val="3"/>
            <c:invertIfNegative val="0"/>
            <c:bubble3D val="0"/>
            <c:spPr>
              <a:solidFill>
                <a:srgbClr val="C793C6"/>
              </a:solidFill>
              <a:ln w="0">
                <a:noFill/>
              </a:ln>
              <a:effectLst/>
            </c:spPr>
            <c:extLst>
              <c:ext xmlns:c16="http://schemas.microsoft.com/office/drawing/2014/chart" uri="{C3380CC4-5D6E-409C-BE32-E72D297353CC}">
                <c16:uniqueId val="{00000007-4862-46AA-B7B6-D97F633B9698}"/>
              </c:ext>
            </c:extLst>
          </c:dPt>
          <c:dPt>
            <c:idx val="4"/>
            <c:invertIfNegative val="0"/>
            <c:bubble3D val="0"/>
            <c:spPr>
              <a:solidFill>
                <a:srgbClr val="C793C6"/>
              </a:solidFill>
              <a:ln w="0">
                <a:noFill/>
              </a:ln>
              <a:effectLst/>
            </c:spPr>
            <c:extLst>
              <c:ext xmlns:c16="http://schemas.microsoft.com/office/drawing/2014/chart" uri="{C3380CC4-5D6E-409C-BE32-E72D297353CC}">
                <c16:uniqueId val="{00000009-4862-46AA-B7B6-D97F633B9698}"/>
              </c:ext>
            </c:extLst>
          </c:dPt>
          <c:dPt>
            <c:idx val="6"/>
            <c:invertIfNegative val="0"/>
            <c:bubble3D val="0"/>
            <c:spPr>
              <a:solidFill>
                <a:srgbClr val="731F71"/>
              </a:solidFill>
              <a:ln w="0">
                <a:noFill/>
              </a:ln>
              <a:effectLst/>
            </c:spPr>
            <c:extLst>
              <c:ext xmlns:c16="http://schemas.microsoft.com/office/drawing/2014/chart" uri="{C3380CC4-5D6E-409C-BE32-E72D297353CC}">
                <c16:uniqueId val="{0000000B-4862-46AA-B7B6-D97F633B9698}"/>
              </c:ext>
            </c:extLst>
          </c:dPt>
          <c:dPt>
            <c:idx val="7"/>
            <c:invertIfNegative val="0"/>
            <c:bubble3D val="0"/>
            <c:spPr>
              <a:solidFill>
                <a:srgbClr val="731F71"/>
              </a:solidFill>
              <a:ln w="0">
                <a:noFill/>
              </a:ln>
              <a:effectLst/>
            </c:spPr>
            <c:extLst>
              <c:ext xmlns:c16="http://schemas.microsoft.com/office/drawing/2014/chart" uri="{C3380CC4-5D6E-409C-BE32-E72D297353CC}">
                <c16:uniqueId val="{0000000D-4862-46AA-B7B6-D97F633B9698}"/>
              </c:ext>
            </c:extLst>
          </c:dPt>
          <c:dPt>
            <c:idx val="8"/>
            <c:invertIfNegative val="0"/>
            <c:bubble3D val="0"/>
            <c:spPr>
              <a:solidFill>
                <a:srgbClr val="731F71"/>
              </a:solidFill>
              <a:ln w="0">
                <a:noFill/>
              </a:ln>
              <a:effectLst/>
            </c:spPr>
            <c:extLst>
              <c:ext xmlns:c16="http://schemas.microsoft.com/office/drawing/2014/chart" uri="{C3380CC4-5D6E-409C-BE32-E72D297353CC}">
                <c16:uniqueId val="{0000000F-4862-46AA-B7B6-D97F633B9698}"/>
              </c:ext>
            </c:extLst>
          </c:dPt>
          <c:dPt>
            <c:idx val="9"/>
            <c:invertIfNegative val="0"/>
            <c:bubble3D val="0"/>
            <c:spPr>
              <a:solidFill>
                <a:srgbClr val="731F71"/>
              </a:solidFill>
              <a:ln w="0">
                <a:noFill/>
              </a:ln>
              <a:effectLst/>
            </c:spPr>
            <c:extLst>
              <c:ext xmlns:c16="http://schemas.microsoft.com/office/drawing/2014/chart" uri="{C3380CC4-5D6E-409C-BE32-E72D297353CC}">
                <c16:uniqueId val="{00000011-4862-46AA-B7B6-D97F633B9698}"/>
              </c:ext>
            </c:extLst>
          </c:dPt>
          <c:dPt>
            <c:idx val="10"/>
            <c:invertIfNegative val="0"/>
            <c:bubble3D val="0"/>
            <c:spPr>
              <a:solidFill>
                <a:srgbClr val="731F71"/>
              </a:solidFill>
              <a:ln w="0">
                <a:noFill/>
              </a:ln>
              <a:effectLst/>
            </c:spPr>
            <c:extLst>
              <c:ext xmlns:c16="http://schemas.microsoft.com/office/drawing/2014/chart" uri="{C3380CC4-5D6E-409C-BE32-E72D297353CC}">
                <c16:uniqueId val="{00000013-4862-46AA-B7B6-D97F633B9698}"/>
              </c:ext>
            </c:extLst>
          </c:dPt>
          <c:dLbls>
            <c:dLbl>
              <c:idx val="0"/>
              <c:layout>
                <c:manualLayout>
                  <c:x val="-2.7088036117381517E-2"/>
                  <c:y val="-9.876429116524601E-17"/>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62-46AA-B7B6-D97F633B9698}"/>
                </c:ext>
              </c:extLst>
            </c:dLbl>
            <c:dLbl>
              <c:idx val="1"/>
              <c:layout>
                <c:manualLayout>
                  <c:x val="-3.6117381489841983E-2"/>
                  <c:y val="-2.6936026936026937E-3"/>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62-46AA-B7B6-D97F633B9698}"/>
                </c:ext>
              </c:extLst>
            </c:dLbl>
            <c:dLbl>
              <c:idx val="2"/>
              <c:layout>
                <c:manualLayout>
                  <c:x val="-3.461249059443193E-2"/>
                  <c:y val="0"/>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62-46AA-B7B6-D97F633B9698}"/>
                </c:ext>
              </c:extLst>
            </c:dLbl>
            <c:dLbl>
              <c:idx val="3"/>
              <c:layout>
                <c:manualLayout>
                  <c:x val="-3.6117381489841983E-2"/>
                  <c:y val="-2.6936026936026937E-3"/>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62-46AA-B7B6-D97F633B9698}"/>
                </c:ext>
              </c:extLst>
            </c:dLbl>
            <c:dLbl>
              <c:idx val="4"/>
              <c:layout>
                <c:manualLayout>
                  <c:x val="-3.6117381489842039E-2"/>
                  <c:y val="-2.6936026936026937E-3"/>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62-46AA-B7B6-D97F633B9698}"/>
                </c:ext>
              </c:extLst>
            </c:dLbl>
            <c:dLbl>
              <c:idx val="6"/>
              <c:layout>
                <c:manualLayout>
                  <c:x val="-3.4612490594431902E-2"/>
                  <c:y val="0"/>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62-46AA-B7B6-D97F633B9698}"/>
                </c:ext>
              </c:extLst>
            </c:dLbl>
            <c:dLbl>
              <c:idx val="7"/>
              <c:layout>
                <c:manualLayout>
                  <c:x val="-3.4612490594431902E-2"/>
                  <c:y val="0"/>
                </c:manualLayout>
              </c:layout>
              <c:tx>
                <c:rich>
                  <a:bodyPr/>
                  <a:lstStyle/>
                  <a:p>
                    <a:fld id="{E98D4AB4-FB1C-431A-95BF-5AB9F3B4AA59}" type="VALUE">
                      <a:rPr lang="en-US" b="1">
                        <a:solidFill>
                          <a:schemeClr val="bg1"/>
                        </a:solidFill>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4862-46AA-B7B6-D97F633B9698}"/>
                </c:ext>
              </c:extLst>
            </c:dLbl>
            <c:dLbl>
              <c:idx val="8"/>
              <c:layout>
                <c:manualLayout>
                  <c:x val="-3.6117381489842039E-2"/>
                  <c:y val="-2.4691072791311502E-17"/>
                </c:manualLayout>
              </c:layout>
              <c:tx>
                <c:rich>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A0ACAF1E-5F05-4D06-92E4-E63E20585ECD}" type="VALUE">
                      <a:rPr lang="en-US" sz="1400" b="1">
                        <a:solidFill>
                          <a:schemeClr val="bg1"/>
                        </a:solidFill>
                        <a:latin typeface="Arial" panose="020B0604020202020204" pitchFamily="34" charset="0"/>
                        <a:cs typeface="Arial" panose="020B0604020202020204" pitchFamily="34" charset="0"/>
                      </a:rPr>
                      <a:pPr>
                        <a:defRPr sz="1400" b="1">
                          <a:latin typeface="Arial" panose="020B0604020202020204" pitchFamily="34" charset="0"/>
                          <a:cs typeface="Arial" panose="020B0604020202020204" pitchFamily="34" charset="0"/>
                        </a:defRPr>
                      </a:pPr>
                      <a:t>[VALUE]</a:t>
                    </a:fld>
                    <a:endParaRPr lang="en-GB"/>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862-46AA-B7B6-D97F633B9698}"/>
                </c:ext>
              </c:extLst>
            </c:dLbl>
            <c:dLbl>
              <c:idx val="9"/>
              <c:layout>
                <c:manualLayout>
                  <c:x val="-3.6117381489841983E-2"/>
                  <c:y val="0"/>
                </c:manualLayout>
              </c:layout>
              <c:tx>
                <c:rich>
                  <a:bodyPr/>
                  <a:lstStyle/>
                  <a:p>
                    <a:fld id="{7AF440CA-0FCC-4648-BFBF-72EC6FC4E7C5}" type="VALUE">
                      <a:rPr lang="en-US" b="1">
                        <a:solidFill>
                          <a:schemeClr val="bg1"/>
                        </a:solidFill>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4862-46AA-B7B6-D97F633B9698}"/>
                </c:ext>
              </c:extLst>
            </c:dLbl>
            <c:dLbl>
              <c:idx val="10"/>
              <c:layout>
                <c:manualLayout>
                  <c:x val="-3.4612490594432013E-2"/>
                  <c:y val="-1.2345536395655751E-17"/>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862-46AA-B7B6-D97F633B969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[15]Sheet1!$A$2:$A$12</c:f>
              <c:strCache>
                <c:ptCount val="11"/>
                <c:pt idx="0">
                  <c:v>Canada</c:v>
                </c:pt>
                <c:pt idx="1">
                  <c:v>China</c:v>
                </c:pt>
                <c:pt idx="2">
                  <c:v>USA</c:v>
                </c:pt>
                <c:pt idx="3">
                  <c:v>India</c:v>
                </c:pt>
                <c:pt idx="4">
                  <c:v>Pakistan</c:v>
                </c:pt>
                <c:pt idx="6">
                  <c:v>France</c:v>
                </c:pt>
                <c:pt idx="7">
                  <c:v>Italy</c:v>
                </c:pt>
                <c:pt idx="8">
                  <c:v>Lithuania</c:v>
                </c:pt>
                <c:pt idx="9">
                  <c:v>R.O.Ireland</c:v>
                </c:pt>
                <c:pt idx="10">
                  <c:v>Poland</c:v>
                </c:pt>
              </c:strCache>
            </c:strRef>
          </c:cat>
          <c:val>
            <c:numRef>
              <c:f>[15]Sheet1!$B$2:$B$12</c:f>
              <c:numCache>
                <c:formatCode>General</c:formatCode>
                <c:ptCount val="11"/>
                <c:pt idx="0">
                  <c:v>6000</c:v>
                </c:pt>
                <c:pt idx="1">
                  <c:v>10000</c:v>
                </c:pt>
                <c:pt idx="2">
                  <c:v>11000</c:v>
                </c:pt>
                <c:pt idx="3">
                  <c:v>12000</c:v>
                </c:pt>
                <c:pt idx="4">
                  <c:v>15000</c:v>
                </c:pt>
                <c:pt idx="6">
                  <c:v>12000</c:v>
                </c:pt>
                <c:pt idx="7">
                  <c:v>12000</c:v>
                </c:pt>
                <c:pt idx="8">
                  <c:v>15000</c:v>
                </c:pt>
                <c:pt idx="9">
                  <c:v>20000</c:v>
                </c:pt>
                <c:pt idx="10">
                  <c:v>87000</c:v>
                </c:pt>
              </c:numCache>
            </c:numRef>
          </c:val>
          <c:extLst>
            <c:ext xmlns:c16="http://schemas.microsoft.com/office/drawing/2014/chart" uri="{C3380CC4-5D6E-409C-BE32-E72D297353CC}">
              <c16:uniqueId val="{00000014-4862-46AA-B7B6-D97F633B9698}"/>
            </c:ext>
          </c:extLst>
        </c:ser>
        <c:dLbls>
          <c:showLegendKey val="0"/>
          <c:showVal val="0"/>
          <c:showCatName val="0"/>
          <c:showSerName val="0"/>
          <c:showPercent val="0"/>
          <c:showBubbleSize val="0"/>
        </c:dLbls>
        <c:gapWidth val="98"/>
        <c:axId val="574404600"/>
        <c:axId val="574394432"/>
      </c:barChart>
      <c:catAx>
        <c:axId val="574404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4394432"/>
        <c:crosses val="autoZero"/>
        <c:auto val="1"/>
        <c:lblAlgn val="ctr"/>
        <c:lblOffset val="100"/>
        <c:noMultiLvlLbl val="0"/>
      </c:catAx>
      <c:valAx>
        <c:axId val="574394432"/>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4404600"/>
        <c:crosses val="autoZero"/>
        <c:crossBetween val="between"/>
        <c:dispUnits>
          <c:builtInUnit val="thousands"/>
          <c:dispUnitsLbl>
            <c:layout>
              <c:manualLayout>
                <c:xMode val="edge"/>
                <c:yMode val="edge"/>
                <c:x val="0.39602708803611736"/>
                <c:y val="0.92279837747554283"/>
              </c:manualLayout>
            </c:layout>
            <c:tx>
              <c:rich>
                <a:bodyPr rot="0" spcFirstLastPara="1" vertOverflow="ellipsis" vert="horz" wrap="square" anchor="ctr" anchorCtr="1"/>
                <a:lstStyle/>
                <a:p>
                  <a:pPr>
                    <a:defRPr sz="12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latin typeface="Arial" panose="020B0604020202020204" pitchFamily="34" charset="0"/>
                      <a:cs typeface="Arial" panose="020B0604020202020204" pitchFamily="34" charset="0"/>
                    </a:rPr>
                    <a:t>People (thousands)</a:t>
                  </a:r>
                </a:p>
              </c:rich>
            </c:tx>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4"/>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Figure 6.1: Marriages, Scotland, 1971-2018</a:t>
            </a:r>
          </a:p>
        </c:rich>
      </c:tx>
      <c:layout>
        <c:manualLayout>
          <c:xMode val="edge"/>
          <c:yMode val="edge"/>
          <c:x val="0.30404210143894633"/>
          <c:y val="2.2996516941288757E-2"/>
        </c:manualLayout>
      </c:layout>
      <c:overlay val="0"/>
    </c:title>
    <c:autoTitleDeleted val="0"/>
    <c:plotArea>
      <c:layout>
        <c:manualLayout>
          <c:layoutTarget val="inner"/>
          <c:xMode val="edge"/>
          <c:yMode val="edge"/>
          <c:x val="9.6241998527162517E-2"/>
          <c:y val="0.1181863805485853"/>
          <c:w val="0.86523949121744392"/>
          <c:h val="0.7503676776782976"/>
        </c:manualLayout>
      </c:layout>
      <c:lineChart>
        <c:grouping val="standard"/>
        <c:varyColors val="0"/>
        <c:ser>
          <c:idx val="0"/>
          <c:order val="1"/>
          <c:spPr>
            <a:ln w="38100">
              <a:solidFill>
                <a:srgbClr val="AF2668"/>
              </a:solidFill>
            </a:ln>
          </c:spPr>
          <c:marker>
            <c:symbol val="none"/>
          </c:marker>
          <c:dPt>
            <c:idx val="43"/>
            <c:bubble3D val="0"/>
            <c:spPr>
              <a:ln w="38100">
                <a:solidFill>
                  <a:srgbClr val="AF2668"/>
                </a:solidFill>
              </a:ln>
            </c:spPr>
            <c:extLst>
              <c:ext xmlns:c16="http://schemas.microsoft.com/office/drawing/2014/chart" uri="{C3380CC4-5D6E-409C-BE32-E72D297353CC}">
                <c16:uniqueId val="{00000001-BE57-4C7B-A96A-802CE162E082}"/>
              </c:ext>
            </c:extLst>
          </c:dPt>
          <c:cat>
            <c:numRef>
              <c:f>'Data 6.1'!$F$8:$F$54</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6.1'!$B$8:$B$55</c:f>
              <c:numCache>
                <c:formatCode>#,##0</c:formatCode>
                <c:ptCount val="48"/>
                <c:pt idx="0">
                  <c:v>42500</c:v>
                </c:pt>
                <c:pt idx="1">
                  <c:v>42139</c:v>
                </c:pt>
                <c:pt idx="2">
                  <c:v>42018</c:v>
                </c:pt>
                <c:pt idx="3">
                  <c:v>41174</c:v>
                </c:pt>
                <c:pt idx="4">
                  <c:v>39191</c:v>
                </c:pt>
                <c:pt idx="5">
                  <c:v>37543</c:v>
                </c:pt>
                <c:pt idx="6">
                  <c:v>37288</c:v>
                </c:pt>
                <c:pt idx="7">
                  <c:v>37814</c:v>
                </c:pt>
                <c:pt idx="8">
                  <c:v>37860</c:v>
                </c:pt>
                <c:pt idx="9">
                  <c:v>38501</c:v>
                </c:pt>
                <c:pt idx="10">
                  <c:v>36237</c:v>
                </c:pt>
                <c:pt idx="11">
                  <c:v>34942</c:v>
                </c:pt>
                <c:pt idx="12">
                  <c:v>34962</c:v>
                </c:pt>
                <c:pt idx="13">
                  <c:v>36253</c:v>
                </c:pt>
                <c:pt idx="14">
                  <c:v>36385</c:v>
                </c:pt>
                <c:pt idx="15">
                  <c:v>35790</c:v>
                </c:pt>
                <c:pt idx="16">
                  <c:v>35813</c:v>
                </c:pt>
                <c:pt idx="17">
                  <c:v>35599</c:v>
                </c:pt>
                <c:pt idx="18">
                  <c:v>35326</c:v>
                </c:pt>
                <c:pt idx="19">
                  <c:v>34672</c:v>
                </c:pt>
                <c:pt idx="20">
                  <c:v>33762</c:v>
                </c:pt>
                <c:pt idx="21">
                  <c:v>35057</c:v>
                </c:pt>
                <c:pt idx="22">
                  <c:v>33366</c:v>
                </c:pt>
                <c:pt idx="23">
                  <c:v>31480</c:v>
                </c:pt>
                <c:pt idx="24">
                  <c:v>30663</c:v>
                </c:pt>
                <c:pt idx="25">
                  <c:v>30241</c:v>
                </c:pt>
                <c:pt idx="26">
                  <c:v>29611</c:v>
                </c:pt>
                <c:pt idx="27">
                  <c:v>29668</c:v>
                </c:pt>
                <c:pt idx="28">
                  <c:v>29940</c:v>
                </c:pt>
                <c:pt idx="29">
                  <c:v>30367</c:v>
                </c:pt>
                <c:pt idx="30">
                  <c:v>29621</c:v>
                </c:pt>
                <c:pt idx="31">
                  <c:v>29826</c:v>
                </c:pt>
                <c:pt idx="32">
                  <c:v>30757</c:v>
                </c:pt>
                <c:pt idx="33">
                  <c:v>32154</c:v>
                </c:pt>
                <c:pt idx="34">
                  <c:v>30881</c:v>
                </c:pt>
                <c:pt idx="35">
                  <c:v>29898</c:v>
                </c:pt>
                <c:pt idx="36">
                  <c:v>29866</c:v>
                </c:pt>
                <c:pt idx="37">
                  <c:v>28903</c:v>
                </c:pt>
                <c:pt idx="38">
                  <c:v>27524</c:v>
                </c:pt>
                <c:pt idx="39">
                  <c:v>28480</c:v>
                </c:pt>
                <c:pt idx="40">
                  <c:v>29135</c:v>
                </c:pt>
                <c:pt idx="41">
                  <c:v>30534</c:v>
                </c:pt>
                <c:pt idx="42">
                  <c:v>27547</c:v>
                </c:pt>
                <c:pt idx="43">
                  <c:v>29069</c:v>
                </c:pt>
                <c:pt idx="44">
                  <c:v>29691</c:v>
                </c:pt>
                <c:pt idx="45">
                  <c:v>29229</c:v>
                </c:pt>
                <c:pt idx="46">
                  <c:v>28440</c:v>
                </c:pt>
                <c:pt idx="47">
                  <c:v>27525</c:v>
                </c:pt>
              </c:numCache>
            </c:numRef>
          </c:val>
          <c:smooth val="0"/>
          <c:extLst>
            <c:ext xmlns:c16="http://schemas.microsoft.com/office/drawing/2014/chart" uri="{C3380CC4-5D6E-409C-BE32-E72D297353CC}">
              <c16:uniqueId val="{00000002-BE57-4C7B-A96A-802CE162E082}"/>
            </c:ext>
          </c:extLst>
        </c:ser>
        <c:dLbls>
          <c:showLegendKey val="0"/>
          <c:showVal val="0"/>
          <c:showCatName val="0"/>
          <c:showSerName val="0"/>
          <c:showPercent val="0"/>
          <c:showBubbleSize val="0"/>
        </c:dLbls>
        <c:marker val="1"/>
        <c:smooth val="0"/>
        <c:axId val="42515456"/>
        <c:axId val="42529920"/>
      </c:lineChart>
      <c:lineChart>
        <c:grouping val="standard"/>
        <c:varyColors val="0"/>
        <c:ser>
          <c:idx val="1"/>
          <c:order val="0"/>
          <c:spPr>
            <a:ln w="38100">
              <a:solidFill>
                <a:srgbClr val="C9347C"/>
              </a:solidFill>
            </a:ln>
          </c:spPr>
          <c:marker>
            <c:symbol val="none"/>
          </c:marker>
          <c:dPt>
            <c:idx val="0"/>
            <c:marker>
              <c:symbol val="circle"/>
              <c:size val="15"/>
              <c:spPr>
                <a:solidFill>
                  <a:srgbClr val="C9347C"/>
                </a:solidFill>
                <a:ln>
                  <a:noFill/>
                </a:ln>
              </c:spPr>
            </c:marker>
            <c:bubble3D val="0"/>
            <c:extLst>
              <c:ext xmlns:c16="http://schemas.microsoft.com/office/drawing/2014/chart" uri="{C3380CC4-5D6E-409C-BE32-E72D297353CC}">
                <c16:uniqueId val="{00000003-BE57-4C7B-A96A-802CE162E082}"/>
              </c:ext>
            </c:extLst>
          </c:dPt>
          <c:dPt>
            <c:idx val="38"/>
            <c:bubble3D val="0"/>
            <c:extLst>
              <c:ext xmlns:c16="http://schemas.microsoft.com/office/drawing/2014/chart" uri="{C3380CC4-5D6E-409C-BE32-E72D297353CC}">
                <c16:uniqueId val="{00000004-BE57-4C7B-A96A-802CE162E082}"/>
              </c:ext>
            </c:extLst>
          </c:dPt>
          <c:dPt>
            <c:idx val="43"/>
            <c:bubble3D val="0"/>
            <c:spPr>
              <a:ln w="38100">
                <a:solidFill>
                  <a:srgbClr val="C9347C"/>
                </a:solidFill>
              </a:ln>
            </c:spPr>
            <c:extLst>
              <c:ext xmlns:c16="http://schemas.microsoft.com/office/drawing/2014/chart" uri="{C3380CC4-5D6E-409C-BE32-E72D297353CC}">
                <c16:uniqueId val="{00000006-BE57-4C7B-A96A-802CE162E082}"/>
              </c:ext>
            </c:extLst>
          </c:dPt>
          <c:dPt>
            <c:idx val="44"/>
            <c:bubble3D val="0"/>
            <c:extLst>
              <c:ext xmlns:c16="http://schemas.microsoft.com/office/drawing/2014/chart" uri="{C3380CC4-5D6E-409C-BE32-E72D297353CC}">
                <c16:uniqueId val="{00000007-BE57-4C7B-A96A-802CE162E082}"/>
              </c:ext>
            </c:extLst>
          </c:dPt>
          <c:dPt>
            <c:idx val="45"/>
            <c:bubble3D val="0"/>
            <c:extLst>
              <c:ext xmlns:c16="http://schemas.microsoft.com/office/drawing/2014/chart" uri="{C3380CC4-5D6E-409C-BE32-E72D297353CC}">
                <c16:uniqueId val="{00000008-BE57-4C7B-A96A-802CE162E082}"/>
              </c:ext>
            </c:extLst>
          </c:dPt>
          <c:dPt>
            <c:idx val="46"/>
            <c:bubble3D val="0"/>
            <c:extLst>
              <c:ext xmlns:c16="http://schemas.microsoft.com/office/drawing/2014/chart" uri="{C3380CC4-5D6E-409C-BE32-E72D297353CC}">
                <c16:uniqueId val="{00000009-BE57-4C7B-A96A-802CE162E082}"/>
              </c:ext>
            </c:extLst>
          </c:dPt>
          <c:dPt>
            <c:idx val="47"/>
            <c:marker>
              <c:symbol val="circle"/>
              <c:size val="12"/>
              <c:spPr>
                <a:solidFill>
                  <a:srgbClr val="C9347C"/>
                </a:solidFill>
                <a:ln>
                  <a:noFill/>
                </a:ln>
              </c:spPr>
            </c:marker>
            <c:bubble3D val="0"/>
            <c:extLst>
              <c:ext xmlns:c16="http://schemas.microsoft.com/office/drawing/2014/chart" uri="{C3380CC4-5D6E-409C-BE32-E72D297353CC}">
                <c16:uniqueId val="{0000000A-BE57-4C7B-A96A-802CE162E082}"/>
              </c:ext>
            </c:extLst>
          </c:dPt>
          <c:cat>
            <c:numRef>
              <c:f>'Data 6.1'!$F$8:$F$55</c:f>
              <c:numCache>
                <c:formatCode>General</c:formatCode>
                <c:ptCount val="48"/>
                <c:pt idx="0">
                  <c:v>1971</c:v>
                </c:pt>
                <c:pt idx="5">
                  <c:v>1976</c:v>
                </c:pt>
                <c:pt idx="10">
                  <c:v>1981</c:v>
                </c:pt>
                <c:pt idx="15">
                  <c:v>1986</c:v>
                </c:pt>
                <c:pt idx="20">
                  <c:v>1991</c:v>
                </c:pt>
                <c:pt idx="25">
                  <c:v>1996</c:v>
                </c:pt>
                <c:pt idx="30">
                  <c:v>2001</c:v>
                </c:pt>
                <c:pt idx="35">
                  <c:v>2006</c:v>
                </c:pt>
                <c:pt idx="40">
                  <c:v>2011</c:v>
                </c:pt>
                <c:pt idx="47">
                  <c:v>2018</c:v>
                </c:pt>
              </c:numCache>
            </c:numRef>
          </c:cat>
          <c:val>
            <c:numRef>
              <c:f>'Data 6.1'!$B$8:$B$55</c:f>
              <c:numCache>
                <c:formatCode>#,##0</c:formatCode>
                <c:ptCount val="48"/>
                <c:pt idx="0">
                  <c:v>42500</c:v>
                </c:pt>
                <c:pt idx="1">
                  <c:v>42139</c:v>
                </c:pt>
                <c:pt idx="2">
                  <c:v>42018</c:v>
                </c:pt>
                <c:pt idx="3">
                  <c:v>41174</c:v>
                </c:pt>
                <c:pt idx="4">
                  <c:v>39191</c:v>
                </c:pt>
                <c:pt idx="5">
                  <c:v>37543</c:v>
                </c:pt>
                <c:pt idx="6">
                  <c:v>37288</c:v>
                </c:pt>
                <c:pt idx="7">
                  <c:v>37814</c:v>
                </c:pt>
                <c:pt idx="8">
                  <c:v>37860</c:v>
                </c:pt>
                <c:pt idx="9">
                  <c:v>38501</c:v>
                </c:pt>
                <c:pt idx="10">
                  <c:v>36237</c:v>
                </c:pt>
                <c:pt idx="11">
                  <c:v>34942</c:v>
                </c:pt>
                <c:pt idx="12">
                  <c:v>34962</c:v>
                </c:pt>
                <c:pt idx="13">
                  <c:v>36253</c:v>
                </c:pt>
                <c:pt idx="14">
                  <c:v>36385</c:v>
                </c:pt>
                <c:pt idx="15">
                  <c:v>35790</c:v>
                </c:pt>
                <c:pt idx="16">
                  <c:v>35813</c:v>
                </c:pt>
                <c:pt idx="17">
                  <c:v>35599</c:v>
                </c:pt>
                <c:pt idx="18">
                  <c:v>35326</c:v>
                </c:pt>
                <c:pt idx="19">
                  <c:v>34672</c:v>
                </c:pt>
                <c:pt idx="20">
                  <c:v>33762</c:v>
                </c:pt>
                <c:pt idx="21">
                  <c:v>35057</c:v>
                </c:pt>
                <c:pt idx="22">
                  <c:v>33366</c:v>
                </c:pt>
                <c:pt idx="23">
                  <c:v>31480</c:v>
                </c:pt>
                <c:pt idx="24">
                  <c:v>30663</c:v>
                </c:pt>
                <c:pt idx="25">
                  <c:v>30241</c:v>
                </c:pt>
                <c:pt idx="26">
                  <c:v>29611</c:v>
                </c:pt>
                <c:pt idx="27">
                  <c:v>29668</c:v>
                </c:pt>
                <c:pt idx="28">
                  <c:v>29940</c:v>
                </c:pt>
                <c:pt idx="29">
                  <c:v>30367</c:v>
                </c:pt>
                <c:pt idx="30">
                  <c:v>29621</c:v>
                </c:pt>
                <c:pt idx="31">
                  <c:v>29826</c:v>
                </c:pt>
                <c:pt idx="32">
                  <c:v>30757</c:v>
                </c:pt>
                <c:pt idx="33">
                  <c:v>32154</c:v>
                </c:pt>
                <c:pt idx="34">
                  <c:v>30881</c:v>
                </c:pt>
                <c:pt idx="35">
                  <c:v>29898</c:v>
                </c:pt>
                <c:pt idx="36">
                  <c:v>29866</c:v>
                </c:pt>
                <c:pt idx="37">
                  <c:v>28903</c:v>
                </c:pt>
                <c:pt idx="38">
                  <c:v>27524</c:v>
                </c:pt>
                <c:pt idx="39">
                  <c:v>28480</c:v>
                </c:pt>
                <c:pt idx="40">
                  <c:v>29135</c:v>
                </c:pt>
                <c:pt idx="41">
                  <c:v>30534</c:v>
                </c:pt>
                <c:pt idx="42">
                  <c:v>27547</c:v>
                </c:pt>
                <c:pt idx="43">
                  <c:v>29069</c:v>
                </c:pt>
                <c:pt idx="44">
                  <c:v>29691</c:v>
                </c:pt>
                <c:pt idx="45">
                  <c:v>29229</c:v>
                </c:pt>
                <c:pt idx="46">
                  <c:v>28440</c:v>
                </c:pt>
                <c:pt idx="47">
                  <c:v>27525</c:v>
                </c:pt>
              </c:numCache>
            </c:numRef>
          </c:val>
          <c:smooth val="0"/>
          <c:extLst>
            <c:ext xmlns:c16="http://schemas.microsoft.com/office/drawing/2014/chart" uri="{C3380CC4-5D6E-409C-BE32-E72D297353CC}">
              <c16:uniqueId val="{0000000B-BE57-4C7B-A96A-802CE162E082}"/>
            </c:ext>
          </c:extLst>
        </c:ser>
        <c:dLbls>
          <c:showLegendKey val="0"/>
          <c:showVal val="0"/>
          <c:showCatName val="0"/>
          <c:showSerName val="0"/>
          <c:showPercent val="0"/>
          <c:showBubbleSize val="0"/>
        </c:dLbls>
        <c:marker val="1"/>
        <c:smooth val="0"/>
        <c:axId val="42341888"/>
        <c:axId val="42532224"/>
      </c:lineChart>
      <c:catAx>
        <c:axId val="42515456"/>
        <c:scaling>
          <c:orientation val="minMax"/>
        </c:scaling>
        <c:delete val="0"/>
        <c:axPos val="b"/>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a:solidFill>
                      <a:sysClr val="windowText" lastClr="000000"/>
                    </a:solidFill>
                    <a:latin typeface="Arial" panose="020B0604020202020204" pitchFamily="34" charset="0"/>
                    <a:cs typeface="Arial" panose="020B0604020202020204" pitchFamily="34" charset="0"/>
                  </a:rPr>
                  <a:t>Year</a:t>
                </a:r>
              </a:p>
            </c:rich>
          </c:tx>
          <c:layout>
            <c:manualLayout>
              <c:xMode val="edge"/>
              <c:yMode val="edge"/>
              <c:x val="0.50395572405614897"/>
              <c:y val="0.94571955503157024"/>
            </c:manualLayout>
          </c:layout>
          <c:overlay val="0"/>
          <c:spPr>
            <a:noFill/>
            <a:ln w="25400">
              <a:noFill/>
            </a:ln>
          </c:spPr>
        </c:title>
        <c:numFmt formatCode="General" sourceLinked="0"/>
        <c:majorTickMark val="out"/>
        <c:minorTickMark val="none"/>
        <c:tickLblPos val="nextTo"/>
        <c:spPr>
          <a:ln w="3175">
            <a:noFill/>
            <a:prstDash val="solid"/>
          </a:ln>
        </c:spPr>
        <c:txPr>
          <a:bodyPr rot="0" vert="horz"/>
          <a:lstStyle/>
          <a:p>
            <a:pPr>
              <a:defRPr sz="400" b="0" i="0" u="none" strike="noStrike" baseline="0">
                <a:solidFill>
                  <a:schemeClr val="bg1"/>
                </a:solidFill>
                <a:latin typeface="Arial"/>
                <a:ea typeface="Arial"/>
                <a:cs typeface="Arial"/>
              </a:defRPr>
            </a:pPr>
            <a:endParaRPr lang="en-US"/>
          </a:p>
        </c:txPr>
        <c:crossAx val="42529920"/>
        <c:crosses val="autoZero"/>
        <c:auto val="1"/>
        <c:lblAlgn val="ctr"/>
        <c:lblOffset val="100"/>
        <c:tickLblSkip val="3"/>
        <c:tickMarkSkip val="3"/>
        <c:noMultiLvlLbl val="1"/>
      </c:catAx>
      <c:valAx>
        <c:axId val="42529920"/>
        <c:scaling>
          <c:orientation val="minMax"/>
          <c:max val="50000"/>
          <c:min val="0"/>
        </c:scaling>
        <c:delete val="0"/>
        <c:axPos val="l"/>
        <c:title>
          <c:tx>
            <c:rich>
              <a:bodyPr/>
              <a:lstStyle/>
              <a:p>
                <a:pPr>
                  <a:defRPr sz="14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en-GB">
                    <a:solidFill>
                      <a:sysClr val="windowText" lastClr="000000"/>
                    </a:solidFill>
                    <a:latin typeface="Arial" panose="020B0604020202020204" pitchFamily="34" charset="0"/>
                    <a:cs typeface="Arial" panose="020B0604020202020204" pitchFamily="34" charset="0"/>
                  </a:rPr>
                  <a:t>Marriages (thousands)</a:t>
                </a:r>
              </a:p>
            </c:rich>
          </c:tx>
          <c:layout>
            <c:manualLayout>
              <c:xMode val="edge"/>
              <c:yMode val="edge"/>
              <c:x val="0"/>
              <c:y val="0.33826787512588119"/>
            </c:manualLayout>
          </c:layout>
          <c:overlay val="0"/>
          <c:spPr>
            <a:noFill/>
            <a:ln w="25400">
              <a:noFill/>
            </a:ln>
          </c:spPr>
        </c:title>
        <c:numFmt formatCode="#,##0" sourceLinked="1"/>
        <c:majorTickMark val="out"/>
        <c:minorTickMark val="none"/>
        <c:tickLblPos val="nextTo"/>
        <c:spPr>
          <a:ln w="3175">
            <a:noFill/>
            <a:prstDash val="solid"/>
          </a:ln>
        </c:spPr>
        <c:txPr>
          <a:bodyPr rot="0" vert="horz"/>
          <a:lstStyle/>
          <a:p>
            <a:pPr>
              <a:defRPr sz="700" b="0" i="0" u="none" strike="noStrike" baseline="0">
                <a:solidFill>
                  <a:schemeClr val="bg1"/>
                </a:solidFill>
                <a:latin typeface="Arial"/>
                <a:ea typeface="Arial"/>
                <a:cs typeface="Arial"/>
              </a:defRPr>
            </a:pPr>
            <a:endParaRPr lang="en-US"/>
          </a:p>
        </c:txPr>
        <c:crossAx val="42515456"/>
        <c:crossesAt val="1"/>
        <c:crossBetween val="midCat"/>
        <c:dispUnits>
          <c:builtInUnit val="thousands"/>
        </c:dispUnits>
      </c:valAx>
      <c:valAx>
        <c:axId val="42532224"/>
        <c:scaling>
          <c:orientation val="minMax"/>
          <c:max val="50000"/>
          <c:min val="0"/>
        </c:scaling>
        <c:delete val="0"/>
        <c:axPos val="l"/>
        <c:numFmt formatCode="#,##0" sourceLinked="1"/>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42341888"/>
        <c:crosses val="autoZero"/>
        <c:crossBetween val="midCat"/>
        <c:dispUnits>
          <c:builtInUnit val="thousands"/>
        </c:dispUnits>
      </c:valAx>
      <c:catAx>
        <c:axId val="42341888"/>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42532224"/>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475" b="0" i="0" u="none" strike="noStrike" baseline="0">
          <a:solidFill>
            <a:srgbClr val="000000"/>
          </a:solidFill>
          <a:latin typeface="Arial"/>
          <a:ea typeface="Arial"/>
          <a:cs typeface="Arial"/>
        </a:defRPr>
      </a:pPr>
      <a:endParaRPr lang="en-US"/>
    </a:p>
  </c:txPr>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latin typeface="Arial" panose="020B0604020202020204" pitchFamily="34" charset="0"/>
                <a:cs typeface="Arial" panose="020B0604020202020204" pitchFamily="34" charset="0"/>
              </a:rPr>
              <a:t>Figure</a:t>
            </a:r>
            <a:r>
              <a:rPr lang="en-GB" sz="1400" b="1" baseline="0">
                <a:solidFill>
                  <a:sysClr val="windowText" lastClr="000000"/>
                </a:solidFill>
                <a:latin typeface="Arial" panose="020B0604020202020204" pitchFamily="34" charset="0"/>
                <a:cs typeface="Arial" panose="020B0604020202020204" pitchFamily="34" charset="0"/>
              </a:rPr>
              <a:t> 6.2: </a:t>
            </a:r>
            <a:r>
              <a:rPr lang="en-GB" sz="1400" b="1">
                <a:solidFill>
                  <a:sysClr val="windowText" lastClr="000000"/>
                </a:solidFill>
                <a:latin typeface="Arial" panose="020B0604020202020204" pitchFamily="34" charset="0"/>
                <a:cs typeface="Arial" panose="020B0604020202020204" pitchFamily="34" charset="0"/>
              </a:rPr>
              <a:t>Marriages at Gretna, by country of residence of parties, 1974-2018</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areaChart>
        <c:grouping val="stacked"/>
        <c:varyColors val="0"/>
        <c:ser>
          <c:idx val="1"/>
          <c:order val="0"/>
          <c:tx>
            <c:strRef>
              <c:f>'Data 6.2'!$B$5</c:f>
              <c:strCache>
                <c:ptCount val="1"/>
                <c:pt idx="0">
                  <c:v>One or both parties resident in Scotland</c:v>
                </c:pt>
              </c:strCache>
            </c:strRef>
          </c:tx>
          <c:spPr>
            <a:solidFill>
              <a:srgbClr val="E499BD"/>
            </a:solidFill>
            <a:ln>
              <a:noFill/>
            </a:ln>
            <a:effectLst/>
          </c:spPr>
          <c:cat>
            <c:numRef>
              <c:f>'Data 6.2'!$A$11:$A$55</c:f>
              <c:numCache>
                <c:formatCode>General</c:formatCode>
                <c:ptCount val="45"/>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numCache>
            </c:numRef>
          </c:cat>
          <c:val>
            <c:numRef>
              <c:f>'Data 6.2'!$B$11:$B$55</c:f>
              <c:numCache>
                <c:formatCode>#,##0</c:formatCode>
                <c:ptCount val="45"/>
                <c:pt idx="0">
                  <c:v>29</c:v>
                </c:pt>
                <c:pt idx="1">
                  <c:v>33</c:v>
                </c:pt>
                <c:pt idx="2">
                  <c:v>36</c:v>
                </c:pt>
                <c:pt idx="3">
                  <c:v>44</c:v>
                </c:pt>
                <c:pt idx="4">
                  <c:v>79</c:v>
                </c:pt>
                <c:pt idx="5">
                  <c:v>81</c:v>
                </c:pt>
                <c:pt idx="6">
                  <c:v>94</c:v>
                </c:pt>
                <c:pt idx="7">
                  <c:v>85</c:v>
                </c:pt>
                <c:pt idx="8">
                  <c:v>138</c:v>
                </c:pt>
                <c:pt idx="9">
                  <c:v>202</c:v>
                </c:pt>
                <c:pt idx="10">
                  <c:v>355</c:v>
                </c:pt>
                <c:pt idx="11">
                  <c:v>410</c:v>
                </c:pt>
                <c:pt idx="12">
                  <c:v>391</c:v>
                </c:pt>
                <c:pt idx="13">
                  <c:v>389</c:v>
                </c:pt>
                <c:pt idx="14">
                  <c:v>416</c:v>
                </c:pt>
                <c:pt idx="15">
                  <c:v>365</c:v>
                </c:pt>
                <c:pt idx="16">
                  <c:v>348</c:v>
                </c:pt>
                <c:pt idx="17">
                  <c:v>417</c:v>
                </c:pt>
                <c:pt idx="18">
                  <c:v>630</c:v>
                </c:pt>
                <c:pt idx="19">
                  <c:v>667</c:v>
                </c:pt>
                <c:pt idx="20">
                  <c:v>650</c:v>
                </c:pt>
                <c:pt idx="21">
                  <c:v>592</c:v>
                </c:pt>
                <c:pt idx="22">
                  <c:v>694</c:v>
                </c:pt>
                <c:pt idx="23">
                  <c:v>739</c:v>
                </c:pt>
                <c:pt idx="24">
                  <c:v>673</c:v>
                </c:pt>
                <c:pt idx="25">
                  <c:v>758</c:v>
                </c:pt>
                <c:pt idx="26">
                  <c:v>780</c:v>
                </c:pt>
                <c:pt idx="27">
                  <c:v>673</c:v>
                </c:pt>
                <c:pt idx="28">
                  <c:v>662</c:v>
                </c:pt>
                <c:pt idx="29">
                  <c:v>633</c:v>
                </c:pt>
                <c:pt idx="30">
                  <c:v>753</c:v>
                </c:pt>
                <c:pt idx="31">
                  <c:v>650</c:v>
                </c:pt>
                <c:pt idx="32">
                  <c:v>629</c:v>
                </c:pt>
                <c:pt idx="33">
                  <c:v>640</c:v>
                </c:pt>
                <c:pt idx="34">
                  <c:v>621</c:v>
                </c:pt>
                <c:pt idx="35">
                  <c:v>552</c:v>
                </c:pt>
                <c:pt idx="36">
                  <c:v>613</c:v>
                </c:pt>
                <c:pt idx="37">
                  <c:v>560</c:v>
                </c:pt>
                <c:pt idx="38">
                  <c:v>552</c:v>
                </c:pt>
                <c:pt idx="39">
                  <c:v>546</c:v>
                </c:pt>
                <c:pt idx="40">
                  <c:v>547</c:v>
                </c:pt>
                <c:pt idx="41">
                  <c:v>571</c:v>
                </c:pt>
                <c:pt idx="42">
                  <c:v>559</c:v>
                </c:pt>
                <c:pt idx="43">
                  <c:v>556</c:v>
                </c:pt>
                <c:pt idx="44">
                  <c:v>526</c:v>
                </c:pt>
              </c:numCache>
            </c:numRef>
          </c:val>
          <c:extLst>
            <c:ext xmlns:c16="http://schemas.microsoft.com/office/drawing/2014/chart" uri="{C3380CC4-5D6E-409C-BE32-E72D297353CC}">
              <c16:uniqueId val="{00000000-83D7-49D5-9CF6-314B32D2CDDE}"/>
            </c:ext>
          </c:extLst>
        </c:ser>
        <c:ser>
          <c:idx val="2"/>
          <c:order val="1"/>
          <c:tx>
            <c:strRef>
              <c:f>'Data 6.2'!$C$5</c:f>
              <c:strCache>
                <c:ptCount val="1"/>
                <c:pt idx="0">
                  <c:v>One or both parties resident in other part of UK</c:v>
                </c:pt>
              </c:strCache>
            </c:strRef>
          </c:tx>
          <c:spPr>
            <a:solidFill>
              <a:srgbClr val="C9347C"/>
            </a:solidFill>
            <a:ln>
              <a:noFill/>
            </a:ln>
            <a:effectLst/>
          </c:spPr>
          <c:cat>
            <c:numRef>
              <c:f>'Data 6.2'!$A$11:$A$55</c:f>
              <c:numCache>
                <c:formatCode>General</c:formatCode>
                <c:ptCount val="45"/>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numCache>
            </c:numRef>
          </c:cat>
          <c:val>
            <c:numRef>
              <c:f>'Data 6.2'!$C$11:$C$55</c:f>
              <c:numCache>
                <c:formatCode>#,##0</c:formatCode>
                <c:ptCount val="45"/>
                <c:pt idx="0">
                  <c:v>13</c:v>
                </c:pt>
                <c:pt idx="1">
                  <c:v>17</c:v>
                </c:pt>
                <c:pt idx="2">
                  <c:v>13</c:v>
                </c:pt>
                <c:pt idx="3">
                  <c:v>14</c:v>
                </c:pt>
                <c:pt idx="4">
                  <c:v>123</c:v>
                </c:pt>
                <c:pt idx="5">
                  <c:v>139</c:v>
                </c:pt>
                <c:pt idx="6">
                  <c:v>112</c:v>
                </c:pt>
                <c:pt idx="7">
                  <c:v>125</c:v>
                </c:pt>
                <c:pt idx="8">
                  <c:v>145</c:v>
                </c:pt>
                <c:pt idx="9">
                  <c:v>192</c:v>
                </c:pt>
                <c:pt idx="10">
                  <c:v>518</c:v>
                </c:pt>
                <c:pt idx="11">
                  <c:v>852</c:v>
                </c:pt>
                <c:pt idx="12">
                  <c:v>827</c:v>
                </c:pt>
                <c:pt idx="13">
                  <c:v>967</c:v>
                </c:pt>
                <c:pt idx="14">
                  <c:v>1017</c:v>
                </c:pt>
                <c:pt idx="15">
                  <c:v>970</c:v>
                </c:pt>
                <c:pt idx="16">
                  <c:v>1080</c:v>
                </c:pt>
                <c:pt idx="17">
                  <c:v>1406</c:v>
                </c:pt>
                <c:pt idx="18">
                  <c:v>2338</c:v>
                </c:pt>
                <c:pt idx="19">
                  <c:v>2553</c:v>
                </c:pt>
                <c:pt idx="20">
                  <c:v>2739</c:v>
                </c:pt>
                <c:pt idx="21">
                  <c:v>2849</c:v>
                </c:pt>
                <c:pt idx="22">
                  <c:v>3148</c:v>
                </c:pt>
                <c:pt idx="23">
                  <c:v>3269</c:v>
                </c:pt>
                <c:pt idx="24">
                  <c:v>3564</c:v>
                </c:pt>
                <c:pt idx="25">
                  <c:v>4179</c:v>
                </c:pt>
                <c:pt idx="26">
                  <c:v>4238</c:v>
                </c:pt>
                <c:pt idx="27">
                  <c:v>4129</c:v>
                </c:pt>
                <c:pt idx="28">
                  <c:v>4201</c:v>
                </c:pt>
                <c:pt idx="29">
                  <c:v>4091</c:v>
                </c:pt>
                <c:pt idx="30">
                  <c:v>4536</c:v>
                </c:pt>
                <c:pt idx="31">
                  <c:v>4101</c:v>
                </c:pt>
                <c:pt idx="32">
                  <c:v>3587</c:v>
                </c:pt>
                <c:pt idx="33">
                  <c:v>3625</c:v>
                </c:pt>
                <c:pt idx="34">
                  <c:v>3401</c:v>
                </c:pt>
                <c:pt idx="35">
                  <c:v>2856</c:v>
                </c:pt>
                <c:pt idx="36">
                  <c:v>2917</c:v>
                </c:pt>
                <c:pt idx="37">
                  <c:v>3114</c:v>
                </c:pt>
                <c:pt idx="38">
                  <c:v>3347</c:v>
                </c:pt>
                <c:pt idx="39">
                  <c:v>2914</c:v>
                </c:pt>
                <c:pt idx="40">
                  <c:v>2806</c:v>
                </c:pt>
                <c:pt idx="41">
                  <c:v>2826</c:v>
                </c:pt>
                <c:pt idx="42">
                  <c:v>2992</c:v>
                </c:pt>
                <c:pt idx="43">
                  <c:v>2795</c:v>
                </c:pt>
                <c:pt idx="44">
                  <c:v>2618</c:v>
                </c:pt>
              </c:numCache>
            </c:numRef>
          </c:val>
          <c:extLst>
            <c:ext xmlns:c16="http://schemas.microsoft.com/office/drawing/2014/chart" uri="{C3380CC4-5D6E-409C-BE32-E72D297353CC}">
              <c16:uniqueId val="{00000001-83D7-49D5-9CF6-314B32D2CDDE}"/>
            </c:ext>
          </c:extLst>
        </c:ser>
        <c:ser>
          <c:idx val="3"/>
          <c:order val="2"/>
          <c:tx>
            <c:strRef>
              <c:f>'Data 6.2'!$D$5</c:f>
              <c:strCache>
                <c:ptCount val="1"/>
                <c:pt idx="0">
                  <c:v>Neither party resident in UK</c:v>
                </c:pt>
              </c:strCache>
            </c:strRef>
          </c:tx>
          <c:spPr>
            <a:solidFill>
              <a:srgbClr val="6E1841"/>
            </a:solidFill>
            <a:ln w="25400">
              <a:noFill/>
            </a:ln>
            <a:effectLst/>
          </c:spPr>
          <c:cat>
            <c:numRef>
              <c:f>'Data 6.2'!$A$11:$A$55</c:f>
              <c:numCache>
                <c:formatCode>General</c:formatCode>
                <c:ptCount val="45"/>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numCache>
            </c:numRef>
          </c:cat>
          <c:val>
            <c:numRef>
              <c:f>'Data 6.2'!$D$11:$D$55</c:f>
              <c:numCache>
                <c:formatCode>#,##0</c:formatCode>
                <c:ptCount val="45"/>
                <c:pt idx="0">
                  <c:v>37</c:v>
                </c:pt>
                <c:pt idx="1">
                  <c:v>24</c:v>
                </c:pt>
                <c:pt idx="2">
                  <c:v>24</c:v>
                </c:pt>
                <c:pt idx="3">
                  <c:v>22</c:v>
                </c:pt>
                <c:pt idx="4">
                  <c:v>26</c:v>
                </c:pt>
                <c:pt idx="5">
                  <c:v>15</c:v>
                </c:pt>
                <c:pt idx="6">
                  <c:v>22</c:v>
                </c:pt>
                <c:pt idx="7">
                  <c:v>16</c:v>
                </c:pt>
                <c:pt idx="8">
                  <c:v>19</c:v>
                </c:pt>
                <c:pt idx="9">
                  <c:v>32</c:v>
                </c:pt>
                <c:pt idx="10">
                  <c:v>41</c:v>
                </c:pt>
                <c:pt idx="11">
                  <c:v>57</c:v>
                </c:pt>
                <c:pt idx="12">
                  <c:v>43</c:v>
                </c:pt>
                <c:pt idx="13">
                  <c:v>31</c:v>
                </c:pt>
                <c:pt idx="14">
                  <c:v>45</c:v>
                </c:pt>
                <c:pt idx="15">
                  <c:v>45</c:v>
                </c:pt>
                <c:pt idx="16">
                  <c:v>44</c:v>
                </c:pt>
                <c:pt idx="17">
                  <c:v>53</c:v>
                </c:pt>
                <c:pt idx="18">
                  <c:v>108</c:v>
                </c:pt>
                <c:pt idx="19">
                  <c:v>133</c:v>
                </c:pt>
                <c:pt idx="20">
                  <c:v>132</c:v>
                </c:pt>
                <c:pt idx="21">
                  <c:v>145</c:v>
                </c:pt>
                <c:pt idx="22">
                  <c:v>207</c:v>
                </c:pt>
                <c:pt idx="23">
                  <c:v>238</c:v>
                </c:pt>
                <c:pt idx="24">
                  <c:v>220</c:v>
                </c:pt>
                <c:pt idx="25">
                  <c:v>263</c:v>
                </c:pt>
                <c:pt idx="26">
                  <c:v>260</c:v>
                </c:pt>
                <c:pt idx="27">
                  <c:v>230</c:v>
                </c:pt>
                <c:pt idx="28">
                  <c:v>250</c:v>
                </c:pt>
                <c:pt idx="29">
                  <c:v>249</c:v>
                </c:pt>
                <c:pt idx="30">
                  <c:v>266</c:v>
                </c:pt>
                <c:pt idx="31">
                  <c:v>175</c:v>
                </c:pt>
                <c:pt idx="32">
                  <c:v>218</c:v>
                </c:pt>
                <c:pt idx="33">
                  <c:v>187</c:v>
                </c:pt>
                <c:pt idx="34">
                  <c:v>135</c:v>
                </c:pt>
                <c:pt idx="35">
                  <c:v>134</c:v>
                </c:pt>
                <c:pt idx="36">
                  <c:v>150</c:v>
                </c:pt>
                <c:pt idx="37">
                  <c:v>168</c:v>
                </c:pt>
                <c:pt idx="38">
                  <c:v>180</c:v>
                </c:pt>
                <c:pt idx="39">
                  <c:v>160</c:v>
                </c:pt>
                <c:pt idx="40">
                  <c:v>146</c:v>
                </c:pt>
                <c:pt idx="41">
                  <c:v>114</c:v>
                </c:pt>
                <c:pt idx="42">
                  <c:v>120</c:v>
                </c:pt>
                <c:pt idx="43">
                  <c:v>110</c:v>
                </c:pt>
                <c:pt idx="44">
                  <c:v>118</c:v>
                </c:pt>
              </c:numCache>
            </c:numRef>
          </c:val>
          <c:extLst>
            <c:ext xmlns:c16="http://schemas.microsoft.com/office/drawing/2014/chart" uri="{C3380CC4-5D6E-409C-BE32-E72D297353CC}">
              <c16:uniqueId val="{00000002-83D7-49D5-9CF6-314B32D2CDDE}"/>
            </c:ext>
          </c:extLst>
        </c:ser>
        <c:dLbls>
          <c:showLegendKey val="0"/>
          <c:showVal val="0"/>
          <c:showCatName val="0"/>
          <c:showSerName val="0"/>
          <c:showPercent val="0"/>
          <c:showBubbleSize val="0"/>
        </c:dLbls>
        <c:axId val="577565992"/>
        <c:axId val="577570256"/>
      </c:areaChart>
      <c:catAx>
        <c:axId val="577565992"/>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7570256"/>
        <c:crosses val="autoZero"/>
        <c:auto val="1"/>
        <c:lblAlgn val="ctr"/>
        <c:lblOffset val="100"/>
        <c:tickLblSkip val="5"/>
        <c:noMultiLvlLbl val="0"/>
      </c:catAx>
      <c:valAx>
        <c:axId val="577570256"/>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Marraiges (thousands)</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7565992"/>
        <c:crosses val="autoZero"/>
        <c:crossBetween val="midCat"/>
        <c:dispUnits>
          <c:builtInUnit val="thousands"/>
        </c:dispUnits>
      </c:valAx>
      <c:spPr>
        <a:noFill/>
        <a:ln>
          <a:noFill/>
        </a:ln>
        <a:effectLst/>
      </c:spPr>
    </c:plotArea>
    <c:plotVisOnly val="1"/>
    <c:dispBlanksAs val="zero"/>
    <c:showDLblsOverMax val="0"/>
  </c:chart>
  <c:spPr>
    <a:no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n-US"/>
    </a:p>
  </c:txPr>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7399296424204"/>
          <c:y val="9.0538569042506054E-2"/>
          <c:w val="0.87002163576482439"/>
          <c:h val="0.81255172648873442"/>
        </c:manualLayout>
      </c:layout>
      <c:barChart>
        <c:barDir val="col"/>
        <c:grouping val="percentStacked"/>
        <c:varyColors val="0"/>
        <c:ser>
          <c:idx val="0"/>
          <c:order val="0"/>
          <c:tx>
            <c:strRef>
              <c:f>'Data 6.3'!$B$9</c:f>
              <c:strCache>
                <c:ptCount val="1"/>
                <c:pt idx="0">
                  <c:v>Single</c:v>
                </c:pt>
              </c:strCache>
            </c:strRef>
          </c:tx>
          <c:spPr>
            <a:solidFill>
              <a:srgbClr val="6E1841"/>
            </a:solidFill>
            <a:ln w="12700">
              <a:solidFill>
                <a:schemeClr val="bg1"/>
              </a:solidFill>
            </a:ln>
          </c:spPr>
          <c:invertIfNegative val="0"/>
          <c:dPt>
            <c:idx val="4"/>
            <c:invertIfNegative val="0"/>
            <c:bubble3D val="0"/>
            <c:spPr>
              <a:solidFill>
                <a:srgbClr val="6E1841"/>
              </a:solidFill>
              <a:ln w="12700">
                <a:solidFill>
                  <a:schemeClr val="bg1"/>
                </a:solidFill>
                <a:prstDash val="solid"/>
              </a:ln>
            </c:spPr>
            <c:extLst>
              <c:ext xmlns:c16="http://schemas.microsoft.com/office/drawing/2014/chart" uri="{C3380CC4-5D6E-409C-BE32-E72D297353CC}">
                <c16:uniqueId val="{00000001-6E33-4725-BC53-D9BABA3C76B5}"/>
              </c:ext>
            </c:extLst>
          </c:dPt>
          <c:dLbls>
            <c:numFmt formatCode="#,##0" sourceLinked="0"/>
            <c:spPr>
              <a:noFill/>
              <a:ln>
                <a:noFill/>
              </a:ln>
              <a:effectLst/>
            </c:spPr>
            <c:txPr>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6.3'!$A$12:$A$24</c:f>
              <c:numCache>
                <c:formatCode>General</c:formatCode>
                <c:ptCount val="13"/>
                <c:pt idx="0">
                  <c:v>1971</c:v>
                </c:pt>
                <c:pt idx="1">
                  <c:v>1981</c:v>
                </c:pt>
                <c:pt idx="2">
                  <c:v>1991</c:v>
                </c:pt>
                <c:pt idx="3">
                  <c:v>2001</c:v>
                </c:pt>
                <c:pt idx="4">
                  <c:v>2011</c:v>
                </c:pt>
                <c:pt idx="6">
                  <c:v>2012</c:v>
                </c:pt>
                <c:pt idx="7">
                  <c:v>2013</c:v>
                </c:pt>
                <c:pt idx="8">
                  <c:v>2014</c:v>
                </c:pt>
                <c:pt idx="9">
                  <c:v>2015</c:v>
                </c:pt>
                <c:pt idx="10">
                  <c:v>2016</c:v>
                </c:pt>
                <c:pt idx="11">
                  <c:v>2017</c:v>
                </c:pt>
                <c:pt idx="12">
                  <c:v>2018</c:v>
                </c:pt>
              </c:numCache>
            </c:numRef>
          </c:cat>
          <c:val>
            <c:numRef>
              <c:f>'Data 6.3'!$B$12:$B$24</c:f>
              <c:numCache>
                <c:formatCode>0.0</c:formatCode>
                <c:ptCount val="13"/>
                <c:pt idx="0">
                  <c:v>90.7</c:v>
                </c:pt>
                <c:pt idx="1">
                  <c:v>81.7</c:v>
                </c:pt>
                <c:pt idx="2">
                  <c:v>75.7</c:v>
                </c:pt>
                <c:pt idx="3">
                  <c:v>70</c:v>
                </c:pt>
                <c:pt idx="4">
                  <c:v>73.099999999999994</c:v>
                </c:pt>
                <c:pt idx="6">
                  <c:v>73.599999999999994</c:v>
                </c:pt>
                <c:pt idx="7">
                  <c:v>74</c:v>
                </c:pt>
                <c:pt idx="8">
                  <c:v>72.8</c:v>
                </c:pt>
                <c:pt idx="9">
                  <c:v>72</c:v>
                </c:pt>
                <c:pt idx="10">
                  <c:v>73.2</c:v>
                </c:pt>
                <c:pt idx="11">
                  <c:v>73.599999999999994</c:v>
                </c:pt>
                <c:pt idx="12">
                  <c:v>74.323434757167945</c:v>
                </c:pt>
              </c:numCache>
            </c:numRef>
          </c:val>
          <c:extLst>
            <c:ext xmlns:c16="http://schemas.microsoft.com/office/drawing/2014/chart" uri="{C3380CC4-5D6E-409C-BE32-E72D297353CC}">
              <c16:uniqueId val="{00000002-6E33-4725-BC53-D9BABA3C76B5}"/>
            </c:ext>
          </c:extLst>
        </c:ser>
        <c:ser>
          <c:idx val="1"/>
          <c:order val="1"/>
          <c:tx>
            <c:strRef>
              <c:f>'Data 6.3'!$C$9</c:f>
              <c:strCache>
                <c:ptCount val="1"/>
                <c:pt idx="0">
                  <c:v>Divorced</c:v>
                </c:pt>
              </c:strCache>
            </c:strRef>
          </c:tx>
          <c:spPr>
            <a:solidFill>
              <a:srgbClr val="C9347C"/>
            </a:solidFill>
            <a:ln w="12700">
              <a:solidFill>
                <a:schemeClr val="bg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6E33-4725-BC53-D9BABA3C76B5}"/>
                </c:ext>
              </c:extLst>
            </c:dLbl>
            <c:numFmt formatCode="#,##0" sourceLinked="0"/>
            <c:spPr>
              <a:noFill/>
            </c:spPr>
            <c:txPr>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6.3'!$A$12:$A$24</c:f>
              <c:numCache>
                <c:formatCode>General</c:formatCode>
                <c:ptCount val="13"/>
                <c:pt idx="0">
                  <c:v>1971</c:v>
                </c:pt>
                <c:pt idx="1">
                  <c:v>1981</c:v>
                </c:pt>
                <c:pt idx="2">
                  <c:v>1991</c:v>
                </c:pt>
                <c:pt idx="3">
                  <c:v>2001</c:v>
                </c:pt>
                <c:pt idx="4">
                  <c:v>2011</c:v>
                </c:pt>
                <c:pt idx="6">
                  <c:v>2012</c:v>
                </c:pt>
                <c:pt idx="7">
                  <c:v>2013</c:v>
                </c:pt>
                <c:pt idx="8">
                  <c:v>2014</c:v>
                </c:pt>
                <c:pt idx="9">
                  <c:v>2015</c:v>
                </c:pt>
                <c:pt idx="10">
                  <c:v>2016</c:v>
                </c:pt>
                <c:pt idx="11">
                  <c:v>2017</c:v>
                </c:pt>
                <c:pt idx="12">
                  <c:v>2018</c:v>
                </c:pt>
              </c:numCache>
            </c:numRef>
          </c:cat>
          <c:val>
            <c:numRef>
              <c:f>'Data 6.3'!$C$12:$C$24</c:f>
              <c:numCache>
                <c:formatCode>0.0</c:formatCode>
                <c:ptCount val="13"/>
                <c:pt idx="0">
                  <c:v>5.8</c:v>
                </c:pt>
                <c:pt idx="1">
                  <c:v>15.1</c:v>
                </c:pt>
                <c:pt idx="2">
                  <c:v>21.8</c:v>
                </c:pt>
                <c:pt idx="3">
                  <c:v>27.8</c:v>
                </c:pt>
                <c:pt idx="4">
                  <c:v>24.9</c:v>
                </c:pt>
                <c:pt idx="6">
                  <c:v>24.5</c:v>
                </c:pt>
                <c:pt idx="7">
                  <c:v>24.1</c:v>
                </c:pt>
                <c:pt idx="8">
                  <c:v>23.9</c:v>
                </c:pt>
                <c:pt idx="9">
                  <c:v>23.3</c:v>
                </c:pt>
                <c:pt idx="10">
                  <c:v>24.2</c:v>
                </c:pt>
                <c:pt idx="11">
                  <c:v>24</c:v>
                </c:pt>
                <c:pt idx="12">
                  <c:v>23.3</c:v>
                </c:pt>
              </c:numCache>
            </c:numRef>
          </c:val>
          <c:extLst>
            <c:ext xmlns:c16="http://schemas.microsoft.com/office/drawing/2014/chart" uri="{C3380CC4-5D6E-409C-BE32-E72D297353CC}">
              <c16:uniqueId val="{00000004-6E33-4725-BC53-D9BABA3C76B5}"/>
            </c:ext>
          </c:extLst>
        </c:ser>
        <c:ser>
          <c:idx val="2"/>
          <c:order val="2"/>
          <c:tx>
            <c:strRef>
              <c:f>'Data 6.3'!$D$9</c:f>
              <c:strCache>
                <c:ptCount val="1"/>
                <c:pt idx="0">
                  <c:v>Widowed </c:v>
                </c:pt>
              </c:strCache>
            </c:strRef>
          </c:tx>
          <c:spPr>
            <a:solidFill>
              <a:srgbClr val="EAA0C3"/>
            </a:solidFill>
            <a:ln w="12700">
              <a:solidFill>
                <a:schemeClr val="bg1"/>
              </a:solidFill>
            </a:ln>
          </c:spPr>
          <c:invertIfNegative val="0"/>
          <c:cat>
            <c:numRef>
              <c:f>'Data 6.3'!$A$12:$A$24</c:f>
              <c:numCache>
                <c:formatCode>General</c:formatCode>
                <c:ptCount val="13"/>
                <c:pt idx="0">
                  <c:v>1971</c:v>
                </c:pt>
                <c:pt idx="1">
                  <c:v>1981</c:v>
                </c:pt>
                <c:pt idx="2">
                  <c:v>1991</c:v>
                </c:pt>
                <c:pt idx="3">
                  <c:v>2001</c:v>
                </c:pt>
                <c:pt idx="4">
                  <c:v>2011</c:v>
                </c:pt>
                <c:pt idx="6">
                  <c:v>2012</c:v>
                </c:pt>
                <c:pt idx="7">
                  <c:v>2013</c:v>
                </c:pt>
                <c:pt idx="8">
                  <c:v>2014</c:v>
                </c:pt>
                <c:pt idx="9">
                  <c:v>2015</c:v>
                </c:pt>
                <c:pt idx="10">
                  <c:v>2016</c:v>
                </c:pt>
                <c:pt idx="11">
                  <c:v>2017</c:v>
                </c:pt>
                <c:pt idx="12">
                  <c:v>2018</c:v>
                </c:pt>
              </c:numCache>
            </c:numRef>
          </c:cat>
          <c:val>
            <c:numRef>
              <c:f>'Data 6.3'!$D$12:$D$24</c:f>
              <c:numCache>
                <c:formatCode>0.0</c:formatCode>
                <c:ptCount val="13"/>
                <c:pt idx="0">
                  <c:v>3.5</c:v>
                </c:pt>
                <c:pt idx="1">
                  <c:v>3.2</c:v>
                </c:pt>
                <c:pt idx="2">
                  <c:v>2.6</c:v>
                </c:pt>
                <c:pt idx="3">
                  <c:v>2.2000000000000002</c:v>
                </c:pt>
                <c:pt idx="4">
                  <c:v>2</c:v>
                </c:pt>
                <c:pt idx="6">
                  <c:v>1.9</c:v>
                </c:pt>
                <c:pt idx="7">
                  <c:v>1.9</c:v>
                </c:pt>
                <c:pt idx="8">
                  <c:v>2.1</c:v>
                </c:pt>
                <c:pt idx="9">
                  <c:v>2.1</c:v>
                </c:pt>
                <c:pt idx="10">
                  <c:v>2.1</c:v>
                </c:pt>
                <c:pt idx="11">
                  <c:v>2</c:v>
                </c:pt>
                <c:pt idx="12">
                  <c:v>2</c:v>
                </c:pt>
              </c:numCache>
            </c:numRef>
          </c:val>
          <c:extLst>
            <c:ext xmlns:c16="http://schemas.microsoft.com/office/drawing/2014/chart" uri="{C3380CC4-5D6E-409C-BE32-E72D297353CC}">
              <c16:uniqueId val="{00000005-6E33-4725-BC53-D9BABA3C76B5}"/>
            </c:ext>
          </c:extLst>
        </c:ser>
        <c:ser>
          <c:idx val="3"/>
          <c:order val="3"/>
          <c:tx>
            <c:strRef>
              <c:f>'Data 6.3'!$E$9</c:f>
              <c:strCache>
                <c:ptCount val="1"/>
                <c:pt idx="0">
                  <c:v>Civil Partner</c:v>
                </c:pt>
              </c:strCache>
            </c:strRef>
          </c:tx>
          <c:spPr>
            <a:solidFill>
              <a:srgbClr val="F6D6E5"/>
            </a:solidFill>
            <a:ln w="12700">
              <a:solidFill>
                <a:schemeClr val="bg1"/>
              </a:solidFill>
            </a:ln>
          </c:spPr>
          <c:invertIfNegative val="0"/>
          <c:cat>
            <c:numRef>
              <c:f>'Data 6.3'!$A$12:$A$24</c:f>
              <c:numCache>
                <c:formatCode>General</c:formatCode>
                <c:ptCount val="13"/>
                <c:pt idx="0">
                  <c:v>1971</c:v>
                </c:pt>
                <c:pt idx="1">
                  <c:v>1981</c:v>
                </c:pt>
                <c:pt idx="2">
                  <c:v>1991</c:v>
                </c:pt>
                <c:pt idx="3">
                  <c:v>2001</c:v>
                </c:pt>
                <c:pt idx="4">
                  <c:v>2011</c:v>
                </c:pt>
                <c:pt idx="6">
                  <c:v>2012</c:v>
                </c:pt>
                <c:pt idx="7">
                  <c:v>2013</c:v>
                </c:pt>
                <c:pt idx="8">
                  <c:v>2014</c:v>
                </c:pt>
                <c:pt idx="9">
                  <c:v>2015</c:v>
                </c:pt>
                <c:pt idx="10">
                  <c:v>2016</c:v>
                </c:pt>
                <c:pt idx="11">
                  <c:v>2017</c:v>
                </c:pt>
                <c:pt idx="12">
                  <c:v>2018</c:v>
                </c:pt>
              </c:numCache>
            </c:numRef>
          </c:cat>
          <c:val>
            <c:numRef>
              <c:f>'Data 6.3'!$E$12:$E$24</c:f>
              <c:numCache>
                <c:formatCode>0.0</c:formatCode>
                <c:ptCount val="13"/>
                <c:pt idx="0">
                  <c:v>0</c:v>
                </c:pt>
                <c:pt idx="1">
                  <c:v>0</c:v>
                </c:pt>
                <c:pt idx="2">
                  <c:v>0</c:v>
                </c:pt>
                <c:pt idx="3">
                  <c:v>0</c:v>
                </c:pt>
                <c:pt idx="4">
                  <c:v>0</c:v>
                </c:pt>
                <c:pt idx="5">
                  <c:v>0</c:v>
                </c:pt>
                <c:pt idx="6">
                  <c:v>0</c:v>
                </c:pt>
                <c:pt idx="7">
                  <c:v>0</c:v>
                </c:pt>
                <c:pt idx="8">
                  <c:v>1.2</c:v>
                </c:pt>
                <c:pt idx="9">
                  <c:v>2.6</c:v>
                </c:pt>
                <c:pt idx="10">
                  <c:v>0.5</c:v>
                </c:pt>
                <c:pt idx="11">
                  <c:v>0.4</c:v>
                </c:pt>
                <c:pt idx="12">
                  <c:v>0.36571094207138677</c:v>
                </c:pt>
              </c:numCache>
            </c:numRef>
          </c:val>
          <c:extLst>
            <c:ext xmlns:c16="http://schemas.microsoft.com/office/drawing/2014/chart" uri="{C3380CC4-5D6E-409C-BE32-E72D297353CC}">
              <c16:uniqueId val="{00000006-6E33-4725-BC53-D9BABA3C76B5}"/>
            </c:ext>
          </c:extLst>
        </c:ser>
        <c:dLbls>
          <c:showLegendKey val="0"/>
          <c:showVal val="0"/>
          <c:showCatName val="0"/>
          <c:showSerName val="0"/>
          <c:showPercent val="0"/>
          <c:showBubbleSize val="0"/>
        </c:dLbls>
        <c:gapWidth val="20"/>
        <c:overlap val="100"/>
        <c:axId val="177967872"/>
        <c:axId val="177969408"/>
      </c:barChart>
      <c:catAx>
        <c:axId val="177967872"/>
        <c:scaling>
          <c:orientation val="minMax"/>
        </c:scaling>
        <c:delete val="0"/>
        <c:axPos val="b"/>
        <c:numFmt formatCode="General" sourceLinked="1"/>
        <c:majorTickMark val="out"/>
        <c:minorTickMark val="none"/>
        <c:tickLblPos val="nextTo"/>
        <c:txPr>
          <a:bodyPr/>
          <a:lstStyle/>
          <a:p>
            <a:pPr>
              <a:defRPr sz="1000" b="0">
                <a:solidFill>
                  <a:sysClr val="windowText" lastClr="000000"/>
                </a:solidFill>
              </a:defRPr>
            </a:pPr>
            <a:endParaRPr lang="en-US"/>
          </a:p>
        </c:txPr>
        <c:crossAx val="177969408"/>
        <c:crosses val="autoZero"/>
        <c:auto val="1"/>
        <c:lblAlgn val="ctr"/>
        <c:lblOffset val="100"/>
        <c:noMultiLvlLbl val="0"/>
      </c:catAx>
      <c:valAx>
        <c:axId val="177969408"/>
        <c:scaling>
          <c:orientation val="minMax"/>
        </c:scaling>
        <c:delete val="0"/>
        <c:axPos val="l"/>
        <c:numFmt formatCode="0%" sourceLinked="1"/>
        <c:majorTickMark val="out"/>
        <c:minorTickMark val="none"/>
        <c:tickLblPos val="nextTo"/>
        <c:txPr>
          <a:bodyPr/>
          <a:lstStyle/>
          <a:p>
            <a:pPr>
              <a:defRPr sz="1000">
                <a:solidFill>
                  <a:sysClr val="windowText" lastClr="000000"/>
                </a:solidFill>
              </a:defRPr>
            </a:pPr>
            <a:endParaRPr lang="en-US"/>
          </a:p>
        </c:txPr>
        <c:crossAx val="177967872"/>
        <c:crosses val="autoZero"/>
        <c:crossBetween val="between"/>
      </c:valAx>
    </c:plotArea>
    <c:legend>
      <c:legendPos val="b"/>
      <c:layout>
        <c:manualLayout>
          <c:xMode val="edge"/>
          <c:yMode val="edge"/>
          <c:x val="0.39322969401241142"/>
          <c:y val="2.4965061185533623E-3"/>
          <c:w val="0.60452566428362209"/>
          <c:h val="8.6691209053413792E-2"/>
        </c:manualLayout>
      </c:layout>
      <c:overlay val="0"/>
      <c:txPr>
        <a:bodyPr/>
        <a:lstStyle/>
        <a:p>
          <a:pPr>
            <a:defRPr sz="1100"/>
          </a:pPr>
          <a:endParaRPr lang="en-US"/>
        </a:p>
      </c:txPr>
    </c:legend>
    <c:plotVisOnly val="1"/>
    <c:dispBlanksAs val="gap"/>
    <c:showDLblsOverMax val="0"/>
  </c:chart>
  <c:spPr>
    <a:ln>
      <a:noFill/>
    </a:ln>
  </c:spPr>
  <c:txPr>
    <a:bodyPr/>
    <a:lstStyle/>
    <a:p>
      <a:pPr>
        <a:defRPr sz="1400">
          <a:latin typeface="Arial" pitchFamily="34" charset="0"/>
          <a:cs typeface="Arial" pitchFamily="34" charset="0"/>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89337003606257"/>
          <c:y val="0.10352558202951903"/>
          <c:w val="0.86760984145274522"/>
          <c:h val="0.79956471350172142"/>
        </c:manualLayout>
      </c:layout>
      <c:barChart>
        <c:barDir val="col"/>
        <c:grouping val="percentStacked"/>
        <c:varyColors val="0"/>
        <c:ser>
          <c:idx val="0"/>
          <c:order val="0"/>
          <c:tx>
            <c:strRef>
              <c:f>'Data 6.3'!$B$31</c:f>
              <c:strCache>
                <c:ptCount val="1"/>
              </c:strCache>
            </c:strRef>
          </c:tx>
          <c:spPr>
            <a:solidFill>
              <a:srgbClr val="6E1841"/>
            </a:solidFill>
            <a:ln w="12700">
              <a:solidFill>
                <a:schemeClr val="bg1"/>
              </a:solidFill>
            </a:ln>
          </c:spPr>
          <c:invertIfNegative val="0"/>
          <c:dPt>
            <c:idx val="4"/>
            <c:invertIfNegative val="0"/>
            <c:bubble3D val="0"/>
            <c:spPr>
              <a:solidFill>
                <a:srgbClr val="6E1841"/>
              </a:solidFill>
              <a:ln w="12700">
                <a:solidFill>
                  <a:schemeClr val="bg1"/>
                </a:solidFill>
                <a:prstDash val="solid"/>
              </a:ln>
            </c:spPr>
            <c:extLst>
              <c:ext xmlns:c16="http://schemas.microsoft.com/office/drawing/2014/chart" uri="{C3380CC4-5D6E-409C-BE32-E72D297353CC}">
                <c16:uniqueId val="{00000001-FF9E-4C21-9FD2-54FD44C5477E}"/>
              </c:ext>
            </c:extLst>
          </c:dPt>
          <c:dLbls>
            <c:numFmt formatCode="#,##0" sourceLinked="0"/>
            <c:spPr>
              <a:noFill/>
              <a:ln>
                <a:noFill/>
              </a:ln>
              <a:effectLst/>
            </c:spPr>
            <c:txPr>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6.3'!$A$33:$A$45</c:f>
              <c:numCache>
                <c:formatCode>General</c:formatCode>
                <c:ptCount val="13"/>
                <c:pt idx="0">
                  <c:v>1971</c:v>
                </c:pt>
                <c:pt idx="1">
                  <c:v>1981</c:v>
                </c:pt>
                <c:pt idx="2">
                  <c:v>1991</c:v>
                </c:pt>
                <c:pt idx="3">
                  <c:v>2001</c:v>
                </c:pt>
                <c:pt idx="4">
                  <c:v>2011</c:v>
                </c:pt>
                <c:pt idx="6">
                  <c:v>2012</c:v>
                </c:pt>
                <c:pt idx="7">
                  <c:v>2013</c:v>
                </c:pt>
                <c:pt idx="8">
                  <c:v>2014</c:v>
                </c:pt>
                <c:pt idx="9">
                  <c:v>2015</c:v>
                </c:pt>
                <c:pt idx="10">
                  <c:v>2016</c:v>
                </c:pt>
                <c:pt idx="11">
                  <c:v>2017</c:v>
                </c:pt>
                <c:pt idx="12">
                  <c:v>2018</c:v>
                </c:pt>
              </c:numCache>
            </c:numRef>
          </c:cat>
          <c:val>
            <c:numRef>
              <c:f>'Data 6.3'!$B$33:$B$45</c:f>
              <c:numCache>
                <c:formatCode>0.0</c:formatCode>
                <c:ptCount val="13"/>
                <c:pt idx="0">
                  <c:v>90.9</c:v>
                </c:pt>
                <c:pt idx="1">
                  <c:v>83.1</c:v>
                </c:pt>
                <c:pt idx="2">
                  <c:v>76.900000000000006</c:v>
                </c:pt>
                <c:pt idx="3">
                  <c:v>71.599999999999994</c:v>
                </c:pt>
                <c:pt idx="4">
                  <c:v>75.400000000000006</c:v>
                </c:pt>
                <c:pt idx="6">
                  <c:v>75.099999999999994</c:v>
                </c:pt>
                <c:pt idx="7">
                  <c:v>75.5</c:v>
                </c:pt>
                <c:pt idx="8">
                  <c:v>74.599999999999994</c:v>
                </c:pt>
                <c:pt idx="9">
                  <c:v>72.599999999999994</c:v>
                </c:pt>
                <c:pt idx="10">
                  <c:v>75</c:v>
                </c:pt>
                <c:pt idx="11">
                  <c:v>75.099999999999994</c:v>
                </c:pt>
                <c:pt idx="12">
                  <c:v>75.788637840179021</c:v>
                </c:pt>
              </c:numCache>
            </c:numRef>
          </c:val>
          <c:extLst>
            <c:ext xmlns:c16="http://schemas.microsoft.com/office/drawing/2014/chart" uri="{C3380CC4-5D6E-409C-BE32-E72D297353CC}">
              <c16:uniqueId val="{00000002-FF9E-4C21-9FD2-54FD44C5477E}"/>
            </c:ext>
          </c:extLst>
        </c:ser>
        <c:ser>
          <c:idx val="1"/>
          <c:order val="1"/>
          <c:tx>
            <c:strRef>
              <c:f>'Data 6.3'!$C$31</c:f>
              <c:strCache>
                <c:ptCount val="1"/>
              </c:strCache>
            </c:strRef>
          </c:tx>
          <c:spPr>
            <a:solidFill>
              <a:srgbClr val="C9347C"/>
            </a:solidFill>
            <a:ln w="12700">
              <a:solidFill>
                <a:schemeClr val="bg1"/>
              </a:solid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FF9E-4C21-9FD2-54FD44C5477E}"/>
                </c:ext>
              </c:extLst>
            </c:dLbl>
            <c:numFmt formatCode="#,##0" sourceLinked="0"/>
            <c:spPr>
              <a:noFill/>
              <a:ln>
                <a:noFill/>
              </a:ln>
              <a:effectLst/>
            </c:spPr>
            <c:txPr>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'Data 6.3'!$A$33:$A$45</c:f>
              <c:numCache>
                <c:formatCode>General</c:formatCode>
                <c:ptCount val="13"/>
                <c:pt idx="0">
                  <c:v>1971</c:v>
                </c:pt>
                <c:pt idx="1">
                  <c:v>1981</c:v>
                </c:pt>
                <c:pt idx="2">
                  <c:v>1991</c:v>
                </c:pt>
                <c:pt idx="3">
                  <c:v>2001</c:v>
                </c:pt>
                <c:pt idx="4">
                  <c:v>2011</c:v>
                </c:pt>
                <c:pt idx="6">
                  <c:v>2012</c:v>
                </c:pt>
                <c:pt idx="7">
                  <c:v>2013</c:v>
                </c:pt>
                <c:pt idx="8">
                  <c:v>2014</c:v>
                </c:pt>
                <c:pt idx="9">
                  <c:v>2015</c:v>
                </c:pt>
                <c:pt idx="10">
                  <c:v>2016</c:v>
                </c:pt>
                <c:pt idx="11">
                  <c:v>2017</c:v>
                </c:pt>
                <c:pt idx="12">
                  <c:v>2018</c:v>
                </c:pt>
              </c:numCache>
            </c:numRef>
          </c:cat>
          <c:val>
            <c:numRef>
              <c:f>'Data 6.3'!$C$33:$C$45</c:f>
              <c:numCache>
                <c:formatCode>0.0</c:formatCode>
                <c:ptCount val="13"/>
                <c:pt idx="0">
                  <c:v>5.9</c:v>
                </c:pt>
                <c:pt idx="1">
                  <c:v>14</c:v>
                </c:pt>
                <c:pt idx="2">
                  <c:v>20.9</c:v>
                </c:pt>
                <c:pt idx="3">
                  <c:v>26.4</c:v>
                </c:pt>
                <c:pt idx="4">
                  <c:v>22.9</c:v>
                </c:pt>
                <c:pt idx="6">
                  <c:v>23.1</c:v>
                </c:pt>
                <c:pt idx="7">
                  <c:v>22.9</c:v>
                </c:pt>
                <c:pt idx="8">
                  <c:v>22.3</c:v>
                </c:pt>
                <c:pt idx="9">
                  <c:v>22</c:v>
                </c:pt>
                <c:pt idx="10">
                  <c:v>22.4</c:v>
                </c:pt>
                <c:pt idx="11">
                  <c:v>22.6</c:v>
                </c:pt>
                <c:pt idx="12">
                  <c:v>22.2</c:v>
                </c:pt>
              </c:numCache>
            </c:numRef>
          </c:val>
          <c:extLst>
            <c:ext xmlns:c16="http://schemas.microsoft.com/office/drawing/2014/chart" uri="{C3380CC4-5D6E-409C-BE32-E72D297353CC}">
              <c16:uniqueId val="{00000004-FF9E-4C21-9FD2-54FD44C5477E}"/>
            </c:ext>
          </c:extLst>
        </c:ser>
        <c:ser>
          <c:idx val="2"/>
          <c:order val="2"/>
          <c:tx>
            <c:strRef>
              <c:f>'Data 6.3'!$D$31</c:f>
              <c:strCache>
                <c:ptCount val="1"/>
              </c:strCache>
            </c:strRef>
          </c:tx>
          <c:spPr>
            <a:solidFill>
              <a:srgbClr val="EAA0C3"/>
            </a:solidFill>
            <a:ln w="12700">
              <a:solidFill>
                <a:schemeClr val="bg1"/>
              </a:solidFill>
            </a:ln>
          </c:spPr>
          <c:invertIfNegative val="0"/>
          <c:cat>
            <c:numRef>
              <c:f>'Data 6.3'!$A$33:$A$45</c:f>
              <c:numCache>
                <c:formatCode>General</c:formatCode>
                <c:ptCount val="13"/>
                <c:pt idx="0">
                  <c:v>1971</c:v>
                </c:pt>
                <c:pt idx="1">
                  <c:v>1981</c:v>
                </c:pt>
                <c:pt idx="2">
                  <c:v>1991</c:v>
                </c:pt>
                <c:pt idx="3">
                  <c:v>2001</c:v>
                </c:pt>
                <c:pt idx="4">
                  <c:v>2011</c:v>
                </c:pt>
                <c:pt idx="6">
                  <c:v>2012</c:v>
                </c:pt>
                <c:pt idx="7">
                  <c:v>2013</c:v>
                </c:pt>
                <c:pt idx="8">
                  <c:v>2014</c:v>
                </c:pt>
                <c:pt idx="9">
                  <c:v>2015</c:v>
                </c:pt>
                <c:pt idx="10">
                  <c:v>2016</c:v>
                </c:pt>
                <c:pt idx="11">
                  <c:v>2017</c:v>
                </c:pt>
                <c:pt idx="12">
                  <c:v>2018</c:v>
                </c:pt>
              </c:numCache>
            </c:numRef>
          </c:cat>
          <c:val>
            <c:numRef>
              <c:f>'Data 6.3'!$D$33:$D$45</c:f>
              <c:numCache>
                <c:formatCode>0.0</c:formatCode>
                <c:ptCount val="13"/>
                <c:pt idx="0">
                  <c:v>3.1</c:v>
                </c:pt>
                <c:pt idx="1">
                  <c:v>3</c:v>
                </c:pt>
                <c:pt idx="2">
                  <c:v>2.2000000000000002</c:v>
                </c:pt>
                <c:pt idx="3">
                  <c:v>1.9</c:v>
                </c:pt>
                <c:pt idx="4">
                  <c:v>1.8</c:v>
                </c:pt>
                <c:pt idx="6">
                  <c:v>1.8</c:v>
                </c:pt>
                <c:pt idx="7">
                  <c:v>1.6</c:v>
                </c:pt>
                <c:pt idx="8">
                  <c:v>1.8</c:v>
                </c:pt>
                <c:pt idx="9">
                  <c:v>1.7</c:v>
                </c:pt>
                <c:pt idx="10">
                  <c:v>1.9</c:v>
                </c:pt>
                <c:pt idx="11">
                  <c:v>1.8</c:v>
                </c:pt>
                <c:pt idx="12">
                  <c:v>1.8</c:v>
                </c:pt>
              </c:numCache>
            </c:numRef>
          </c:val>
          <c:extLst>
            <c:ext xmlns:c16="http://schemas.microsoft.com/office/drawing/2014/chart" uri="{C3380CC4-5D6E-409C-BE32-E72D297353CC}">
              <c16:uniqueId val="{00000005-FF9E-4C21-9FD2-54FD44C5477E}"/>
            </c:ext>
          </c:extLst>
        </c:ser>
        <c:ser>
          <c:idx val="3"/>
          <c:order val="3"/>
          <c:tx>
            <c:strRef>
              <c:f>'Data 6.3'!$E$31</c:f>
              <c:strCache>
                <c:ptCount val="1"/>
              </c:strCache>
            </c:strRef>
          </c:tx>
          <c:spPr>
            <a:solidFill>
              <a:srgbClr val="F6D6E5"/>
            </a:solidFill>
            <a:ln w="12700">
              <a:solidFill>
                <a:schemeClr val="bg1"/>
              </a:solidFill>
            </a:ln>
          </c:spPr>
          <c:invertIfNegative val="0"/>
          <c:cat>
            <c:numRef>
              <c:f>'Data 6.3'!$A$33:$A$45</c:f>
              <c:numCache>
                <c:formatCode>General</c:formatCode>
                <c:ptCount val="13"/>
                <c:pt idx="0">
                  <c:v>1971</c:v>
                </c:pt>
                <c:pt idx="1">
                  <c:v>1981</c:v>
                </c:pt>
                <c:pt idx="2">
                  <c:v>1991</c:v>
                </c:pt>
                <c:pt idx="3">
                  <c:v>2001</c:v>
                </c:pt>
                <c:pt idx="4">
                  <c:v>2011</c:v>
                </c:pt>
                <c:pt idx="6">
                  <c:v>2012</c:v>
                </c:pt>
                <c:pt idx="7">
                  <c:v>2013</c:v>
                </c:pt>
                <c:pt idx="8">
                  <c:v>2014</c:v>
                </c:pt>
                <c:pt idx="9">
                  <c:v>2015</c:v>
                </c:pt>
                <c:pt idx="10">
                  <c:v>2016</c:v>
                </c:pt>
                <c:pt idx="11">
                  <c:v>2017</c:v>
                </c:pt>
                <c:pt idx="12">
                  <c:v>2018</c:v>
                </c:pt>
              </c:numCache>
            </c:numRef>
          </c:cat>
          <c:val>
            <c:numRef>
              <c:f>'Data 6.3'!$E$33:$E$45</c:f>
              <c:numCache>
                <c:formatCode>0.0</c:formatCode>
                <c:ptCount val="13"/>
                <c:pt idx="0">
                  <c:v>0</c:v>
                </c:pt>
                <c:pt idx="1">
                  <c:v>0</c:v>
                </c:pt>
                <c:pt idx="2">
                  <c:v>0</c:v>
                </c:pt>
                <c:pt idx="3">
                  <c:v>0</c:v>
                </c:pt>
                <c:pt idx="4">
                  <c:v>0</c:v>
                </c:pt>
                <c:pt idx="5">
                  <c:v>0</c:v>
                </c:pt>
                <c:pt idx="6">
                  <c:v>0</c:v>
                </c:pt>
                <c:pt idx="7">
                  <c:v>0</c:v>
                </c:pt>
                <c:pt idx="8">
                  <c:v>1.3</c:v>
                </c:pt>
                <c:pt idx="9">
                  <c:v>3.7</c:v>
                </c:pt>
                <c:pt idx="10">
                  <c:v>0.7</c:v>
                </c:pt>
                <c:pt idx="11">
                  <c:v>0.5</c:v>
                </c:pt>
                <c:pt idx="12">
                  <c:v>0.2743088139753122</c:v>
                </c:pt>
              </c:numCache>
            </c:numRef>
          </c:val>
          <c:extLst>
            <c:ext xmlns:c16="http://schemas.microsoft.com/office/drawing/2014/chart" uri="{C3380CC4-5D6E-409C-BE32-E72D297353CC}">
              <c16:uniqueId val="{00000006-FF9E-4C21-9FD2-54FD44C5477E}"/>
            </c:ext>
          </c:extLst>
        </c:ser>
        <c:dLbls>
          <c:showLegendKey val="0"/>
          <c:showVal val="0"/>
          <c:showCatName val="0"/>
          <c:showSerName val="0"/>
          <c:showPercent val="0"/>
          <c:showBubbleSize val="0"/>
        </c:dLbls>
        <c:gapWidth val="20"/>
        <c:overlap val="100"/>
        <c:axId val="42684800"/>
        <c:axId val="42686336"/>
      </c:barChart>
      <c:catAx>
        <c:axId val="42684800"/>
        <c:scaling>
          <c:orientation val="minMax"/>
        </c:scaling>
        <c:delete val="0"/>
        <c:axPos val="b"/>
        <c:numFmt formatCode="General" sourceLinked="1"/>
        <c:majorTickMark val="out"/>
        <c:minorTickMark val="none"/>
        <c:tickLblPos val="nextTo"/>
        <c:txPr>
          <a:bodyPr/>
          <a:lstStyle/>
          <a:p>
            <a:pPr>
              <a:defRPr sz="1000" b="0">
                <a:solidFill>
                  <a:sysClr val="windowText" lastClr="000000"/>
                </a:solidFill>
              </a:defRPr>
            </a:pPr>
            <a:endParaRPr lang="en-US"/>
          </a:p>
        </c:txPr>
        <c:crossAx val="42686336"/>
        <c:crosses val="autoZero"/>
        <c:auto val="1"/>
        <c:lblAlgn val="ctr"/>
        <c:lblOffset val="100"/>
        <c:noMultiLvlLbl val="0"/>
      </c:catAx>
      <c:valAx>
        <c:axId val="42686336"/>
        <c:scaling>
          <c:orientation val="minMax"/>
        </c:scaling>
        <c:delete val="0"/>
        <c:axPos val="l"/>
        <c:numFmt formatCode="0%" sourceLinked="1"/>
        <c:majorTickMark val="out"/>
        <c:minorTickMark val="none"/>
        <c:tickLblPos val="nextTo"/>
        <c:txPr>
          <a:bodyPr/>
          <a:lstStyle/>
          <a:p>
            <a:pPr>
              <a:defRPr sz="1000">
                <a:solidFill>
                  <a:sysClr val="windowText" lastClr="000000"/>
                </a:solidFill>
              </a:defRPr>
            </a:pPr>
            <a:endParaRPr lang="en-US"/>
          </a:p>
        </c:txPr>
        <c:crossAx val="42684800"/>
        <c:crosses val="autoZero"/>
        <c:crossBetween val="between"/>
      </c:valAx>
    </c:plotArea>
    <c:plotVisOnly val="1"/>
    <c:dispBlanksAs val="gap"/>
    <c:showDLblsOverMax val="0"/>
  </c:chart>
  <c:spPr>
    <a:ln>
      <a:noFill/>
    </a:ln>
  </c:spPr>
  <c:txPr>
    <a:bodyPr/>
    <a:lstStyle/>
    <a:p>
      <a:pPr>
        <a:defRPr sz="1400">
          <a:latin typeface="Arial" pitchFamily="34" charset="0"/>
          <a:cs typeface="Arial" pitchFamily="34" charset="0"/>
        </a:defRPr>
      </a:pPr>
      <a:endParaRPr lang="en-US"/>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solidFill>
                  <a:sysClr val="windowText" lastClr="000000"/>
                </a:solidFill>
                <a:latin typeface="Arial" panose="020B0604020202020204" pitchFamily="34" charset="0"/>
                <a:cs typeface="Arial" panose="020B0604020202020204" pitchFamily="34" charset="0"/>
              </a:rPr>
              <a:t>Figure 6.4: Age at first marriage 1975-2018</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215070429721079"/>
          <c:y val="8.167182691186009E-2"/>
          <c:w val="0.86405286755191146"/>
          <c:h val="0.80347466547497659"/>
        </c:manualLayout>
      </c:layout>
      <c:lineChart>
        <c:grouping val="standard"/>
        <c:varyColors val="0"/>
        <c:ser>
          <c:idx val="0"/>
          <c:order val="0"/>
          <c:tx>
            <c:strRef>
              <c:f>'Data 6.4'!$B$5</c:f>
              <c:strCache>
                <c:ptCount val="1"/>
                <c:pt idx="0">
                  <c:v>Males</c:v>
                </c:pt>
              </c:strCache>
            </c:strRef>
          </c:tx>
          <c:spPr>
            <a:ln w="28575" cap="rnd">
              <a:solidFill>
                <a:srgbClr val="C9347C"/>
              </a:solidFill>
              <a:round/>
            </a:ln>
            <a:effectLst/>
          </c:spPr>
          <c:marker>
            <c:symbol val="none"/>
          </c:marker>
          <c:dPt>
            <c:idx val="0"/>
            <c:marker>
              <c:symbol val="circle"/>
              <c:size val="10"/>
              <c:spPr>
                <a:solidFill>
                  <a:srgbClr val="C9347C"/>
                </a:solidFill>
                <a:ln w="9525">
                  <a:solidFill>
                    <a:srgbClr val="C9347C"/>
                  </a:solidFill>
                </a:ln>
                <a:effectLst/>
              </c:spPr>
            </c:marker>
            <c:bubble3D val="0"/>
            <c:extLst>
              <c:ext xmlns:c16="http://schemas.microsoft.com/office/drawing/2014/chart" uri="{C3380CC4-5D6E-409C-BE32-E72D297353CC}">
                <c16:uniqueId val="{00000000-397C-4286-BC7D-114DCA2C9130}"/>
              </c:ext>
            </c:extLst>
          </c:dPt>
          <c:dPt>
            <c:idx val="43"/>
            <c:marker>
              <c:symbol val="circle"/>
              <c:size val="10"/>
              <c:spPr>
                <a:solidFill>
                  <a:srgbClr val="C9347C"/>
                </a:solidFill>
                <a:ln w="9525">
                  <a:solidFill>
                    <a:srgbClr val="C9347C"/>
                  </a:solidFill>
                </a:ln>
                <a:effectLst/>
              </c:spPr>
            </c:marker>
            <c:bubble3D val="0"/>
            <c:extLst>
              <c:ext xmlns:c16="http://schemas.microsoft.com/office/drawing/2014/chart" uri="{C3380CC4-5D6E-409C-BE32-E72D297353CC}">
                <c16:uniqueId val="{00000001-397C-4286-BC7D-114DCA2C9130}"/>
              </c:ext>
            </c:extLst>
          </c:dPt>
          <c:cat>
            <c:numRef>
              <c:f>'Data 6.4'!$A$7:$A$50</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'Data 6.4'!$B$7:$B$50</c:f>
              <c:numCache>
                <c:formatCode>#,##0.0</c:formatCode>
                <c:ptCount val="44"/>
                <c:pt idx="0">
                  <c:v>24.3</c:v>
                </c:pt>
                <c:pt idx="1">
                  <c:v>24.3</c:v>
                </c:pt>
                <c:pt idx="2">
                  <c:v>24.3</c:v>
                </c:pt>
                <c:pt idx="3">
                  <c:v>24.4</c:v>
                </c:pt>
                <c:pt idx="4">
                  <c:v>24.5</c:v>
                </c:pt>
                <c:pt idx="5">
                  <c:v>24.5</c:v>
                </c:pt>
                <c:pt idx="6">
                  <c:v>24.6</c:v>
                </c:pt>
                <c:pt idx="7">
                  <c:v>24.9</c:v>
                </c:pt>
                <c:pt idx="8">
                  <c:v>25.1</c:v>
                </c:pt>
                <c:pt idx="9">
                  <c:v>25.2</c:v>
                </c:pt>
                <c:pt idx="10">
                  <c:v>25.5</c:v>
                </c:pt>
                <c:pt idx="11">
                  <c:v>25.8</c:v>
                </c:pt>
                <c:pt idx="12">
                  <c:v>25.9</c:v>
                </c:pt>
                <c:pt idx="13">
                  <c:v>26.3</c:v>
                </c:pt>
                <c:pt idx="14">
                  <c:v>26.5</c:v>
                </c:pt>
                <c:pt idx="15">
                  <c:v>26.8</c:v>
                </c:pt>
                <c:pt idx="16">
                  <c:v>27.1</c:v>
                </c:pt>
                <c:pt idx="17">
                  <c:v>27.6</c:v>
                </c:pt>
                <c:pt idx="18">
                  <c:v>28</c:v>
                </c:pt>
                <c:pt idx="19">
                  <c:v>28.3</c:v>
                </c:pt>
                <c:pt idx="20">
                  <c:v>28.7</c:v>
                </c:pt>
                <c:pt idx="21">
                  <c:v>29.1</c:v>
                </c:pt>
                <c:pt idx="22">
                  <c:v>29.5</c:v>
                </c:pt>
                <c:pt idx="23">
                  <c:v>29.8</c:v>
                </c:pt>
                <c:pt idx="24">
                  <c:v>30.1</c:v>
                </c:pt>
                <c:pt idx="25">
                  <c:v>30.5</c:v>
                </c:pt>
                <c:pt idx="26">
                  <c:v>30.7</c:v>
                </c:pt>
                <c:pt idx="27">
                  <c:v>31</c:v>
                </c:pt>
                <c:pt idx="28">
                  <c:v>31.4</c:v>
                </c:pt>
                <c:pt idx="29">
                  <c:v>31.6</c:v>
                </c:pt>
                <c:pt idx="30">
                  <c:v>31.9</c:v>
                </c:pt>
                <c:pt idx="31">
                  <c:v>32.1</c:v>
                </c:pt>
                <c:pt idx="32">
                  <c:v>32.200000000000003</c:v>
                </c:pt>
                <c:pt idx="33">
                  <c:v>32.5</c:v>
                </c:pt>
                <c:pt idx="34">
                  <c:v>32.5</c:v>
                </c:pt>
                <c:pt idx="35">
                  <c:v>32.5</c:v>
                </c:pt>
                <c:pt idx="36">
                  <c:v>32.6</c:v>
                </c:pt>
                <c:pt idx="37">
                  <c:v>32.9</c:v>
                </c:pt>
                <c:pt idx="38">
                  <c:v>33</c:v>
                </c:pt>
                <c:pt idx="39">
                  <c:v>33.200000000000003</c:v>
                </c:pt>
                <c:pt idx="40">
                  <c:v>33.6</c:v>
                </c:pt>
                <c:pt idx="41">
                  <c:v>33.9</c:v>
                </c:pt>
                <c:pt idx="42">
                  <c:v>34.200000000000003</c:v>
                </c:pt>
                <c:pt idx="43">
                  <c:v>34.299999999999997</c:v>
                </c:pt>
              </c:numCache>
            </c:numRef>
          </c:val>
          <c:smooth val="0"/>
          <c:extLst>
            <c:ext xmlns:c16="http://schemas.microsoft.com/office/drawing/2014/chart" uri="{C3380CC4-5D6E-409C-BE32-E72D297353CC}">
              <c16:uniqueId val="{00000002-397C-4286-BC7D-114DCA2C9130}"/>
            </c:ext>
          </c:extLst>
        </c:ser>
        <c:ser>
          <c:idx val="1"/>
          <c:order val="1"/>
          <c:tx>
            <c:strRef>
              <c:f>'Data 6.4'!$C$5</c:f>
              <c:strCache>
                <c:ptCount val="1"/>
                <c:pt idx="0">
                  <c:v>Females</c:v>
                </c:pt>
              </c:strCache>
            </c:strRef>
          </c:tx>
          <c:spPr>
            <a:ln w="28575" cap="rnd">
              <a:solidFill>
                <a:srgbClr val="EAA0C3"/>
              </a:solidFill>
              <a:round/>
            </a:ln>
            <a:effectLst/>
          </c:spPr>
          <c:marker>
            <c:symbol val="none"/>
          </c:marker>
          <c:dPt>
            <c:idx val="0"/>
            <c:marker>
              <c:symbol val="circle"/>
              <c:size val="10"/>
              <c:spPr>
                <a:solidFill>
                  <a:srgbClr val="E499BD"/>
                </a:solidFill>
                <a:ln w="9525">
                  <a:solidFill>
                    <a:srgbClr val="E99FC2"/>
                  </a:solidFill>
                </a:ln>
                <a:effectLst/>
              </c:spPr>
            </c:marker>
            <c:bubble3D val="0"/>
            <c:extLst>
              <c:ext xmlns:c16="http://schemas.microsoft.com/office/drawing/2014/chart" uri="{C3380CC4-5D6E-409C-BE32-E72D297353CC}">
                <c16:uniqueId val="{00000003-397C-4286-BC7D-114DCA2C9130}"/>
              </c:ext>
            </c:extLst>
          </c:dPt>
          <c:dPt>
            <c:idx val="43"/>
            <c:marker>
              <c:symbol val="circle"/>
              <c:size val="10"/>
              <c:spPr>
                <a:solidFill>
                  <a:srgbClr val="E499BD"/>
                </a:solidFill>
                <a:ln w="9525">
                  <a:solidFill>
                    <a:srgbClr val="E99FC2"/>
                  </a:solidFill>
                </a:ln>
                <a:effectLst/>
              </c:spPr>
            </c:marker>
            <c:bubble3D val="0"/>
            <c:extLst>
              <c:ext xmlns:c16="http://schemas.microsoft.com/office/drawing/2014/chart" uri="{C3380CC4-5D6E-409C-BE32-E72D297353CC}">
                <c16:uniqueId val="{00000004-397C-4286-BC7D-114DCA2C9130}"/>
              </c:ext>
            </c:extLst>
          </c:dPt>
          <c:cat>
            <c:numRef>
              <c:f>'Data 6.4'!$A$7:$A$50</c:f>
              <c:numCache>
                <c:formatCode>General</c:formatCode>
                <c:ptCount val="44"/>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numCache>
            </c:numRef>
          </c:cat>
          <c:val>
            <c:numRef>
              <c:f>'Data 6.4'!$C$7:$C$50</c:f>
              <c:numCache>
                <c:formatCode>General</c:formatCode>
                <c:ptCount val="44"/>
                <c:pt idx="0">
                  <c:v>22.4</c:v>
                </c:pt>
                <c:pt idx="1">
                  <c:v>22.4</c:v>
                </c:pt>
                <c:pt idx="2">
                  <c:v>22.5</c:v>
                </c:pt>
                <c:pt idx="3">
                  <c:v>22.6</c:v>
                </c:pt>
                <c:pt idx="4">
                  <c:v>22.6</c:v>
                </c:pt>
                <c:pt idx="5">
                  <c:v>22.6</c:v>
                </c:pt>
                <c:pt idx="6">
                  <c:v>22.8</c:v>
                </c:pt>
                <c:pt idx="7" formatCode="0.0">
                  <c:v>23</c:v>
                </c:pt>
                <c:pt idx="8">
                  <c:v>23.1</c:v>
                </c:pt>
                <c:pt idx="9">
                  <c:v>23.4</c:v>
                </c:pt>
                <c:pt idx="10">
                  <c:v>23.7</c:v>
                </c:pt>
                <c:pt idx="11">
                  <c:v>23.9</c:v>
                </c:pt>
                <c:pt idx="12">
                  <c:v>24.1</c:v>
                </c:pt>
                <c:pt idx="13" formatCode="0.0">
                  <c:v>24.5</c:v>
                </c:pt>
                <c:pt idx="14">
                  <c:v>24.8</c:v>
                </c:pt>
                <c:pt idx="15">
                  <c:v>25.1</c:v>
                </c:pt>
                <c:pt idx="16">
                  <c:v>25.5</c:v>
                </c:pt>
                <c:pt idx="17" formatCode="0.0">
                  <c:v>25.8</c:v>
                </c:pt>
                <c:pt idx="18">
                  <c:v>26.2</c:v>
                </c:pt>
                <c:pt idx="19">
                  <c:v>26.6</c:v>
                </c:pt>
                <c:pt idx="20">
                  <c:v>26.9</c:v>
                </c:pt>
                <c:pt idx="21" formatCode="0.0">
                  <c:v>27.4</c:v>
                </c:pt>
                <c:pt idx="22">
                  <c:v>27.8</c:v>
                </c:pt>
                <c:pt idx="23">
                  <c:v>27.9</c:v>
                </c:pt>
                <c:pt idx="24">
                  <c:v>28.2</c:v>
                </c:pt>
                <c:pt idx="25">
                  <c:v>28.6</c:v>
                </c:pt>
                <c:pt idx="26">
                  <c:v>28.8</c:v>
                </c:pt>
                <c:pt idx="27">
                  <c:v>29.1</c:v>
                </c:pt>
                <c:pt idx="28">
                  <c:v>29.4</c:v>
                </c:pt>
                <c:pt idx="29">
                  <c:v>29.6</c:v>
                </c:pt>
                <c:pt idx="30">
                  <c:v>29.9</c:v>
                </c:pt>
                <c:pt idx="31">
                  <c:v>30.2</c:v>
                </c:pt>
                <c:pt idx="32">
                  <c:v>30.3</c:v>
                </c:pt>
                <c:pt idx="33">
                  <c:v>30.6</c:v>
                </c:pt>
                <c:pt idx="34">
                  <c:v>30.7</c:v>
                </c:pt>
                <c:pt idx="35">
                  <c:v>30.7</c:v>
                </c:pt>
                <c:pt idx="36">
                  <c:v>30.9</c:v>
                </c:pt>
                <c:pt idx="37" formatCode="0.0">
                  <c:v>31</c:v>
                </c:pt>
                <c:pt idx="38">
                  <c:v>31.2</c:v>
                </c:pt>
                <c:pt idx="39">
                  <c:v>31.4</c:v>
                </c:pt>
                <c:pt idx="40">
                  <c:v>31.9</c:v>
                </c:pt>
                <c:pt idx="41">
                  <c:v>32.200000000000003</c:v>
                </c:pt>
                <c:pt idx="42">
                  <c:v>32.5</c:v>
                </c:pt>
                <c:pt idx="43">
                  <c:v>32.6</c:v>
                </c:pt>
              </c:numCache>
            </c:numRef>
          </c:val>
          <c:smooth val="0"/>
          <c:extLst>
            <c:ext xmlns:c16="http://schemas.microsoft.com/office/drawing/2014/chart" uri="{C3380CC4-5D6E-409C-BE32-E72D297353CC}">
              <c16:uniqueId val="{00000005-397C-4286-BC7D-114DCA2C9130}"/>
            </c:ext>
          </c:extLst>
        </c:ser>
        <c:dLbls>
          <c:showLegendKey val="0"/>
          <c:showVal val="0"/>
          <c:showCatName val="0"/>
          <c:showSerName val="0"/>
          <c:showPercent val="0"/>
          <c:showBubbleSize val="0"/>
        </c:dLbls>
        <c:smooth val="0"/>
        <c:axId val="339530232"/>
        <c:axId val="339523016"/>
      </c:lineChart>
      <c:catAx>
        <c:axId val="339530232"/>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400" b="1">
                    <a:solidFill>
                      <a:sysClr val="windowText" lastClr="000000"/>
                    </a:solidFill>
                    <a:latin typeface="Arial" panose="020B0604020202020204" pitchFamily="34" charset="0"/>
                    <a:cs typeface="Arial" panose="020B0604020202020204" pitchFamily="34" charset="0"/>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9523016"/>
        <c:crosses val="autoZero"/>
        <c:auto val="1"/>
        <c:lblAlgn val="ctr"/>
        <c:lblOffset val="100"/>
        <c:tickLblSkip val="4"/>
        <c:noMultiLvlLbl val="0"/>
      </c:catAx>
      <c:valAx>
        <c:axId val="339523016"/>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solidFill>
                      <a:sysClr val="windowText" lastClr="000000"/>
                    </a:solidFill>
                    <a:latin typeface="Arial" panose="020B0604020202020204" pitchFamily="34" charset="0"/>
                    <a:cs typeface="Arial" panose="020B0604020202020204" pitchFamily="34" charset="0"/>
                  </a:rPr>
                  <a:t>Age at first marriage</a:t>
                </a:r>
              </a:p>
            </c:rich>
          </c:tx>
          <c:layout>
            <c:manualLayout>
              <c:xMode val="edge"/>
              <c:yMode val="edge"/>
              <c:x val="1.1442394401702031E-2"/>
              <c:y val="0.358880760497538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crossAx val="33953023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Figure 6.5: Marriages, by type of ceremony, 1971-2018</a:t>
            </a:r>
          </a:p>
        </c:rich>
      </c:tx>
      <c:overlay val="0"/>
    </c:title>
    <c:autoTitleDeleted val="0"/>
    <c:plotArea>
      <c:layout>
        <c:manualLayout>
          <c:layoutTarget val="inner"/>
          <c:xMode val="edge"/>
          <c:yMode val="edge"/>
          <c:x val="0.10266230567332929"/>
          <c:y val="8.6825132773896224E-2"/>
          <c:w val="0.80995953967292544"/>
          <c:h val="0.80565286146743398"/>
        </c:manualLayout>
      </c:layout>
      <c:lineChart>
        <c:grouping val="standard"/>
        <c:varyColors val="0"/>
        <c:ser>
          <c:idx val="10"/>
          <c:order val="0"/>
          <c:tx>
            <c:strRef>
              <c:f>'Data 6.5'!$C$7</c:f>
              <c:strCache>
                <c:ptCount val="1"/>
                <c:pt idx="0">
                  <c:v>Church of Scotland</c:v>
                </c:pt>
              </c:strCache>
            </c:strRef>
          </c:tx>
          <c:spPr>
            <a:ln w="19050" cap="sq">
              <a:solidFill>
                <a:srgbClr val="C9347C"/>
              </a:solidFill>
              <a:prstDash val="sysDash"/>
            </a:ln>
          </c:spPr>
          <c:marker>
            <c:symbol val="none"/>
          </c:marker>
          <c:dPt>
            <c:idx val="46"/>
            <c:bubble3D val="0"/>
            <c:spPr>
              <a:ln w="19050" cap="sq">
                <a:solidFill>
                  <a:srgbClr val="C9347C"/>
                </a:solidFill>
                <a:prstDash val="sysDash"/>
              </a:ln>
            </c:spPr>
            <c:extLst>
              <c:ext xmlns:c16="http://schemas.microsoft.com/office/drawing/2014/chart" uri="{C3380CC4-5D6E-409C-BE32-E72D297353CC}">
                <c16:uniqueId val="{00000001-1F37-4ECC-B7E0-48041BECC4CF}"/>
              </c:ext>
            </c:extLst>
          </c:dPt>
          <c:dPt>
            <c:idx val="47"/>
            <c:bubble3D val="0"/>
            <c:spPr>
              <a:ln w="19050" cap="sq">
                <a:solidFill>
                  <a:srgbClr val="C9347C"/>
                </a:solidFill>
                <a:prstDash val="sysDash"/>
              </a:ln>
            </c:spPr>
            <c:extLst>
              <c:ext xmlns:c16="http://schemas.microsoft.com/office/drawing/2014/chart" uri="{C3380CC4-5D6E-409C-BE32-E72D297353CC}">
                <c16:uniqueId val="{00000003-1F37-4ECC-B7E0-48041BECC4CF}"/>
              </c:ext>
            </c:extLst>
          </c:dPt>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6.5'!$C$12:$C$61</c:f>
              <c:numCache>
                <c:formatCode>#,##0</c:formatCode>
                <c:ptCount val="50"/>
                <c:pt idx="0">
                  <c:v>19500</c:v>
                </c:pt>
                <c:pt idx="1">
                  <c:v>18900</c:v>
                </c:pt>
                <c:pt idx="2">
                  <c:v>18300</c:v>
                </c:pt>
                <c:pt idx="3">
                  <c:v>17800</c:v>
                </c:pt>
                <c:pt idx="4">
                  <c:v>16900</c:v>
                </c:pt>
                <c:pt idx="5">
                  <c:v>15700</c:v>
                </c:pt>
                <c:pt idx="6">
                  <c:v>15400</c:v>
                </c:pt>
                <c:pt idx="7">
                  <c:v>15200</c:v>
                </c:pt>
                <c:pt idx="8">
                  <c:v>15300</c:v>
                </c:pt>
                <c:pt idx="9">
                  <c:v>15400</c:v>
                </c:pt>
                <c:pt idx="10">
                  <c:v>14500</c:v>
                </c:pt>
                <c:pt idx="11">
                  <c:v>13800</c:v>
                </c:pt>
                <c:pt idx="12">
                  <c:v>13800</c:v>
                </c:pt>
                <c:pt idx="13">
                  <c:v>14400</c:v>
                </c:pt>
                <c:pt idx="14">
                  <c:v>14300</c:v>
                </c:pt>
                <c:pt idx="15">
                  <c:v>14100</c:v>
                </c:pt>
                <c:pt idx="16">
                  <c:v>14100</c:v>
                </c:pt>
                <c:pt idx="17">
                  <c:v>14100</c:v>
                </c:pt>
                <c:pt idx="18">
                  <c:v>14100</c:v>
                </c:pt>
                <c:pt idx="19">
                  <c:v>14100</c:v>
                </c:pt>
                <c:pt idx="20">
                  <c:v>13100</c:v>
                </c:pt>
                <c:pt idx="21">
                  <c:v>13200</c:v>
                </c:pt>
                <c:pt idx="22">
                  <c:v>12700</c:v>
                </c:pt>
                <c:pt idx="23">
                  <c:v>11800</c:v>
                </c:pt>
                <c:pt idx="24">
                  <c:v>11200</c:v>
                </c:pt>
                <c:pt idx="25">
                  <c:v>10600</c:v>
                </c:pt>
                <c:pt idx="26">
                  <c:v>10300</c:v>
                </c:pt>
                <c:pt idx="27">
                  <c:v>10400</c:v>
                </c:pt>
                <c:pt idx="28">
                  <c:v>10400</c:v>
                </c:pt>
                <c:pt idx="29">
                  <c:v>11300</c:v>
                </c:pt>
                <c:pt idx="30">
                  <c:v>11400</c:v>
                </c:pt>
                <c:pt idx="31">
                  <c:v>11100</c:v>
                </c:pt>
                <c:pt idx="32">
                  <c:v>10000</c:v>
                </c:pt>
                <c:pt idx="33">
                  <c:v>9500</c:v>
                </c:pt>
                <c:pt idx="34">
                  <c:v>8900</c:v>
                </c:pt>
                <c:pt idx="35">
                  <c:v>8000</c:v>
                </c:pt>
                <c:pt idx="36">
                  <c:v>7700</c:v>
                </c:pt>
                <c:pt idx="37">
                  <c:v>7000</c:v>
                </c:pt>
                <c:pt idx="38">
                  <c:v>6100</c:v>
                </c:pt>
                <c:pt idx="39">
                  <c:v>6000</c:v>
                </c:pt>
                <c:pt idx="40">
                  <c:v>5600</c:v>
                </c:pt>
                <c:pt idx="41">
                  <c:v>5500</c:v>
                </c:pt>
                <c:pt idx="42">
                  <c:v>4600</c:v>
                </c:pt>
                <c:pt idx="43">
                  <c:v>4500</c:v>
                </c:pt>
                <c:pt idx="44">
                  <c:v>4100</c:v>
                </c:pt>
                <c:pt idx="45">
                  <c:v>3700</c:v>
                </c:pt>
                <c:pt idx="46">
                  <c:v>3200</c:v>
                </c:pt>
                <c:pt idx="47">
                  <c:v>2800</c:v>
                </c:pt>
              </c:numCache>
            </c:numRef>
          </c:val>
          <c:smooth val="0"/>
          <c:extLst>
            <c:ext xmlns:c16="http://schemas.microsoft.com/office/drawing/2014/chart" uri="{C3380CC4-5D6E-409C-BE32-E72D297353CC}">
              <c16:uniqueId val="{00000004-1F37-4ECC-B7E0-48041BECC4CF}"/>
            </c:ext>
          </c:extLst>
        </c:ser>
        <c:ser>
          <c:idx val="11"/>
          <c:order val="1"/>
          <c:tx>
            <c:strRef>
              <c:f>'Data 6.5'!$F$7</c:f>
              <c:strCache>
                <c:ptCount val="1"/>
                <c:pt idx="0">
                  <c:v>Other religious and other beliefs</c:v>
                </c:pt>
              </c:strCache>
            </c:strRef>
          </c:tx>
          <c:spPr>
            <a:ln w="50800" cap="sq">
              <a:solidFill>
                <a:srgbClr val="C9347C"/>
              </a:solidFill>
              <a:prstDash val="sysDash"/>
            </a:ln>
          </c:spPr>
          <c:marker>
            <c:symbol val="none"/>
          </c:marker>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6.5'!$F$12:$F$61</c:f>
              <c:numCache>
                <c:formatCode>#,##0</c:formatCode>
                <c:ptCount val="50"/>
                <c:pt idx="0">
                  <c:v>3000</c:v>
                </c:pt>
                <c:pt idx="1">
                  <c:v>2800</c:v>
                </c:pt>
                <c:pt idx="2">
                  <c:v>2700</c:v>
                </c:pt>
                <c:pt idx="3">
                  <c:v>2700</c:v>
                </c:pt>
                <c:pt idx="4">
                  <c:v>2400</c:v>
                </c:pt>
                <c:pt idx="5">
                  <c:v>2100</c:v>
                </c:pt>
                <c:pt idx="6">
                  <c:v>2100</c:v>
                </c:pt>
                <c:pt idx="7">
                  <c:v>2200</c:v>
                </c:pt>
                <c:pt idx="8">
                  <c:v>2300</c:v>
                </c:pt>
                <c:pt idx="9">
                  <c:v>2400</c:v>
                </c:pt>
                <c:pt idx="10">
                  <c:v>2300</c:v>
                </c:pt>
                <c:pt idx="11">
                  <c:v>2300</c:v>
                </c:pt>
                <c:pt idx="12">
                  <c:v>2100</c:v>
                </c:pt>
                <c:pt idx="13">
                  <c:v>2100</c:v>
                </c:pt>
                <c:pt idx="14">
                  <c:v>2200</c:v>
                </c:pt>
                <c:pt idx="15">
                  <c:v>2200</c:v>
                </c:pt>
                <c:pt idx="16">
                  <c:v>2300</c:v>
                </c:pt>
                <c:pt idx="17">
                  <c:v>2200</c:v>
                </c:pt>
                <c:pt idx="18">
                  <c:v>2200</c:v>
                </c:pt>
                <c:pt idx="19">
                  <c:v>2300</c:v>
                </c:pt>
                <c:pt idx="20">
                  <c:v>2200</c:v>
                </c:pt>
                <c:pt idx="21">
                  <c:v>2300</c:v>
                </c:pt>
                <c:pt idx="22">
                  <c:v>2300</c:v>
                </c:pt>
                <c:pt idx="23">
                  <c:v>2200</c:v>
                </c:pt>
                <c:pt idx="24">
                  <c:v>2300</c:v>
                </c:pt>
                <c:pt idx="25">
                  <c:v>3000</c:v>
                </c:pt>
                <c:pt idx="26">
                  <c:v>3600</c:v>
                </c:pt>
                <c:pt idx="27">
                  <c:v>4000</c:v>
                </c:pt>
                <c:pt idx="28">
                  <c:v>4900</c:v>
                </c:pt>
                <c:pt idx="29">
                  <c:v>4800</c:v>
                </c:pt>
                <c:pt idx="30">
                  <c:v>4700</c:v>
                </c:pt>
                <c:pt idx="31">
                  <c:v>5200</c:v>
                </c:pt>
                <c:pt idx="32">
                  <c:v>4800</c:v>
                </c:pt>
                <c:pt idx="33">
                  <c:v>4800</c:v>
                </c:pt>
                <c:pt idx="34">
                  <c:v>4400</c:v>
                </c:pt>
                <c:pt idx="35">
                  <c:v>4200</c:v>
                </c:pt>
                <c:pt idx="36">
                  <c:v>4000</c:v>
                </c:pt>
                <c:pt idx="37">
                  <c:v>3800</c:v>
                </c:pt>
                <c:pt idx="38">
                  <c:v>3800</c:v>
                </c:pt>
                <c:pt idx="39">
                  <c:v>4200</c:v>
                </c:pt>
                <c:pt idx="40">
                  <c:v>4300</c:v>
                </c:pt>
                <c:pt idx="41">
                  <c:v>4600</c:v>
                </c:pt>
                <c:pt idx="42">
                  <c:v>3900</c:v>
                </c:pt>
                <c:pt idx="43">
                  <c:v>3900</c:v>
                </c:pt>
                <c:pt idx="44">
                  <c:v>3800</c:v>
                </c:pt>
                <c:pt idx="45">
                  <c:v>3900</c:v>
                </c:pt>
                <c:pt idx="46">
                  <c:v>4000</c:v>
                </c:pt>
                <c:pt idx="47">
                  <c:v>3700</c:v>
                </c:pt>
              </c:numCache>
            </c:numRef>
          </c:val>
          <c:smooth val="0"/>
          <c:extLst>
            <c:ext xmlns:c16="http://schemas.microsoft.com/office/drawing/2014/chart" uri="{C3380CC4-5D6E-409C-BE32-E72D297353CC}">
              <c16:uniqueId val="{00000005-1F37-4ECC-B7E0-48041BECC4CF}"/>
            </c:ext>
          </c:extLst>
        </c:ser>
        <c:ser>
          <c:idx val="12"/>
          <c:order val="2"/>
          <c:tx>
            <c:strRef>
              <c:f>'Data 6.5'!$D$7</c:f>
              <c:strCache>
                <c:ptCount val="1"/>
                <c:pt idx="0">
                  <c:v>Roman Catholic</c:v>
                </c:pt>
              </c:strCache>
            </c:strRef>
          </c:tx>
          <c:spPr>
            <a:ln w="19050">
              <a:solidFill>
                <a:srgbClr val="C9347C"/>
              </a:solidFill>
              <a:prstDash val="solid"/>
            </a:ln>
          </c:spPr>
          <c:marker>
            <c:symbol val="none"/>
          </c:marker>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6.5'!$D$12:$D$61</c:f>
              <c:numCache>
                <c:formatCode>#,##0</c:formatCode>
                <c:ptCount val="50"/>
                <c:pt idx="0">
                  <c:v>6900</c:v>
                </c:pt>
                <c:pt idx="1">
                  <c:v>6600</c:v>
                </c:pt>
                <c:pt idx="2">
                  <c:v>6600</c:v>
                </c:pt>
                <c:pt idx="3">
                  <c:v>6400</c:v>
                </c:pt>
                <c:pt idx="4">
                  <c:v>6000</c:v>
                </c:pt>
                <c:pt idx="5">
                  <c:v>5600</c:v>
                </c:pt>
                <c:pt idx="6">
                  <c:v>5500</c:v>
                </c:pt>
                <c:pt idx="7">
                  <c:v>5500</c:v>
                </c:pt>
                <c:pt idx="8">
                  <c:v>5700</c:v>
                </c:pt>
                <c:pt idx="9">
                  <c:v>5700</c:v>
                </c:pt>
                <c:pt idx="10">
                  <c:v>5200</c:v>
                </c:pt>
                <c:pt idx="11">
                  <c:v>4900</c:v>
                </c:pt>
                <c:pt idx="12">
                  <c:v>4800</c:v>
                </c:pt>
                <c:pt idx="13">
                  <c:v>5000</c:v>
                </c:pt>
                <c:pt idx="14">
                  <c:v>4800</c:v>
                </c:pt>
                <c:pt idx="15">
                  <c:v>4700</c:v>
                </c:pt>
                <c:pt idx="16">
                  <c:v>4400</c:v>
                </c:pt>
                <c:pt idx="17">
                  <c:v>4500</c:v>
                </c:pt>
                <c:pt idx="18">
                  <c:v>4400</c:v>
                </c:pt>
                <c:pt idx="19">
                  <c:v>4100</c:v>
                </c:pt>
                <c:pt idx="20">
                  <c:v>3900</c:v>
                </c:pt>
                <c:pt idx="21">
                  <c:v>3700</c:v>
                </c:pt>
                <c:pt idx="22">
                  <c:v>3400</c:v>
                </c:pt>
                <c:pt idx="23">
                  <c:v>3000</c:v>
                </c:pt>
                <c:pt idx="24">
                  <c:v>2900</c:v>
                </c:pt>
                <c:pt idx="25">
                  <c:v>2500</c:v>
                </c:pt>
                <c:pt idx="26">
                  <c:v>2500</c:v>
                </c:pt>
                <c:pt idx="27">
                  <c:v>2400</c:v>
                </c:pt>
                <c:pt idx="28">
                  <c:v>2200</c:v>
                </c:pt>
                <c:pt idx="29">
                  <c:v>2200</c:v>
                </c:pt>
                <c:pt idx="30">
                  <c:v>2100</c:v>
                </c:pt>
                <c:pt idx="31">
                  <c:v>2000</c:v>
                </c:pt>
                <c:pt idx="32">
                  <c:v>2000</c:v>
                </c:pt>
                <c:pt idx="33">
                  <c:v>2000</c:v>
                </c:pt>
                <c:pt idx="34">
                  <c:v>2000</c:v>
                </c:pt>
                <c:pt idx="35">
                  <c:v>2000</c:v>
                </c:pt>
                <c:pt idx="36">
                  <c:v>2000</c:v>
                </c:pt>
                <c:pt idx="37">
                  <c:v>1900</c:v>
                </c:pt>
                <c:pt idx="38">
                  <c:v>1800</c:v>
                </c:pt>
                <c:pt idx="39">
                  <c:v>1800</c:v>
                </c:pt>
                <c:pt idx="40">
                  <c:v>1700</c:v>
                </c:pt>
                <c:pt idx="41">
                  <c:v>1800</c:v>
                </c:pt>
                <c:pt idx="42">
                  <c:v>1600</c:v>
                </c:pt>
                <c:pt idx="43">
                  <c:v>1600</c:v>
                </c:pt>
                <c:pt idx="44">
                  <c:v>1400</c:v>
                </c:pt>
                <c:pt idx="45">
                  <c:v>1300</c:v>
                </c:pt>
                <c:pt idx="46">
                  <c:v>1200</c:v>
                </c:pt>
                <c:pt idx="47">
                  <c:v>1100</c:v>
                </c:pt>
              </c:numCache>
            </c:numRef>
          </c:val>
          <c:smooth val="0"/>
          <c:extLst>
            <c:ext xmlns:c16="http://schemas.microsoft.com/office/drawing/2014/chart" uri="{C3380CC4-5D6E-409C-BE32-E72D297353CC}">
              <c16:uniqueId val="{00000006-1F37-4ECC-B7E0-48041BECC4CF}"/>
            </c:ext>
          </c:extLst>
        </c:ser>
        <c:ser>
          <c:idx val="13"/>
          <c:order val="3"/>
          <c:tx>
            <c:strRef>
              <c:f>'Data 6.5'!$G$7</c:f>
              <c:strCache>
                <c:ptCount val="1"/>
                <c:pt idx="0">
                  <c:v>Civil</c:v>
                </c:pt>
              </c:strCache>
            </c:strRef>
          </c:tx>
          <c:spPr>
            <a:ln w="50800">
              <a:solidFill>
                <a:srgbClr val="C9347C"/>
              </a:solidFill>
            </a:ln>
          </c:spPr>
          <c:marker>
            <c:symbol val="none"/>
          </c:marker>
          <c:dPt>
            <c:idx val="46"/>
            <c:bubble3D val="0"/>
            <c:extLst>
              <c:ext xmlns:c16="http://schemas.microsoft.com/office/drawing/2014/chart" uri="{C3380CC4-5D6E-409C-BE32-E72D297353CC}">
                <c16:uniqueId val="{00000007-1F37-4ECC-B7E0-48041BECC4CF}"/>
              </c:ext>
            </c:extLst>
          </c:dPt>
          <c:dPt>
            <c:idx val="47"/>
            <c:bubble3D val="0"/>
            <c:extLst>
              <c:ext xmlns:c16="http://schemas.microsoft.com/office/drawing/2014/chart" uri="{C3380CC4-5D6E-409C-BE32-E72D297353CC}">
                <c16:uniqueId val="{00000008-1F37-4ECC-B7E0-48041BECC4CF}"/>
              </c:ext>
            </c:extLst>
          </c:dPt>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6.5'!$G$12:$G$61</c:f>
              <c:numCache>
                <c:formatCode>#,##0</c:formatCode>
                <c:ptCount val="50"/>
                <c:pt idx="0">
                  <c:v>13100</c:v>
                </c:pt>
                <c:pt idx="1">
                  <c:v>13800</c:v>
                </c:pt>
                <c:pt idx="2">
                  <c:v>14400</c:v>
                </c:pt>
                <c:pt idx="3">
                  <c:v>14300</c:v>
                </c:pt>
                <c:pt idx="4">
                  <c:v>13900</c:v>
                </c:pt>
                <c:pt idx="5">
                  <c:v>14100</c:v>
                </c:pt>
                <c:pt idx="6">
                  <c:v>14300</c:v>
                </c:pt>
                <c:pt idx="7">
                  <c:v>15000</c:v>
                </c:pt>
                <c:pt idx="8">
                  <c:v>14700</c:v>
                </c:pt>
                <c:pt idx="9">
                  <c:v>15100</c:v>
                </c:pt>
                <c:pt idx="10">
                  <c:v>14200</c:v>
                </c:pt>
                <c:pt idx="11">
                  <c:v>14000</c:v>
                </c:pt>
                <c:pt idx="12">
                  <c:v>14300</c:v>
                </c:pt>
                <c:pt idx="13">
                  <c:v>14800</c:v>
                </c:pt>
                <c:pt idx="14">
                  <c:v>15000</c:v>
                </c:pt>
                <c:pt idx="15">
                  <c:v>14800</c:v>
                </c:pt>
                <c:pt idx="16">
                  <c:v>14900</c:v>
                </c:pt>
                <c:pt idx="17">
                  <c:v>14800</c:v>
                </c:pt>
                <c:pt idx="18">
                  <c:v>14600</c:v>
                </c:pt>
                <c:pt idx="19">
                  <c:v>14100</c:v>
                </c:pt>
                <c:pt idx="20">
                  <c:v>14500</c:v>
                </c:pt>
                <c:pt idx="21">
                  <c:v>15800</c:v>
                </c:pt>
                <c:pt idx="22">
                  <c:v>15000</c:v>
                </c:pt>
                <c:pt idx="23">
                  <c:v>14500</c:v>
                </c:pt>
                <c:pt idx="24">
                  <c:v>14200</c:v>
                </c:pt>
                <c:pt idx="25">
                  <c:v>14100</c:v>
                </c:pt>
                <c:pt idx="26">
                  <c:v>13200</c:v>
                </c:pt>
                <c:pt idx="27">
                  <c:v>12900</c:v>
                </c:pt>
                <c:pt idx="28">
                  <c:v>12400</c:v>
                </c:pt>
                <c:pt idx="29">
                  <c:v>12100</c:v>
                </c:pt>
                <c:pt idx="30">
                  <c:v>11500</c:v>
                </c:pt>
                <c:pt idx="31">
                  <c:v>11500</c:v>
                </c:pt>
                <c:pt idx="32">
                  <c:v>13900</c:v>
                </c:pt>
                <c:pt idx="33">
                  <c:v>15900</c:v>
                </c:pt>
                <c:pt idx="34">
                  <c:v>15500</c:v>
                </c:pt>
                <c:pt idx="35">
                  <c:v>15200</c:v>
                </c:pt>
                <c:pt idx="36">
                  <c:v>15500</c:v>
                </c:pt>
                <c:pt idx="37">
                  <c:v>15200</c:v>
                </c:pt>
                <c:pt idx="38">
                  <c:v>14200</c:v>
                </c:pt>
                <c:pt idx="39">
                  <c:v>14400</c:v>
                </c:pt>
                <c:pt idx="40">
                  <c:v>15100</c:v>
                </c:pt>
                <c:pt idx="41">
                  <c:v>15600</c:v>
                </c:pt>
                <c:pt idx="42">
                  <c:v>14000</c:v>
                </c:pt>
                <c:pt idx="43">
                  <c:v>15000</c:v>
                </c:pt>
                <c:pt idx="44">
                  <c:v>15600</c:v>
                </c:pt>
                <c:pt idx="45">
                  <c:v>15100</c:v>
                </c:pt>
                <c:pt idx="46">
                  <c:v>14200</c:v>
                </c:pt>
                <c:pt idx="47">
                  <c:v>13600</c:v>
                </c:pt>
              </c:numCache>
            </c:numRef>
          </c:val>
          <c:smooth val="0"/>
          <c:extLst>
            <c:ext xmlns:c16="http://schemas.microsoft.com/office/drawing/2014/chart" uri="{C3380CC4-5D6E-409C-BE32-E72D297353CC}">
              <c16:uniqueId val="{00000009-1F37-4ECC-B7E0-48041BECC4CF}"/>
            </c:ext>
          </c:extLst>
        </c:ser>
        <c:ser>
          <c:idx val="14"/>
          <c:order val="4"/>
          <c:tx>
            <c:strRef>
              <c:f>'Data 6.5'!$E$7</c:f>
              <c:strCache>
                <c:ptCount val="1"/>
                <c:pt idx="0">
                  <c:v>Humanist</c:v>
                </c:pt>
              </c:strCache>
            </c:strRef>
          </c:tx>
          <c:spPr>
            <a:ln>
              <a:solidFill>
                <a:srgbClr val="C9347C"/>
              </a:solidFill>
              <a:prstDash val="lgDash"/>
            </a:ln>
          </c:spPr>
          <c:marker>
            <c:symbol val="none"/>
          </c:marker>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6.5'!$E$12:$E$59</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100</c:v>
                </c:pt>
                <c:pt idx="35">
                  <c:v>400</c:v>
                </c:pt>
                <c:pt idx="36">
                  <c:v>700</c:v>
                </c:pt>
                <c:pt idx="37">
                  <c:v>1000</c:v>
                </c:pt>
                <c:pt idx="38">
                  <c:v>1500</c:v>
                </c:pt>
                <c:pt idx="39">
                  <c:v>2100</c:v>
                </c:pt>
                <c:pt idx="40">
                  <c:v>2500</c:v>
                </c:pt>
                <c:pt idx="41">
                  <c:v>3100</c:v>
                </c:pt>
                <c:pt idx="42">
                  <c:v>3400</c:v>
                </c:pt>
                <c:pt idx="43">
                  <c:v>4100</c:v>
                </c:pt>
                <c:pt idx="44">
                  <c:v>4800</c:v>
                </c:pt>
                <c:pt idx="45">
                  <c:v>5300</c:v>
                </c:pt>
                <c:pt idx="46">
                  <c:v>5900</c:v>
                </c:pt>
                <c:pt idx="47">
                  <c:v>6400</c:v>
                </c:pt>
              </c:numCache>
            </c:numRef>
          </c:val>
          <c:smooth val="0"/>
          <c:extLst>
            <c:ext xmlns:c16="http://schemas.microsoft.com/office/drawing/2014/chart" uri="{C3380CC4-5D6E-409C-BE32-E72D297353CC}">
              <c16:uniqueId val="{0000000A-1F37-4ECC-B7E0-48041BECC4CF}"/>
            </c:ext>
          </c:extLst>
        </c:ser>
        <c:ser>
          <c:idx val="15"/>
          <c:order val="5"/>
          <c:tx>
            <c:strRef>
              <c:f>'Data 6.5'!$C$7</c:f>
              <c:strCache>
                <c:ptCount val="1"/>
                <c:pt idx="0">
                  <c:v>Church of Scotland</c:v>
                </c:pt>
              </c:strCache>
            </c:strRef>
          </c:tx>
          <c:spPr>
            <a:ln w="19050" cap="sq">
              <a:solidFill>
                <a:srgbClr val="C9347C"/>
              </a:solidFill>
              <a:prstDash val="sysDash"/>
            </a:ln>
          </c:spPr>
          <c:marker>
            <c:symbol val="none"/>
          </c:marker>
          <c:dPt>
            <c:idx val="46"/>
            <c:bubble3D val="0"/>
            <c:extLst>
              <c:ext xmlns:c16="http://schemas.microsoft.com/office/drawing/2014/chart" uri="{C3380CC4-5D6E-409C-BE32-E72D297353CC}">
                <c16:uniqueId val="{0000000B-1F37-4ECC-B7E0-48041BECC4CF}"/>
              </c:ext>
            </c:extLst>
          </c:dPt>
          <c:dPt>
            <c:idx val="47"/>
            <c:bubble3D val="0"/>
            <c:extLst>
              <c:ext xmlns:c16="http://schemas.microsoft.com/office/drawing/2014/chart" uri="{C3380CC4-5D6E-409C-BE32-E72D297353CC}">
                <c16:uniqueId val="{0000000C-1F37-4ECC-B7E0-48041BECC4CF}"/>
              </c:ext>
            </c:extLst>
          </c:dPt>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6.5'!$C$12:$C$61</c:f>
              <c:numCache>
                <c:formatCode>#,##0</c:formatCode>
                <c:ptCount val="50"/>
                <c:pt idx="0">
                  <c:v>19500</c:v>
                </c:pt>
                <c:pt idx="1">
                  <c:v>18900</c:v>
                </c:pt>
                <c:pt idx="2">
                  <c:v>18300</c:v>
                </c:pt>
                <c:pt idx="3">
                  <c:v>17800</c:v>
                </c:pt>
                <c:pt idx="4">
                  <c:v>16900</c:v>
                </c:pt>
                <c:pt idx="5">
                  <c:v>15700</c:v>
                </c:pt>
                <c:pt idx="6">
                  <c:v>15400</c:v>
                </c:pt>
                <c:pt idx="7">
                  <c:v>15200</c:v>
                </c:pt>
                <c:pt idx="8">
                  <c:v>15300</c:v>
                </c:pt>
                <c:pt idx="9">
                  <c:v>15400</c:v>
                </c:pt>
                <c:pt idx="10">
                  <c:v>14500</c:v>
                </c:pt>
                <c:pt idx="11">
                  <c:v>13800</c:v>
                </c:pt>
                <c:pt idx="12">
                  <c:v>13800</c:v>
                </c:pt>
                <c:pt idx="13">
                  <c:v>14400</c:v>
                </c:pt>
                <c:pt idx="14">
                  <c:v>14300</c:v>
                </c:pt>
                <c:pt idx="15">
                  <c:v>14100</c:v>
                </c:pt>
                <c:pt idx="16">
                  <c:v>14100</c:v>
                </c:pt>
                <c:pt idx="17">
                  <c:v>14100</c:v>
                </c:pt>
                <c:pt idx="18">
                  <c:v>14100</c:v>
                </c:pt>
                <c:pt idx="19">
                  <c:v>14100</c:v>
                </c:pt>
                <c:pt idx="20">
                  <c:v>13100</c:v>
                </c:pt>
                <c:pt idx="21">
                  <c:v>13200</c:v>
                </c:pt>
                <c:pt idx="22">
                  <c:v>12700</c:v>
                </c:pt>
                <c:pt idx="23">
                  <c:v>11800</c:v>
                </c:pt>
                <c:pt idx="24">
                  <c:v>11200</c:v>
                </c:pt>
                <c:pt idx="25">
                  <c:v>10600</c:v>
                </c:pt>
                <c:pt idx="26">
                  <c:v>10300</c:v>
                </c:pt>
                <c:pt idx="27">
                  <c:v>10400</c:v>
                </c:pt>
                <c:pt idx="28">
                  <c:v>10400</c:v>
                </c:pt>
                <c:pt idx="29">
                  <c:v>11300</c:v>
                </c:pt>
                <c:pt idx="30">
                  <c:v>11400</c:v>
                </c:pt>
                <c:pt idx="31">
                  <c:v>11100</c:v>
                </c:pt>
                <c:pt idx="32">
                  <c:v>10000</c:v>
                </c:pt>
                <c:pt idx="33">
                  <c:v>9500</c:v>
                </c:pt>
                <c:pt idx="34">
                  <c:v>8900</c:v>
                </c:pt>
                <c:pt idx="35">
                  <c:v>8000</c:v>
                </c:pt>
                <c:pt idx="36">
                  <c:v>7700</c:v>
                </c:pt>
                <c:pt idx="37">
                  <c:v>7000</c:v>
                </c:pt>
                <c:pt idx="38">
                  <c:v>6100</c:v>
                </c:pt>
                <c:pt idx="39">
                  <c:v>6000</c:v>
                </c:pt>
                <c:pt idx="40">
                  <c:v>5600</c:v>
                </c:pt>
                <c:pt idx="41">
                  <c:v>5500</c:v>
                </c:pt>
                <c:pt idx="42">
                  <c:v>4600</c:v>
                </c:pt>
                <c:pt idx="43">
                  <c:v>4500</c:v>
                </c:pt>
                <c:pt idx="44">
                  <c:v>4100</c:v>
                </c:pt>
                <c:pt idx="45">
                  <c:v>3700</c:v>
                </c:pt>
                <c:pt idx="46">
                  <c:v>3200</c:v>
                </c:pt>
                <c:pt idx="47">
                  <c:v>2800</c:v>
                </c:pt>
              </c:numCache>
            </c:numRef>
          </c:val>
          <c:smooth val="0"/>
          <c:extLst>
            <c:ext xmlns:c16="http://schemas.microsoft.com/office/drawing/2014/chart" uri="{C3380CC4-5D6E-409C-BE32-E72D297353CC}">
              <c16:uniqueId val="{0000000D-1F37-4ECC-B7E0-48041BECC4CF}"/>
            </c:ext>
          </c:extLst>
        </c:ser>
        <c:ser>
          <c:idx val="16"/>
          <c:order val="6"/>
          <c:tx>
            <c:strRef>
              <c:f>'Data 6.5'!$F$7</c:f>
              <c:strCache>
                <c:ptCount val="1"/>
                <c:pt idx="0">
                  <c:v>Other religious and other beliefs</c:v>
                </c:pt>
              </c:strCache>
            </c:strRef>
          </c:tx>
          <c:spPr>
            <a:ln w="50800" cap="sq">
              <a:solidFill>
                <a:srgbClr val="C9347C"/>
              </a:solidFill>
              <a:prstDash val="sysDash"/>
            </a:ln>
          </c:spPr>
          <c:marker>
            <c:symbol val="none"/>
          </c:marker>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6.5'!$F$12:$F$61</c:f>
              <c:numCache>
                <c:formatCode>#,##0</c:formatCode>
                <c:ptCount val="50"/>
                <c:pt idx="0">
                  <c:v>3000</c:v>
                </c:pt>
                <c:pt idx="1">
                  <c:v>2800</c:v>
                </c:pt>
                <c:pt idx="2">
                  <c:v>2700</c:v>
                </c:pt>
                <c:pt idx="3">
                  <c:v>2700</c:v>
                </c:pt>
                <c:pt idx="4">
                  <c:v>2400</c:v>
                </c:pt>
                <c:pt idx="5">
                  <c:v>2100</c:v>
                </c:pt>
                <c:pt idx="6">
                  <c:v>2100</c:v>
                </c:pt>
                <c:pt idx="7">
                  <c:v>2200</c:v>
                </c:pt>
                <c:pt idx="8">
                  <c:v>2300</c:v>
                </c:pt>
                <c:pt idx="9">
                  <c:v>2400</c:v>
                </c:pt>
                <c:pt idx="10">
                  <c:v>2300</c:v>
                </c:pt>
                <c:pt idx="11">
                  <c:v>2300</c:v>
                </c:pt>
                <c:pt idx="12">
                  <c:v>2100</c:v>
                </c:pt>
                <c:pt idx="13">
                  <c:v>2100</c:v>
                </c:pt>
                <c:pt idx="14">
                  <c:v>2200</c:v>
                </c:pt>
                <c:pt idx="15">
                  <c:v>2200</c:v>
                </c:pt>
                <c:pt idx="16">
                  <c:v>2300</c:v>
                </c:pt>
                <c:pt idx="17">
                  <c:v>2200</c:v>
                </c:pt>
                <c:pt idx="18">
                  <c:v>2200</c:v>
                </c:pt>
                <c:pt idx="19">
                  <c:v>2300</c:v>
                </c:pt>
                <c:pt idx="20">
                  <c:v>2200</c:v>
                </c:pt>
                <c:pt idx="21">
                  <c:v>2300</c:v>
                </c:pt>
                <c:pt idx="22">
                  <c:v>2300</c:v>
                </c:pt>
                <c:pt idx="23">
                  <c:v>2200</c:v>
                </c:pt>
                <c:pt idx="24">
                  <c:v>2300</c:v>
                </c:pt>
                <c:pt idx="25">
                  <c:v>3000</c:v>
                </c:pt>
                <c:pt idx="26">
                  <c:v>3600</c:v>
                </c:pt>
                <c:pt idx="27">
                  <c:v>4000</c:v>
                </c:pt>
                <c:pt idx="28">
                  <c:v>4900</c:v>
                </c:pt>
                <c:pt idx="29">
                  <c:v>4800</c:v>
                </c:pt>
                <c:pt idx="30">
                  <c:v>4700</c:v>
                </c:pt>
                <c:pt idx="31">
                  <c:v>5200</c:v>
                </c:pt>
                <c:pt idx="32">
                  <c:v>4800</c:v>
                </c:pt>
                <c:pt idx="33">
                  <c:v>4800</c:v>
                </c:pt>
                <c:pt idx="34">
                  <c:v>4400</c:v>
                </c:pt>
                <c:pt idx="35">
                  <c:v>4200</c:v>
                </c:pt>
                <c:pt idx="36">
                  <c:v>4000</c:v>
                </c:pt>
                <c:pt idx="37">
                  <c:v>3800</c:v>
                </c:pt>
                <c:pt idx="38">
                  <c:v>3800</c:v>
                </c:pt>
                <c:pt idx="39">
                  <c:v>4200</c:v>
                </c:pt>
                <c:pt idx="40">
                  <c:v>4300</c:v>
                </c:pt>
                <c:pt idx="41">
                  <c:v>4600</c:v>
                </c:pt>
                <c:pt idx="42">
                  <c:v>3900</c:v>
                </c:pt>
                <c:pt idx="43">
                  <c:v>3900</c:v>
                </c:pt>
                <c:pt idx="44">
                  <c:v>3800</c:v>
                </c:pt>
                <c:pt idx="45">
                  <c:v>3900</c:v>
                </c:pt>
                <c:pt idx="46">
                  <c:v>4000</c:v>
                </c:pt>
                <c:pt idx="47">
                  <c:v>3700</c:v>
                </c:pt>
              </c:numCache>
            </c:numRef>
          </c:val>
          <c:smooth val="0"/>
          <c:extLst>
            <c:ext xmlns:c16="http://schemas.microsoft.com/office/drawing/2014/chart" uri="{C3380CC4-5D6E-409C-BE32-E72D297353CC}">
              <c16:uniqueId val="{0000000E-1F37-4ECC-B7E0-48041BECC4CF}"/>
            </c:ext>
          </c:extLst>
        </c:ser>
        <c:ser>
          <c:idx val="17"/>
          <c:order val="7"/>
          <c:tx>
            <c:strRef>
              <c:f>'Data 6.5'!$D$7</c:f>
              <c:strCache>
                <c:ptCount val="1"/>
                <c:pt idx="0">
                  <c:v>Roman Catholic</c:v>
                </c:pt>
              </c:strCache>
            </c:strRef>
          </c:tx>
          <c:spPr>
            <a:ln w="19050">
              <a:solidFill>
                <a:srgbClr val="C9347C"/>
              </a:solidFill>
              <a:prstDash val="solid"/>
            </a:ln>
          </c:spPr>
          <c:marker>
            <c:symbol val="none"/>
          </c:marker>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6.5'!$D$12:$D$61</c:f>
              <c:numCache>
                <c:formatCode>#,##0</c:formatCode>
                <c:ptCount val="50"/>
                <c:pt idx="0">
                  <c:v>6900</c:v>
                </c:pt>
                <c:pt idx="1">
                  <c:v>6600</c:v>
                </c:pt>
                <c:pt idx="2">
                  <c:v>6600</c:v>
                </c:pt>
                <c:pt idx="3">
                  <c:v>6400</c:v>
                </c:pt>
                <c:pt idx="4">
                  <c:v>6000</c:v>
                </c:pt>
                <c:pt idx="5">
                  <c:v>5600</c:v>
                </c:pt>
                <c:pt idx="6">
                  <c:v>5500</c:v>
                </c:pt>
                <c:pt idx="7">
                  <c:v>5500</c:v>
                </c:pt>
                <c:pt idx="8">
                  <c:v>5700</c:v>
                </c:pt>
                <c:pt idx="9">
                  <c:v>5700</c:v>
                </c:pt>
                <c:pt idx="10">
                  <c:v>5200</c:v>
                </c:pt>
                <c:pt idx="11">
                  <c:v>4900</c:v>
                </c:pt>
                <c:pt idx="12">
                  <c:v>4800</c:v>
                </c:pt>
                <c:pt idx="13">
                  <c:v>5000</c:v>
                </c:pt>
                <c:pt idx="14">
                  <c:v>4800</c:v>
                </c:pt>
                <c:pt idx="15">
                  <c:v>4700</c:v>
                </c:pt>
                <c:pt idx="16">
                  <c:v>4400</c:v>
                </c:pt>
                <c:pt idx="17">
                  <c:v>4500</c:v>
                </c:pt>
                <c:pt idx="18">
                  <c:v>4400</c:v>
                </c:pt>
                <c:pt idx="19">
                  <c:v>4100</c:v>
                </c:pt>
                <c:pt idx="20">
                  <c:v>3900</c:v>
                </c:pt>
                <c:pt idx="21">
                  <c:v>3700</c:v>
                </c:pt>
                <c:pt idx="22">
                  <c:v>3400</c:v>
                </c:pt>
                <c:pt idx="23">
                  <c:v>3000</c:v>
                </c:pt>
                <c:pt idx="24">
                  <c:v>2900</c:v>
                </c:pt>
                <c:pt idx="25">
                  <c:v>2500</c:v>
                </c:pt>
                <c:pt idx="26">
                  <c:v>2500</c:v>
                </c:pt>
                <c:pt idx="27">
                  <c:v>2400</c:v>
                </c:pt>
                <c:pt idx="28">
                  <c:v>2200</c:v>
                </c:pt>
                <c:pt idx="29">
                  <c:v>2200</c:v>
                </c:pt>
                <c:pt idx="30">
                  <c:v>2100</c:v>
                </c:pt>
                <c:pt idx="31">
                  <c:v>2000</c:v>
                </c:pt>
                <c:pt idx="32">
                  <c:v>2000</c:v>
                </c:pt>
                <c:pt idx="33">
                  <c:v>2000</c:v>
                </c:pt>
                <c:pt idx="34">
                  <c:v>2000</c:v>
                </c:pt>
                <c:pt idx="35">
                  <c:v>2000</c:v>
                </c:pt>
                <c:pt idx="36">
                  <c:v>2000</c:v>
                </c:pt>
                <c:pt idx="37">
                  <c:v>1900</c:v>
                </c:pt>
                <c:pt idx="38">
                  <c:v>1800</c:v>
                </c:pt>
                <c:pt idx="39">
                  <c:v>1800</c:v>
                </c:pt>
                <c:pt idx="40">
                  <c:v>1700</c:v>
                </c:pt>
                <c:pt idx="41">
                  <c:v>1800</c:v>
                </c:pt>
                <c:pt idx="42">
                  <c:v>1600</c:v>
                </c:pt>
                <c:pt idx="43">
                  <c:v>1600</c:v>
                </c:pt>
                <c:pt idx="44">
                  <c:v>1400</c:v>
                </c:pt>
                <c:pt idx="45">
                  <c:v>1300</c:v>
                </c:pt>
                <c:pt idx="46">
                  <c:v>1200</c:v>
                </c:pt>
                <c:pt idx="47">
                  <c:v>1100</c:v>
                </c:pt>
              </c:numCache>
            </c:numRef>
          </c:val>
          <c:smooth val="0"/>
          <c:extLst>
            <c:ext xmlns:c16="http://schemas.microsoft.com/office/drawing/2014/chart" uri="{C3380CC4-5D6E-409C-BE32-E72D297353CC}">
              <c16:uniqueId val="{0000000F-1F37-4ECC-B7E0-48041BECC4CF}"/>
            </c:ext>
          </c:extLst>
        </c:ser>
        <c:ser>
          <c:idx val="18"/>
          <c:order val="8"/>
          <c:tx>
            <c:strRef>
              <c:f>'Data 6.5'!$G$7</c:f>
              <c:strCache>
                <c:ptCount val="1"/>
                <c:pt idx="0">
                  <c:v>Civil</c:v>
                </c:pt>
              </c:strCache>
            </c:strRef>
          </c:tx>
          <c:spPr>
            <a:ln w="50800">
              <a:solidFill>
                <a:srgbClr val="C9347C"/>
              </a:solidFill>
            </a:ln>
          </c:spPr>
          <c:marker>
            <c:symbol val="none"/>
          </c:marker>
          <c:dPt>
            <c:idx val="46"/>
            <c:bubble3D val="0"/>
            <c:extLst>
              <c:ext xmlns:c16="http://schemas.microsoft.com/office/drawing/2014/chart" uri="{C3380CC4-5D6E-409C-BE32-E72D297353CC}">
                <c16:uniqueId val="{00000010-1F37-4ECC-B7E0-48041BECC4CF}"/>
              </c:ext>
            </c:extLst>
          </c:dPt>
          <c:dPt>
            <c:idx val="47"/>
            <c:bubble3D val="0"/>
            <c:extLst>
              <c:ext xmlns:c16="http://schemas.microsoft.com/office/drawing/2014/chart" uri="{C3380CC4-5D6E-409C-BE32-E72D297353CC}">
                <c16:uniqueId val="{00000011-1F37-4ECC-B7E0-48041BECC4CF}"/>
              </c:ext>
            </c:extLst>
          </c:dPt>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6.5'!$G$12:$G$61</c:f>
              <c:numCache>
                <c:formatCode>#,##0</c:formatCode>
                <c:ptCount val="50"/>
                <c:pt idx="0">
                  <c:v>13100</c:v>
                </c:pt>
                <c:pt idx="1">
                  <c:v>13800</c:v>
                </c:pt>
                <c:pt idx="2">
                  <c:v>14400</c:v>
                </c:pt>
                <c:pt idx="3">
                  <c:v>14300</c:v>
                </c:pt>
                <c:pt idx="4">
                  <c:v>13900</c:v>
                </c:pt>
                <c:pt idx="5">
                  <c:v>14100</c:v>
                </c:pt>
                <c:pt idx="6">
                  <c:v>14300</c:v>
                </c:pt>
                <c:pt idx="7">
                  <c:v>15000</c:v>
                </c:pt>
                <c:pt idx="8">
                  <c:v>14700</c:v>
                </c:pt>
                <c:pt idx="9">
                  <c:v>15100</c:v>
                </c:pt>
                <c:pt idx="10">
                  <c:v>14200</c:v>
                </c:pt>
                <c:pt idx="11">
                  <c:v>14000</c:v>
                </c:pt>
                <c:pt idx="12">
                  <c:v>14300</c:v>
                </c:pt>
                <c:pt idx="13">
                  <c:v>14800</c:v>
                </c:pt>
                <c:pt idx="14">
                  <c:v>15000</c:v>
                </c:pt>
                <c:pt idx="15">
                  <c:v>14800</c:v>
                </c:pt>
                <c:pt idx="16">
                  <c:v>14900</c:v>
                </c:pt>
                <c:pt idx="17">
                  <c:v>14800</c:v>
                </c:pt>
                <c:pt idx="18">
                  <c:v>14600</c:v>
                </c:pt>
                <c:pt idx="19">
                  <c:v>14100</c:v>
                </c:pt>
                <c:pt idx="20">
                  <c:v>14500</c:v>
                </c:pt>
                <c:pt idx="21">
                  <c:v>15800</c:v>
                </c:pt>
                <c:pt idx="22">
                  <c:v>15000</c:v>
                </c:pt>
                <c:pt idx="23">
                  <c:v>14500</c:v>
                </c:pt>
                <c:pt idx="24">
                  <c:v>14200</c:v>
                </c:pt>
                <c:pt idx="25">
                  <c:v>14100</c:v>
                </c:pt>
                <c:pt idx="26">
                  <c:v>13200</c:v>
                </c:pt>
                <c:pt idx="27">
                  <c:v>12900</c:v>
                </c:pt>
                <c:pt idx="28">
                  <c:v>12400</c:v>
                </c:pt>
                <c:pt idx="29">
                  <c:v>12100</c:v>
                </c:pt>
                <c:pt idx="30">
                  <c:v>11500</c:v>
                </c:pt>
                <c:pt idx="31">
                  <c:v>11500</c:v>
                </c:pt>
                <c:pt idx="32">
                  <c:v>13900</c:v>
                </c:pt>
                <c:pt idx="33">
                  <c:v>15900</c:v>
                </c:pt>
                <c:pt idx="34">
                  <c:v>15500</c:v>
                </c:pt>
                <c:pt idx="35">
                  <c:v>15200</c:v>
                </c:pt>
                <c:pt idx="36">
                  <c:v>15500</c:v>
                </c:pt>
                <c:pt idx="37">
                  <c:v>15200</c:v>
                </c:pt>
                <c:pt idx="38">
                  <c:v>14200</c:v>
                </c:pt>
                <c:pt idx="39">
                  <c:v>14400</c:v>
                </c:pt>
                <c:pt idx="40">
                  <c:v>15100</c:v>
                </c:pt>
                <c:pt idx="41">
                  <c:v>15600</c:v>
                </c:pt>
                <c:pt idx="42">
                  <c:v>14000</c:v>
                </c:pt>
                <c:pt idx="43">
                  <c:v>15000</c:v>
                </c:pt>
                <c:pt idx="44">
                  <c:v>15600</c:v>
                </c:pt>
                <c:pt idx="45">
                  <c:v>15100</c:v>
                </c:pt>
                <c:pt idx="46">
                  <c:v>14200</c:v>
                </c:pt>
                <c:pt idx="47">
                  <c:v>13600</c:v>
                </c:pt>
              </c:numCache>
            </c:numRef>
          </c:val>
          <c:smooth val="0"/>
          <c:extLst>
            <c:ext xmlns:c16="http://schemas.microsoft.com/office/drawing/2014/chart" uri="{C3380CC4-5D6E-409C-BE32-E72D297353CC}">
              <c16:uniqueId val="{00000012-1F37-4ECC-B7E0-48041BECC4CF}"/>
            </c:ext>
          </c:extLst>
        </c:ser>
        <c:ser>
          <c:idx val="19"/>
          <c:order val="9"/>
          <c:tx>
            <c:strRef>
              <c:f>'Data 6.5'!$E$7</c:f>
              <c:strCache>
                <c:ptCount val="1"/>
                <c:pt idx="0">
                  <c:v>Humanist</c:v>
                </c:pt>
              </c:strCache>
            </c:strRef>
          </c:tx>
          <c:spPr>
            <a:ln>
              <a:solidFill>
                <a:srgbClr val="C9347C"/>
              </a:solidFill>
              <a:prstDash val="lgDash"/>
            </a:ln>
          </c:spPr>
          <c:marker>
            <c:symbol val="none"/>
          </c:marker>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6.5'!$E$12:$E$59</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100</c:v>
                </c:pt>
                <c:pt idx="35">
                  <c:v>400</c:v>
                </c:pt>
                <c:pt idx="36">
                  <c:v>700</c:v>
                </c:pt>
                <c:pt idx="37">
                  <c:v>1000</c:v>
                </c:pt>
                <c:pt idx="38">
                  <c:v>1500</c:v>
                </c:pt>
                <c:pt idx="39">
                  <c:v>2100</c:v>
                </c:pt>
                <c:pt idx="40">
                  <c:v>2500</c:v>
                </c:pt>
                <c:pt idx="41">
                  <c:v>3100</c:v>
                </c:pt>
                <c:pt idx="42">
                  <c:v>3400</c:v>
                </c:pt>
                <c:pt idx="43">
                  <c:v>4100</c:v>
                </c:pt>
                <c:pt idx="44">
                  <c:v>4800</c:v>
                </c:pt>
                <c:pt idx="45">
                  <c:v>5300</c:v>
                </c:pt>
                <c:pt idx="46">
                  <c:v>5900</c:v>
                </c:pt>
                <c:pt idx="47">
                  <c:v>6400</c:v>
                </c:pt>
              </c:numCache>
            </c:numRef>
          </c:val>
          <c:smooth val="0"/>
          <c:extLst>
            <c:ext xmlns:c16="http://schemas.microsoft.com/office/drawing/2014/chart" uri="{C3380CC4-5D6E-409C-BE32-E72D297353CC}">
              <c16:uniqueId val="{00000013-1F37-4ECC-B7E0-48041BECC4CF}"/>
            </c:ext>
          </c:extLst>
        </c:ser>
        <c:ser>
          <c:idx val="3"/>
          <c:order val="10"/>
          <c:tx>
            <c:strRef>
              <c:f>'Data 6.5'!$C$7</c:f>
              <c:strCache>
                <c:ptCount val="1"/>
                <c:pt idx="0">
                  <c:v>Church of Scotland</c:v>
                </c:pt>
              </c:strCache>
            </c:strRef>
          </c:tx>
          <c:spPr>
            <a:ln w="19050" cap="sq">
              <a:solidFill>
                <a:srgbClr val="C9347C"/>
              </a:solidFill>
              <a:prstDash val="sysDash"/>
            </a:ln>
          </c:spPr>
          <c:marker>
            <c:symbol val="none"/>
          </c:marker>
          <c:dPt>
            <c:idx val="46"/>
            <c:bubble3D val="0"/>
            <c:extLst>
              <c:ext xmlns:c16="http://schemas.microsoft.com/office/drawing/2014/chart" uri="{C3380CC4-5D6E-409C-BE32-E72D297353CC}">
                <c16:uniqueId val="{00000014-1F37-4ECC-B7E0-48041BECC4CF}"/>
              </c:ext>
            </c:extLst>
          </c:dPt>
          <c:dPt>
            <c:idx val="47"/>
            <c:bubble3D val="0"/>
            <c:extLst>
              <c:ext xmlns:c16="http://schemas.microsoft.com/office/drawing/2014/chart" uri="{C3380CC4-5D6E-409C-BE32-E72D297353CC}">
                <c16:uniqueId val="{00000015-1F37-4ECC-B7E0-48041BECC4CF}"/>
              </c:ext>
            </c:extLst>
          </c:dPt>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6.5'!$C$12:$C$61</c:f>
              <c:numCache>
                <c:formatCode>#,##0</c:formatCode>
                <c:ptCount val="50"/>
                <c:pt idx="0">
                  <c:v>19500</c:v>
                </c:pt>
                <c:pt idx="1">
                  <c:v>18900</c:v>
                </c:pt>
                <c:pt idx="2">
                  <c:v>18300</c:v>
                </c:pt>
                <c:pt idx="3">
                  <c:v>17800</c:v>
                </c:pt>
                <c:pt idx="4">
                  <c:v>16900</c:v>
                </c:pt>
                <c:pt idx="5">
                  <c:v>15700</c:v>
                </c:pt>
                <c:pt idx="6">
                  <c:v>15400</c:v>
                </c:pt>
                <c:pt idx="7">
                  <c:v>15200</c:v>
                </c:pt>
                <c:pt idx="8">
                  <c:v>15300</c:v>
                </c:pt>
                <c:pt idx="9">
                  <c:v>15400</c:v>
                </c:pt>
                <c:pt idx="10">
                  <c:v>14500</c:v>
                </c:pt>
                <c:pt idx="11">
                  <c:v>13800</c:v>
                </c:pt>
                <c:pt idx="12">
                  <c:v>13800</c:v>
                </c:pt>
                <c:pt idx="13">
                  <c:v>14400</c:v>
                </c:pt>
                <c:pt idx="14">
                  <c:v>14300</c:v>
                </c:pt>
                <c:pt idx="15">
                  <c:v>14100</c:v>
                </c:pt>
                <c:pt idx="16">
                  <c:v>14100</c:v>
                </c:pt>
                <c:pt idx="17">
                  <c:v>14100</c:v>
                </c:pt>
                <c:pt idx="18">
                  <c:v>14100</c:v>
                </c:pt>
                <c:pt idx="19">
                  <c:v>14100</c:v>
                </c:pt>
                <c:pt idx="20">
                  <c:v>13100</c:v>
                </c:pt>
                <c:pt idx="21">
                  <c:v>13200</c:v>
                </c:pt>
                <c:pt idx="22">
                  <c:v>12700</c:v>
                </c:pt>
                <c:pt idx="23">
                  <c:v>11800</c:v>
                </c:pt>
                <c:pt idx="24">
                  <c:v>11200</c:v>
                </c:pt>
                <c:pt idx="25">
                  <c:v>10600</c:v>
                </c:pt>
                <c:pt idx="26">
                  <c:v>10300</c:v>
                </c:pt>
                <c:pt idx="27">
                  <c:v>10400</c:v>
                </c:pt>
                <c:pt idx="28">
                  <c:v>10400</c:v>
                </c:pt>
                <c:pt idx="29">
                  <c:v>11300</c:v>
                </c:pt>
                <c:pt idx="30">
                  <c:v>11400</c:v>
                </c:pt>
                <c:pt idx="31">
                  <c:v>11100</c:v>
                </c:pt>
                <c:pt idx="32">
                  <c:v>10000</c:v>
                </c:pt>
                <c:pt idx="33">
                  <c:v>9500</c:v>
                </c:pt>
                <c:pt idx="34">
                  <c:v>8900</c:v>
                </c:pt>
                <c:pt idx="35">
                  <c:v>8000</c:v>
                </c:pt>
                <c:pt idx="36">
                  <c:v>7700</c:v>
                </c:pt>
                <c:pt idx="37">
                  <c:v>7000</c:v>
                </c:pt>
                <c:pt idx="38">
                  <c:v>6100</c:v>
                </c:pt>
                <c:pt idx="39">
                  <c:v>6000</c:v>
                </c:pt>
                <c:pt idx="40">
                  <c:v>5600</c:v>
                </c:pt>
                <c:pt idx="41">
                  <c:v>5500</c:v>
                </c:pt>
                <c:pt idx="42">
                  <c:v>4600</c:v>
                </c:pt>
                <c:pt idx="43">
                  <c:v>4500</c:v>
                </c:pt>
                <c:pt idx="44">
                  <c:v>4100</c:v>
                </c:pt>
                <c:pt idx="45">
                  <c:v>3700</c:v>
                </c:pt>
                <c:pt idx="46">
                  <c:v>3200</c:v>
                </c:pt>
                <c:pt idx="47">
                  <c:v>2800</c:v>
                </c:pt>
              </c:numCache>
            </c:numRef>
          </c:val>
          <c:smooth val="0"/>
          <c:extLst>
            <c:ext xmlns:c16="http://schemas.microsoft.com/office/drawing/2014/chart" uri="{C3380CC4-5D6E-409C-BE32-E72D297353CC}">
              <c16:uniqueId val="{00000016-1F37-4ECC-B7E0-48041BECC4CF}"/>
            </c:ext>
          </c:extLst>
        </c:ser>
        <c:ser>
          <c:idx val="4"/>
          <c:order val="11"/>
          <c:tx>
            <c:strRef>
              <c:f>'Data 6.5'!$F$7</c:f>
              <c:strCache>
                <c:ptCount val="1"/>
                <c:pt idx="0">
                  <c:v>Other religious and other beliefs</c:v>
                </c:pt>
              </c:strCache>
            </c:strRef>
          </c:tx>
          <c:spPr>
            <a:ln w="50800" cap="sq">
              <a:solidFill>
                <a:srgbClr val="C9347C"/>
              </a:solidFill>
              <a:prstDash val="sysDash"/>
            </a:ln>
          </c:spPr>
          <c:marker>
            <c:symbol val="none"/>
          </c:marker>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6.5'!$F$12:$F$61</c:f>
              <c:numCache>
                <c:formatCode>#,##0</c:formatCode>
                <c:ptCount val="50"/>
                <c:pt idx="0">
                  <c:v>3000</c:v>
                </c:pt>
                <c:pt idx="1">
                  <c:v>2800</c:v>
                </c:pt>
                <c:pt idx="2">
                  <c:v>2700</c:v>
                </c:pt>
                <c:pt idx="3">
                  <c:v>2700</c:v>
                </c:pt>
                <c:pt idx="4">
                  <c:v>2400</c:v>
                </c:pt>
                <c:pt idx="5">
                  <c:v>2100</c:v>
                </c:pt>
                <c:pt idx="6">
                  <c:v>2100</c:v>
                </c:pt>
                <c:pt idx="7">
                  <c:v>2200</c:v>
                </c:pt>
                <c:pt idx="8">
                  <c:v>2300</c:v>
                </c:pt>
                <c:pt idx="9">
                  <c:v>2400</c:v>
                </c:pt>
                <c:pt idx="10">
                  <c:v>2300</c:v>
                </c:pt>
                <c:pt idx="11">
                  <c:v>2300</c:v>
                </c:pt>
                <c:pt idx="12">
                  <c:v>2100</c:v>
                </c:pt>
                <c:pt idx="13">
                  <c:v>2100</c:v>
                </c:pt>
                <c:pt idx="14">
                  <c:v>2200</c:v>
                </c:pt>
                <c:pt idx="15">
                  <c:v>2200</c:v>
                </c:pt>
                <c:pt idx="16">
                  <c:v>2300</c:v>
                </c:pt>
                <c:pt idx="17">
                  <c:v>2200</c:v>
                </c:pt>
                <c:pt idx="18">
                  <c:v>2200</c:v>
                </c:pt>
                <c:pt idx="19">
                  <c:v>2300</c:v>
                </c:pt>
                <c:pt idx="20">
                  <c:v>2200</c:v>
                </c:pt>
                <c:pt idx="21">
                  <c:v>2300</c:v>
                </c:pt>
                <c:pt idx="22">
                  <c:v>2300</c:v>
                </c:pt>
                <c:pt idx="23">
                  <c:v>2200</c:v>
                </c:pt>
                <c:pt idx="24">
                  <c:v>2300</c:v>
                </c:pt>
                <c:pt idx="25">
                  <c:v>3000</c:v>
                </c:pt>
                <c:pt idx="26">
                  <c:v>3600</c:v>
                </c:pt>
                <c:pt idx="27">
                  <c:v>4000</c:v>
                </c:pt>
                <c:pt idx="28">
                  <c:v>4900</c:v>
                </c:pt>
                <c:pt idx="29">
                  <c:v>4800</c:v>
                </c:pt>
                <c:pt idx="30">
                  <c:v>4700</c:v>
                </c:pt>
                <c:pt idx="31">
                  <c:v>5200</c:v>
                </c:pt>
                <c:pt idx="32">
                  <c:v>4800</c:v>
                </c:pt>
                <c:pt idx="33">
                  <c:v>4800</c:v>
                </c:pt>
                <c:pt idx="34">
                  <c:v>4400</c:v>
                </c:pt>
                <c:pt idx="35">
                  <c:v>4200</c:v>
                </c:pt>
                <c:pt idx="36">
                  <c:v>4000</c:v>
                </c:pt>
                <c:pt idx="37">
                  <c:v>3800</c:v>
                </c:pt>
                <c:pt idx="38">
                  <c:v>3800</c:v>
                </c:pt>
                <c:pt idx="39">
                  <c:v>4200</c:v>
                </c:pt>
                <c:pt idx="40">
                  <c:v>4300</c:v>
                </c:pt>
                <c:pt idx="41">
                  <c:v>4600</c:v>
                </c:pt>
                <c:pt idx="42">
                  <c:v>3900</c:v>
                </c:pt>
                <c:pt idx="43">
                  <c:v>3900</c:v>
                </c:pt>
                <c:pt idx="44">
                  <c:v>3800</c:v>
                </c:pt>
                <c:pt idx="45">
                  <c:v>3900</c:v>
                </c:pt>
                <c:pt idx="46">
                  <c:v>4000</c:v>
                </c:pt>
                <c:pt idx="47">
                  <c:v>3700</c:v>
                </c:pt>
              </c:numCache>
            </c:numRef>
          </c:val>
          <c:smooth val="0"/>
          <c:extLst>
            <c:ext xmlns:c16="http://schemas.microsoft.com/office/drawing/2014/chart" uri="{C3380CC4-5D6E-409C-BE32-E72D297353CC}">
              <c16:uniqueId val="{00000017-1F37-4ECC-B7E0-48041BECC4CF}"/>
            </c:ext>
          </c:extLst>
        </c:ser>
        <c:ser>
          <c:idx val="5"/>
          <c:order val="12"/>
          <c:tx>
            <c:strRef>
              <c:f>'Data 6.5'!$D$7</c:f>
              <c:strCache>
                <c:ptCount val="1"/>
                <c:pt idx="0">
                  <c:v>Roman Catholic</c:v>
                </c:pt>
              </c:strCache>
            </c:strRef>
          </c:tx>
          <c:spPr>
            <a:ln w="19050">
              <a:solidFill>
                <a:srgbClr val="C9347C"/>
              </a:solidFill>
              <a:prstDash val="solid"/>
            </a:ln>
          </c:spPr>
          <c:marker>
            <c:symbol val="none"/>
          </c:marker>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6.5'!$D$12:$D$61</c:f>
              <c:numCache>
                <c:formatCode>#,##0</c:formatCode>
                <c:ptCount val="50"/>
                <c:pt idx="0">
                  <c:v>6900</c:v>
                </c:pt>
                <c:pt idx="1">
                  <c:v>6600</c:v>
                </c:pt>
                <c:pt idx="2">
                  <c:v>6600</c:v>
                </c:pt>
                <c:pt idx="3">
                  <c:v>6400</c:v>
                </c:pt>
                <c:pt idx="4">
                  <c:v>6000</c:v>
                </c:pt>
                <c:pt idx="5">
                  <c:v>5600</c:v>
                </c:pt>
                <c:pt idx="6">
                  <c:v>5500</c:v>
                </c:pt>
                <c:pt idx="7">
                  <c:v>5500</c:v>
                </c:pt>
                <c:pt idx="8">
                  <c:v>5700</c:v>
                </c:pt>
                <c:pt idx="9">
                  <c:v>5700</c:v>
                </c:pt>
                <c:pt idx="10">
                  <c:v>5200</c:v>
                </c:pt>
                <c:pt idx="11">
                  <c:v>4900</c:v>
                </c:pt>
                <c:pt idx="12">
                  <c:v>4800</c:v>
                </c:pt>
                <c:pt idx="13">
                  <c:v>5000</c:v>
                </c:pt>
                <c:pt idx="14">
                  <c:v>4800</c:v>
                </c:pt>
                <c:pt idx="15">
                  <c:v>4700</c:v>
                </c:pt>
                <c:pt idx="16">
                  <c:v>4400</c:v>
                </c:pt>
                <c:pt idx="17">
                  <c:v>4500</c:v>
                </c:pt>
                <c:pt idx="18">
                  <c:v>4400</c:v>
                </c:pt>
                <c:pt idx="19">
                  <c:v>4100</c:v>
                </c:pt>
                <c:pt idx="20">
                  <c:v>3900</c:v>
                </c:pt>
                <c:pt idx="21">
                  <c:v>3700</c:v>
                </c:pt>
                <c:pt idx="22">
                  <c:v>3400</c:v>
                </c:pt>
                <c:pt idx="23">
                  <c:v>3000</c:v>
                </c:pt>
                <c:pt idx="24">
                  <c:v>2900</c:v>
                </c:pt>
                <c:pt idx="25">
                  <c:v>2500</c:v>
                </c:pt>
                <c:pt idx="26">
                  <c:v>2500</c:v>
                </c:pt>
                <c:pt idx="27">
                  <c:v>2400</c:v>
                </c:pt>
                <c:pt idx="28">
                  <c:v>2200</c:v>
                </c:pt>
                <c:pt idx="29">
                  <c:v>2200</c:v>
                </c:pt>
                <c:pt idx="30">
                  <c:v>2100</c:v>
                </c:pt>
                <c:pt idx="31">
                  <c:v>2000</c:v>
                </c:pt>
                <c:pt idx="32">
                  <c:v>2000</c:v>
                </c:pt>
                <c:pt idx="33">
                  <c:v>2000</c:v>
                </c:pt>
                <c:pt idx="34">
                  <c:v>2000</c:v>
                </c:pt>
                <c:pt idx="35">
                  <c:v>2000</c:v>
                </c:pt>
                <c:pt idx="36">
                  <c:v>2000</c:v>
                </c:pt>
                <c:pt idx="37">
                  <c:v>1900</c:v>
                </c:pt>
                <c:pt idx="38">
                  <c:v>1800</c:v>
                </c:pt>
                <c:pt idx="39">
                  <c:v>1800</c:v>
                </c:pt>
                <c:pt idx="40">
                  <c:v>1700</c:v>
                </c:pt>
                <c:pt idx="41">
                  <c:v>1800</c:v>
                </c:pt>
                <c:pt idx="42">
                  <c:v>1600</c:v>
                </c:pt>
                <c:pt idx="43">
                  <c:v>1600</c:v>
                </c:pt>
                <c:pt idx="44">
                  <c:v>1400</c:v>
                </c:pt>
                <c:pt idx="45">
                  <c:v>1300</c:v>
                </c:pt>
                <c:pt idx="46">
                  <c:v>1200</c:v>
                </c:pt>
                <c:pt idx="47">
                  <c:v>1100</c:v>
                </c:pt>
              </c:numCache>
            </c:numRef>
          </c:val>
          <c:smooth val="0"/>
          <c:extLst>
            <c:ext xmlns:c16="http://schemas.microsoft.com/office/drawing/2014/chart" uri="{C3380CC4-5D6E-409C-BE32-E72D297353CC}">
              <c16:uniqueId val="{00000018-1F37-4ECC-B7E0-48041BECC4CF}"/>
            </c:ext>
          </c:extLst>
        </c:ser>
        <c:ser>
          <c:idx val="8"/>
          <c:order val="13"/>
          <c:tx>
            <c:strRef>
              <c:f>'Data 6.5'!$G$7</c:f>
              <c:strCache>
                <c:ptCount val="1"/>
                <c:pt idx="0">
                  <c:v>Civil</c:v>
                </c:pt>
              </c:strCache>
            </c:strRef>
          </c:tx>
          <c:spPr>
            <a:ln w="50800">
              <a:solidFill>
                <a:srgbClr val="C9347C"/>
              </a:solidFill>
            </a:ln>
          </c:spPr>
          <c:marker>
            <c:symbol val="none"/>
          </c:marker>
          <c:dPt>
            <c:idx val="46"/>
            <c:bubble3D val="0"/>
            <c:extLst>
              <c:ext xmlns:c16="http://schemas.microsoft.com/office/drawing/2014/chart" uri="{C3380CC4-5D6E-409C-BE32-E72D297353CC}">
                <c16:uniqueId val="{00000019-1F37-4ECC-B7E0-48041BECC4CF}"/>
              </c:ext>
            </c:extLst>
          </c:dPt>
          <c:dPt>
            <c:idx val="47"/>
            <c:bubble3D val="0"/>
            <c:extLst>
              <c:ext xmlns:c16="http://schemas.microsoft.com/office/drawing/2014/chart" uri="{C3380CC4-5D6E-409C-BE32-E72D297353CC}">
                <c16:uniqueId val="{0000001A-1F37-4ECC-B7E0-48041BECC4CF}"/>
              </c:ext>
            </c:extLst>
          </c:dPt>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6.5'!$G$12:$G$61</c:f>
              <c:numCache>
                <c:formatCode>#,##0</c:formatCode>
                <c:ptCount val="50"/>
                <c:pt idx="0">
                  <c:v>13100</c:v>
                </c:pt>
                <c:pt idx="1">
                  <c:v>13800</c:v>
                </c:pt>
                <c:pt idx="2">
                  <c:v>14400</c:v>
                </c:pt>
                <c:pt idx="3">
                  <c:v>14300</c:v>
                </c:pt>
                <c:pt idx="4">
                  <c:v>13900</c:v>
                </c:pt>
                <c:pt idx="5">
                  <c:v>14100</c:v>
                </c:pt>
                <c:pt idx="6">
                  <c:v>14300</c:v>
                </c:pt>
                <c:pt idx="7">
                  <c:v>15000</c:v>
                </c:pt>
                <c:pt idx="8">
                  <c:v>14700</c:v>
                </c:pt>
                <c:pt idx="9">
                  <c:v>15100</c:v>
                </c:pt>
                <c:pt idx="10">
                  <c:v>14200</c:v>
                </c:pt>
                <c:pt idx="11">
                  <c:v>14000</c:v>
                </c:pt>
                <c:pt idx="12">
                  <c:v>14300</c:v>
                </c:pt>
                <c:pt idx="13">
                  <c:v>14800</c:v>
                </c:pt>
                <c:pt idx="14">
                  <c:v>15000</c:v>
                </c:pt>
                <c:pt idx="15">
                  <c:v>14800</c:v>
                </c:pt>
                <c:pt idx="16">
                  <c:v>14900</c:v>
                </c:pt>
                <c:pt idx="17">
                  <c:v>14800</c:v>
                </c:pt>
                <c:pt idx="18">
                  <c:v>14600</c:v>
                </c:pt>
                <c:pt idx="19">
                  <c:v>14100</c:v>
                </c:pt>
                <c:pt idx="20">
                  <c:v>14500</c:v>
                </c:pt>
                <c:pt idx="21">
                  <c:v>15800</c:v>
                </c:pt>
                <c:pt idx="22">
                  <c:v>15000</c:v>
                </c:pt>
                <c:pt idx="23">
                  <c:v>14500</c:v>
                </c:pt>
                <c:pt idx="24">
                  <c:v>14200</c:v>
                </c:pt>
                <c:pt idx="25">
                  <c:v>14100</c:v>
                </c:pt>
                <c:pt idx="26">
                  <c:v>13200</c:v>
                </c:pt>
                <c:pt idx="27">
                  <c:v>12900</c:v>
                </c:pt>
                <c:pt idx="28">
                  <c:v>12400</c:v>
                </c:pt>
                <c:pt idx="29">
                  <c:v>12100</c:v>
                </c:pt>
                <c:pt idx="30">
                  <c:v>11500</c:v>
                </c:pt>
                <c:pt idx="31">
                  <c:v>11500</c:v>
                </c:pt>
                <c:pt idx="32">
                  <c:v>13900</c:v>
                </c:pt>
                <c:pt idx="33">
                  <c:v>15900</c:v>
                </c:pt>
                <c:pt idx="34">
                  <c:v>15500</c:v>
                </c:pt>
                <c:pt idx="35">
                  <c:v>15200</c:v>
                </c:pt>
                <c:pt idx="36">
                  <c:v>15500</c:v>
                </c:pt>
                <c:pt idx="37">
                  <c:v>15200</c:v>
                </c:pt>
                <c:pt idx="38">
                  <c:v>14200</c:v>
                </c:pt>
                <c:pt idx="39">
                  <c:v>14400</c:v>
                </c:pt>
                <c:pt idx="40">
                  <c:v>15100</c:v>
                </c:pt>
                <c:pt idx="41">
                  <c:v>15600</c:v>
                </c:pt>
                <c:pt idx="42">
                  <c:v>14000</c:v>
                </c:pt>
                <c:pt idx="43">
                  <c:v>15000</c:v>
                </c:pt>
                <c:pt idx="44">
                  <c:v>15600</c:v>
                </c:pt>
                <c:pt idx="45">
                  <c:v>15100</c:v>
                </c:pt>
                <c:pt idx="46">
                  <c:v>14200</c:v>
                </c:pt>
                <c:pt idx="47">
                  <c:v>13600</c:v>
                </c:pt>
              </c:numCache>
            </c:numRef>
          </c:val>
          <c:smooth val="0"/>
          <c:extLst>
            <c:ext xmlns:c16="http://schemas.microsoft.com/office/drawing/2014/chart" uri="{C3380CC4-5D6E-409C-BE32-E72D297353CC}">
              <c16:uniqueId val="{0000001B-1F37-4ECC-B7E0-48041BECC4CF}"/>
            </c:ext>
          </c:extLst>
        </c:ser>
        <c:ser>
          <c:idx val="9"/>
          <c:order val="14"/>
          <c:tx>
            <c:strRef>
              <c:f>'Data 6.5'!$E$7</c:f>
              <c:strCache>
                <c:ptCount val="1"/>
                <c:pt idx="0">
                  <c:v>Humanist</c:v>
                </c:pt>
              </c:strCache>
            </c:strRef>
          </c:tx>
          <c:spPr>
            <a:ln>
              <a:solidFill>
                <a:srgbClr val="C9347C"/>
              </a:solidFill>
              <a:prstDash val="lgDash"/>
            </a:ln>
          </c:spPr>
          <c:marker>
            <c:symbol val="none"/>
          </c:marker>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6.5'!$E$12:$E$59</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100</c:v>
                </c:pt>
                <c:pt idx="35">
                  <c:v>400</c:v>
                </c:pt>
                <c:pt idx="36">
                  <c:v>700</c:v>
                </c:pt>
                <c:pt idx="37">
                  <c:v>1000</c:v>
                </c:pt>
                <c:pt idx="38">
                  <c:v>1500</c:v>
                </c:pt>
                <c:pt idx="39">
                  <c:v>2100</c:v>
                </c:pt>
                <c:pt idx="40">
                  <c:v>2500</c:v>
                </c:pt>
                <c:pt idx="41">
                  <c:v>3100</c:v>
                </c:pt>
                <c:pt idx="42">
                  <c:v>3400</c:v>
                </c:pt>
                <c:pt idx="43">
                  <c:v>4100</c:v>
                </c:pt>
                <c:pt idx="44">
                  <c:v>4800</c:v>
                </c:pt>
                <c:pt idx="45">
                  <c:v>5300</c:v>
                </c:pt>
                <c:pt idx="46">
                  <c:v>5900</c:v>
                </c:pt>
                <c:pt idx="47">
                  <c:v>6400</c:v>
                </c:pt>
              </c:numCache>
            </c:numRef>
          </c:val>
          <c:smooth val="0"/>
          <c:extLst>
            <c:ext xmlns:c16="http://schemas.microsoft.com/office/drawing/2014/chart" uri="{C3380CC4-5D6E-409C-BE32-E72D297353CC}">
              <c16:uniqueId val="{0000001C-1F37-4ECC-B7E0-48041BECC4CF}"/>
            </c:ext>
          </c:extLst>
        </c:ser>
        <c:ser>
          <c:idx val="0"/>
          <c:order val="16"/>
          <c:tx>
            <c:strRef>
              <c:f>'Data 6.5'!$C$7</c:f>
              <c:strCache>
                <c:ptCount val="1"/>
                <c:pt idx="0">
                  <c:v>Church of Scotland</c:v>
                </c:pt>
              </c:strCache>
            </c:strRef>
          </c:tx>
          <c:spPr>
            <a:ln w="19050" cap="sq">
              <a:solidFill>
                <a:srgbClr val="C9347C"/>
              </a:solidFill>
              <a:prstDash val="sysDash"/>
            </a:ln>
          </c:spPr>
          <c:marker>
            <c:symbol val="none"/>
          </c:marker>
          <c:dPt>
            <c:idx val="43"/>
            <c:bubble3D val="0"/>
            <c:extLst>
              <c:ext xmlns:c16="http://schemas.microsoft.com/office/drawing/2014/chart" uri="{C3380CC4-5D6E-409C-BE32-E72D297353CC}">
                <c16:uniqueId val="{0000001D-1F37-4ECC-B7E0-48041BECC4CF}"/>
              </c:ext>
            </c:extLst>
          </c:dPt>
          <c:dPt>
            <c:idx val="44"/>
            <c:bubble3D val="0"/>
            <c:extLst>
              <c:ext xmlns:c16="http://schemas.microsoft.com/office/drawing/2014/chart" uri="{C3380CC4-5D6E-409C-BE32-E72D297353CC}">
                <c16:uniqueId val="{0000001E-1F37-4ECC-B7E0-48041BECC4CF}"/>
              </c:ext>
            </c:extLst>
          </c:dPt>
          <c:dPt>
            <c:idx val="45"/>
            <c:bubble3D val="0"/>
            <c:extLst>
              <c:ext xmlns:c16="http://schemas.microsoft.com/office/drawing/2014/chart" uri="{C3380CC4-5D6E-409C-BE32-E72D297353CC}">
                <c16:uniqueId val="{0000001F-1F37-4ECC-B7E0-48041BECC4CF}"/>
              </c:ext>
            </c:extLst>
          </c:dPt>
          <c:dPt>
            <c:idx val="46"/>
            <c:bubble3D val="0"/>
            <c:extLst>
              <c:ext xmlns:c16="http://schemas.microsoft.com/office/drawing/2014/chart" uri="{C3380CC4-5D6E-409C-BE32-E72D297353CC}">
                <c16:uniqueId val="{00000020-1F37-4ECC-B7E0-48041BECC4CF}"/>
              </c:ext>
            </c:extLst>
          </c:dPt>
          <c:dPt>
            <c:idx val="47"/>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21-1F37-4ECC-B7E0-48041BECC4CF}"/>
              </c:ext>
            </c:extLst>
          </c:dPt>
          <c:dLbls>
            <c:dLbl>
              <c:idx val="45"/>
              <c:layout>
                <c:manualLayout>
                  <c:x val="3.1517598761693251E-2"/>
                  <c:y val="3.3437909463195033E-2"/>
                </c:manualLayout>
              </c:layout>
              <c:tx>
                <c:rich>
                  <a:bodyPr/>
                  <a:lstStyle/>
                  <a:p>
                    <a:r>
                      <a:rPr lang="en-US">
                        <a:solidFill>
                          <a:srgbClr val="C9347C"/>
                        </a:solidFill>
                      </a:rPr>
                      <a:t>2,789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F37-4ECC-B7E0-48041BECC4CF}"/>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6.5'!$C$12:$C$61</c:f>
              <c:numCache>
                <c:formatCode>#,##0</c:formatCode>
                <c:ptCount val="50"/>
                <c:pt idx="0">
                  <c:v>19500</c:v>
                </c:pt>
                <c:pt idx="1">
                  <c:v>18900</c:v>
                </c:pt>
                <c:pt idx="2">
                  <c:v>18300</c:v>
                </c:pt>
                <c:pt idx="3">
                  <c:v>17800</c:v>
                </c:pt>
                <c:pt idx="4">
                  <c:v>16900</c:v>
                </c:pt>
                <c:pt idx="5">
                  <c:v>15700</c:v>
                </c:pt>
                <c:pt idx="6">
                  <c:v>15400</c:v>
                </c:pt>
                <c:pt idx="7">
                  <c:v>15200</c:v>
                </c:pt>
                <c:pt idx="8">
                  <c:v>15300</c:v>
                </c:pt>
                <c:pt idx="9">
                  <c:v>15400</c:v>
                </c:pt>
                <c:pt idx="10">
                  <c:v>14500</c:v>
                </c:pt>
                <c:pt idx="11">
                  <c:v>13800</c:v>
                </c:pt>
                <c:pt idx="12">
                  <c:v>13800</c:v>
                </c:pt>
                <c:pt idx="13">
                  <c:v>14400</c:v>
                </c:pt>
                <c:pt idx="14">
                  <c:v>14300</c:v>
                </c:pt>
                <c:pt idx="15">
                  <c:v>14100</c:v>
                </c:pt>
                <c:pt idx="16">
                  <c:v>14100</c:v>
                </c:pt>
                <c:pt idx="17">
                  <c:v>14100</c:v>
                </c:pt>
                <c:pt idx="18">
                  <c:v>14100</c:v>
                </c:pt>
                <c:pt idx="19">
                  <c:v>14100</c:v>
                </c:pt>
                <c:pt idx="20">
                  <c:v>13100</c:v>
                </c:pt>
                <c:pt idx="21">
                  <c:v>13200</c:v>
                </c:pt>
                <c:pt idx="22">
                  <c:v>12700</c:v>
                </c:pt>
                <c:pt idx="23">
                  <c:v>11800</c:v>
                </c:pt>
                <c:pt idx="24">
                  <c:v>11200</c:v>
                </c:pt>
                <c:pt idx="25">
                  <c:v>10600</c:v>
                </c:pt>
                <c:pt idx="26">
                  <c:v>10300</c:v>
                </c:pt>
                <c:pt idx="27">
                  <c:v>10400</c:v>
                </c:pt>
                <c:pt idx="28">
                  <c:v>10400</c:v>
                </c:pt>
                <c:pt idx="29">
                  <c:v>11300</c:v>
                </c:pt>
                <c:pt idx="30">
                  <c:v>11400</c:v>
                </c:pt>
                <c:pt idx="31">
                  <c:v>11100</c:v>
                </c:pt>
                <c:pt idx="32">
                  <c:v>10000</c:v>
                </c:pt>
                <c:pt idx="33">
                  <c:v>9500</c:v>
                </c:pt>
                <c:pt idx="34">
                  <c:v>8900</c:v>
                </c:pt>
                <c:pt idx="35">
                  <c:v>8000</c:v>
                </c:pt>
                <c:pt idx="36">
                  <c:v>7700</c:v>
                </c:pt>
                <c:pt idx="37">
                  <c:v>7000</c:v>
                </c:pt>
                <c:pt idx="38">
                  <c:v>6100</c:v>
                </c:pt>
                <c:pt idx="39">
                  <c:v>6000</c:v>
                </c:pt>
                <c:pt idx="40">
                  <c:v>5600</c:v>
                </c:pt>
                <c:pt idx="41">
                  <c:v>5500</c:v>
                </c:pt>
                <c:pt idx="42">
                  <c:v>4600</c:v>
                </c:pt>
                <c:pt idx="43">
                  <c:v>4500</c:v>
                </c:pt>
                <c:pt idx="44">
                  <c:v>4100</c:v>
                </c:pt>
                <c:pt idx="45">
                  <c:v>3700</c:v>
                </c:pt>
                <c:pt idx="46">
                  <c:v>3200</c:v>
                </c:pt>
                <c:pt idx="47">
                  <c:v>2800</c:v>
                </c:pt>
              </c:numCache>
            </c:numRef>
          </c:val>
          <c:smooth val="0"/>
          <c:extLst>
            <c:ext xmlns:c16="http://schemas.microsoft.com/office/drawing/2014/chart" uri="{C3380CC4-5D6E-409C-BE32-E72D297353CC}">
              <c16:uniqueId val="{00000022-1F37-4ECC-B7E0-48041BECC4CF}"/>
            </c:ext>
          </c:extLst>
        </c:ser>
        <c:ser>
          <c:idx val="6"/>
          <c:order val="17"/>
          <c:tx>
            <c:strRef>
              <c:f>'Data 6.5'!$F$7</c:f>
              <c:strCache>
                <c:ptCount val="1"/>
                <c:pt idx="0">
                  <c:v>Other religious and other beliefs</c:v>
                </c:pt>
              </c:strCache>
            </c:strRef>
          </c:tx>
          <c:spPr>
            <a:ln w="50800" cap="sq">
              <a:solidFill>
                <a:srgbClr val="C9347C"/>
              </a:solidFill>
              <a:prstDash val="sysDash"/>
            </a:ln>
          </c:spPr>
          <c:marker>
            <c:symbol val="none"/>
          </c:marker>
          <c:dPt>
            <c:idx val="43"/>
            <c:bubble3D val="0"/>
            <c:extLst>
              <c:ext xmlns:c16="http://schemas.microsoft.com/office/drawing/2014/chart" uri="{C3380CC4-5D6E-409C-BE32-E72D297353CC}">
                <c16:uniqueId val="{00000023-1F37-4ECC-B7E0-48041BECC4CF}"/>
              </c:ext>
            </c:extLst>
          </c:dPt>
          <c:dPt>
            <c:idx val="44"/>
            <c:bubble3D val="0"/>
            <c:extLst>
              <c:ext xmlns:c16="http://schemas.microsoft.com/office/drawing/2014/chart" uri="{C3380CC4-5D6E-409C-BE32-E72D297353CC}">
                <c16:uniqueId val="{00000024-1F37-4ECC-B7E0-48041BECC4CF}"/>
              </c:ext>
            </c:extLst>
          </c:dPt>
          <c:dPt>
            <c:idx val="45"/>
            <c:bubble3D val="0"/>
            <c:extLst>
              <c:ext xmlns:c16="http://schemas.microsoft.com/office/drawing/2014/chart" uri="{C3380CC4-5D6E-409C-BE32-E72D297353CC}">
                <c16:uniqueId val="{00000025-1F37-4ECC-B7E0-48041BECC4CF}"/>
              </c:ext>
            </c:extLst>
          </c:dPt>
          <c:dPt>
            <c:idx val="46"/>
            <c:bubble3D val="0"/>
            <c:extLst>
              <c:ext xmlns:c16="http://schemas.microsoft.com/office/drawing/2014/chart" uri="{C3380CC4-5D6E-409C-BE32-E72D297353CC}">
                <c16:uniqueId val="{00000026-1F37-4ECC-B7E0-48041BECC4CF}"/>
              </c:ext>
            </c:extLst>
          </c:dPt>
          <c:dPt>
            <c:idx val="47"/>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27-1F37-4ECC-B7E0-48041BECC4CF}"/>
              </c:ext>
            </c:extLst>
          </c:dPt>
          <c:dLbls>
            <c:dLbl>
              <c:idx val="45"/>
              <c:layout>
                <c:manualLayout>
                  <c:x val="3.1517598761693251E-2"/>
                  <c:y val="1.9751991095009838E-3"/>
                </c:manualLayout>
              </c:layout>
              <c:tx>
                <c:rich>
                  <a:bodyPr/>
                  <a:lstStyle/>
                  <a:p>
                    <a:r>
                      <a:rPr lang="en-US">
                        <a:solidFill>
                          <a:srgbClr val="C9347C"/>
                        </a:solidFill>
                      </a:rPr>
                      <a:t>3,672</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F37-4ECC-B7E0-48041BECC4CF}"/>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6.5'!$F$12:$F$61</c:f>
              <c:numCache>
                <c:formatCode>#,##0</c:formatCode>
                <c:ptCount val="50"/>
                <c:pt idx="0">
                  <c:v>3000</c:v>
                </c:pt>
                <c:pt idx="1">
                  <c:v>2800</c:v>
                </c:pt>
                <c:pt idx="2">
                  <c:v>2700</c:v>
                </c:pt>
                <c:pt idx="3">
                  <c:v>2700</c:v>
                </c:pt>
                <c:pt idx="4">
                  <c:v>2400</c:v>
                </c:pt>
                <c:pt idx="5">
                  <c:v>2100</c:v>
                </c:pt>
                <c:pt idx="6">
                  <c:v>2100</c:v>
                </c:pt>
                <c:pt idx="7">
                  <c:v>2200</c:v>
                </c:pt>
                <c:pt idx="8">
                  <c:v>2300</c:v>
                </c:pt>
                <c:pt idx="9">
                  <c:v>2400</c:v>
                </c:pt>
                <c:pt idx="10">
                  <c:v>2300</c:v>
                </c:pt>
                <c:pt idx="11">
                  <c:v>2300</c:v>
                </c:pt>
                <c:pt idx="12">
                  <c:v>2100</c:v>
                </c:pt>
                <c:pt idx="13">
                  <c:v>2100</c:v>
                </c:pt>
                <c:pt idx="14">
                  <c:v>2200</c:v>
                </c:pt>
                <c:pt idx="15">
                  <c:v>2200</c:v>
                </c:pt>
                <c:pt idx="16">
                  <c:v>2300</c:v>
                </c:pt>
                <c:pt idx="17">
                  <c:v>2200</c:v>
                </c:pt>
                <c:pt idx="18">
                  <c:v>2200</c:v>
                </c:pt>
                <c:pt idx="19">
                  <c:v>2300</c:v>
                </c:pt>
                <c:pt idx="20">
                  <c:v>2200</c:v>
                </c:pt>
                <c:pt idx="21">
                  <c:v>2300</c:v>
                </c:pt>
                <c:pt idx="22">
                  <c:v>2300</c:v>
                </c:pt>
                <c:pt idx="23">
                  <c:v>2200</c:v>
                </c:pt>
                <c:pt idx="24">
                  <c:v>2300</c:v>
                </c:pt>
                <c:pt idx="25">
                  <c:v>3000</c:v>
                </c:pt>
                <c:pt idx="26">
                  <c:v>3600</c:v>
                </c:pt>
                <c:pt idx="27">
                  <c:v>4000</c:v>
                </c:pt>
                <c:pt idx="28">
                  <c:v>4900</c:v>
                </c:pt>
                <c:pt idx="29">
                  <c:v>4800</c:v>
                </c:pt>
                <c:pt idx="30">
                  <c:v>4700</c:v>
                </c:pt>
                <c:pt idx="31">
                  <c:v>5200</c:v>
                </c:pt>
                <c:pt idx="32">
                  <c:v>4800</c:v>
                </c:pt>
                <c:pt idx="33">
                  <c:v>4800</c:v>
                </c:pt>
                <c:pt idx="34">
                  <c:v>4400</c:v>
                </c:pt>
                <c:pt idx="35">
                  <c:v>4200</c:v>
                </c:pt>
                <c:pt idx="36">
                  <c:v>4000</c:v>
                </c:pt>
                <c:pt idx="37">
                  <c:v>3800</c:v>
                </c:pt>
                <c:pt idx="38">
                  <c:v>3800</c:v>
                </c:pt>
                <c:pt idx="39">
                  <c:v>4200</c:v>
                </c:pt>
                <c:pt idx="40">
                  <c:v>4300</c:v>
                </c:pt>
                <c:pt idx="41">
                  <c:v>4600</c:v>
                </c:pt>
                <c:pt idx="42">
                  <c:v>3900</c:v>
                </c:pt>
                <c:pt idx="43">
                  <c:v>3900</c:v>
                </c:pt>
                <c:pt idx="44">
                  <c:v>3800</c:v>
                </c:pt>
                <c:pt idx="45">
                  <c:v>3900</c:v>
                </c:pt>
                <c:pt idx="46">
                  <c:v>4000</c:v>
                </c:pt>
                <c:pt idx="47">
                  <c:v>3700</c:v>
                </c:pt>
              </c:numCache>
            </c:numRef>
          </c:val>
          <c:smooth val="0"/>
          <c:extLst>
            <c:ext xmlns:c16="http://schemas.microsoft.com/office/drawing/2014/chart" uri="{C3380CC4-5D6E-409C-BE32-E72D297353CC}">
              <c16:uniqueId val="{00000028-1F37-4ECC-B7E0-48041BECC4CF}"/>
            </c:ext>
          </c:extLst>
        </c:ser>
        <c:ser>
          <c:idx val="7"/>
          <c:order val="18"/>
          <c:tx>
            <c:strRef>
              <c:f>'Data 6.5'!$D$7</c:f>
              <c:strCache>
                <c:ptCount val="1"/>
                <c:pt idx="0">
                  <c:v>Roman Catholic</c:v>
                </c:pt>
              </c:strCache>
            </c:strRef>
          </c:tx>
          <c:spPr>
            <a:ln w="19050">
              <a:solidFill>
                <a:srgbClr val="C9347C"/>
              </a:solidFill>
              <a:prstDash val="solid"/>
            </a:ln>
          </c:spPr>
          <c:marker>
            <c:symbol val="none"/>
          </c:marker>
          <c:dPt>
            <c:idx val="43"/>
            <c:bubble3D val="0"/>
            <c:extLst>
              <c:ext xmlns:c16="http://schemas.microsoft.com/office/drawing/2014/chart" uri="{C3380CC4-5D6E-409C-BE32-E72D297353CC}">
                <c16:uniqueId val="{00000029-1F37-4ECC-B7E0-48041BECC4CF}"/>
              </c:ext>
            </c:extLst>
          </c:dPt>
          <c:dPt>
            <c:idx val="44"/>
            <c:bubble3D val="0"/>
            <c:extLst>
              <c:ext xmlns:c16="http://schemas.microsoft.com/office/drawing/2014/chart" uri="{C3380CC4-5D6E-409C-BE32-E72D297353CC}">
                <c16:uniqueId val="{0000002A-1F37-4ECC-B7E0-48041BECC4CF}"/>
              </c:ext>
            </c:extLst>
          </c:dPt>
          <c:dPt>
            <c:idx val="45"/>
            <c:bubble3D val="0"/>
            <c:extLst>
              <c:ext xmlns:c16="http://schemas.microsoft.com/office/drawing/2014/chart" uri="{C3380CC4-5D6E-409C-BE32-E72D297353CC}">
                <c16:uniqueId val="{0000002B-1F37-4ECC-B7E0-48041BECC4CF}"/>
              </c:ext>
            </c:extLst>
          </c:dPt>
          <c:dPt>
            <c:idx val="46"/>
            <c:bubble3D val="0"/>
            <c:extLst>
              <c:ext xmlns:c16="http://schemas.microsoft.com/office/drawing/2014/chart" uri="{C3380CC4-5D6E-409C-BE32-E72D297353CC}">
                <c16:uniqueId val="{0000002C-1F37-4ECC-B7E0-48041BECC4CF}"/>
              </c:ext>
            </c:extLst>
          </c:dPt>
          <c:dPt>
            <c:idx val="47"/>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2D-1F37-4ECC-B7E0-48041BECC4CF}"/>
              </c:ext>
            </c:extLst>
          </c:dPt>
          <c:dLbls>
            <c:dLbl>
              <c:idx val="45"/>
              <c:layout>
                <c:manualLayout>
                  <c:x val="3.0147277744127936E-2"/>
                  <c:y val="4.1731872717788209E-3"/>
                </c:manualLayout>
              </c:layout>
              <c:tx>
                <c:rich>
                  <a:bodyPr/>
                  <a:lstStyle/>
                  <a:p>
                    <a:r>
                      <a:rPr lang="en-US"/>
                      <a:t>1,079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F37-4ECC-B7E0-48041BECC4CF}"/>
                </c:ext>
              </c:extLst>
            </c:dLbl>
            <c:spPr>
              <a:noFill/>
              <a:ln>
                <a:noFill/>
              </a:ln>
              <a:effectLst/>
            </c:spPr>
            <c:txPr>
              <a:bodyPr/>
              <a:lstStyle/>
              <a:p>
                <a:pPr>
                  <a:defRPr>
                    <a:solidFill>
                      <a:srgbClr val="C9347C"/>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'Data 6.5'!$J$12:$J$58</c:f>
              <c:numCache>
                <c:formatCode>General</c:formatCode>
                <c:ptCount val="47"/>
                <c:pt idx="0">
                  <c:v>1971</c:v>
                </c:pt>
                <c:pt idx="5">
                  <c:v>1976</c:v>
                </c:pt>
                <c:pt idx="10">
                  <c:v>1981</c:v>
                </c:pt>
                <c:pt idx="15">
                  <c:v>1986</c:v>
                </c:pt>
                <c:pt idx="20">
                  <c:v>1991</c:v>
                </c:pt>
                <c:pt idx="25">
                  <c:v>1996</c:v>
                </c:pt>
                <c:pt idx="30">
                  <c:v>2001</c:v>
                </c:pt>
                <c:pt idx="35">
                  <c:v>2006</c:v>
                </c:pt>
                <c:pt idx="40">
                  <c:v>2011</c:v>
                </c:pt>
              </c:numCache>
            </c:numRef>
          </c:cat>
          <c:val>
            <c:numRef>
              <c:f>'Data 6.5'!$D$12:$D$61</c:f>
              <c:numCache>
                <c:formatCode>#,##0</c:formatCode>
                <c:ptCount val="50"/>
                <c:pt idx="0">
                  <c:v>6900</c:v>
                </c:pt>
                <c:pt idx="1">
                  <c:v>6600</c:v>
                </c:pt>
                <c:pt idx="2">
                  <c:v>6600</c:v>
                </c:pt>
                <c:pt idx="3">
                  <c:v>6400</c:v>
                </c:pt>
                <c:pt idx="4">
                  <c:v>6000</c:v>
                </c:pt>
                <c:pt idx="5">
                  <c:v>5600</c:v>
                </c:pt>
                <c:pt idx="6">
                  <c:v>5500</c:v>
                </c:pt>
                <c:pt idx="7">
                  <c:v>5500</c:v>
                </c:pt>
                <c:pt idx="8">
                  <c:v>5700</c:v>
                </c:pt>
                <c:pt idx="9">
                  <c:v>5700</c:v>
                </c:pt>
                <c:pt idx="10">
                  <c:v>5200</c:v>
                </c:pt>
                <c:pt idx="11">
                  <c:v>4900</c:v>
                </c:pt>
                <c:pt idx="12">
                  <c:v>4800</c:v>
                </c:pt>
                <c:pt idx="13">
                  <c:v>5000</c:v>
                </c:pt>
                <c:pt idx="14">
                  <c:v>4800</c:v>
                </c:pt>
                <c:pt idx="15">
                  <c:v>4700</c:v>
                </c:pt>
                <c:pt idx="16">
                  <c:v>4400</c:v>
                </c:pt>
                <c:pt idx="17">
                  <c:v>4500</c:v>
                </c:pt>
                <c:pt idx="18">
                  <c:v>4400</c:v>
                </c:pt>
                <c:pt idx="19">
                  <c:v>4100</c:v>
                </c:pt>
                <c:pt idx="20">
                  <c:v>3900</c:v>
                </c:pt>
                <c:pt idx="21">
                  <c:v>3700</c:v>
                </c:pt>
                <c:pt idx="22">
                  <c:v>3400</c:v>
                </c:pt>
                <c:pt idx="23">
                  <c:v>3000</c:v>
                </c:pt>
                <c:pt idx="24">
                  <c:v>2900</c:v>
                </c:pt>
                <c:pt idx="25">
                  <c:v>2500</c:v>
                </c:pt>
                <c:pt idx="26">
                  <c:v>2500</c:v>
                </c:pt>
                <c:pt idx="27">
                  <c:v>2400</c:v>
                </c:pt>
                <c:pt idx="28">
                  <c:v>2200</c:v>
                </c:pt>
                <c:pt idx="29">
                  <c:v>2200</c:v>
                </c:pt>
                <c:pt idx="30">
                  <c:v>2100</c:v>
                </c:pt>
                <c:pt idx="31">
                  <c:v>2000</c:v>
                </c:pt>
                <c:pt idx="32">
                  <c:v>2000</c:v>
                </c:pt>
                <c:pt idx="33">
                  <c:v>2000</c:v>
                </c:pt>
                <c:pt idx="34">
                  <c:v>2000</c:v>
                </c:pt>
                <c:pt idx="35">
                  <c:v>2000</c:v>
                </c:pt>
                <c:pt idx="36">
                  <c:v>2000</c:v>
                </c:pt>
                <c:pt idx="37">
                  <c:v>1900</c:v>
                </c:pt>
                <c:pt idx="38">
                  <c:v>1800</c:v>
                </c:pt>
                <c:pt idx="39">
                  <c:v>1800</c:v>
                </c:pt>
                <c:pt idx="40">
                  <c:v>1700</c:v>
                </c:pt>
                <c:pt idx="41">
                  <c:v>1800</c:v>
                </c:pt>
                <c:pt idx="42">
                  <c:v>1600</c:v>
                </c:pt>
                <c:pt idx="43">
                  <c:v>1600</c:v>
                </c:pt>
                <c:pt idx="44">
                  <c:v>1400</c:v>
                </c:pt>
                <c:pt idx="45">
                  <c:v>1300</c:v>
                </c:pt>
                <c:pt idx="46">
                  <c:v>1200</c:v>
                </c:pt>
                <c:pt idx="47">
                  <c:v>1100</c:v>
                </c:pt>
              </c:numCache>
            </c:numRef>
          </c:val>
          <c:smooth val="0"/>
          <c:extLst>
            <c:ext xmlns:c16="http://schemas.microsoft.com/office/drawing/2014/chart" uri="{C3380CC4-5D6E-409C-BE32-E72D297353CC}">
              <c16:uniqueId val="{0000002E-1F37-4ECC-B7E0-48041BECC4CF}"/>
            </c:ext>
          </c:extLst>
        </c:ser>
        <c:dLbls>
          <c:showLegendKey val="0"/>
          <c:showVal val="0"/>
          <c:showCatName val="0"/>
          <c:showSerName val="0"/>
          <c:showPercent val="0"/>
          <c:showBubbleSize val="0"/>
        </c:dLbls>
        <c:marker val="1"/>
        <c:smooth val="0"/>
        <c:axId val="45302144"/>
        <c:axId val="45304064"/>
      </c:lineChart>
      <c:lineChart>
        <c:grouping val="standard"/>
        <c:varyColors val="0"/>
        <c:ser>
          <c:idx val="1"/>
          <c:order val="15"/>
          <c:tx>
            <c:strRef>
              <c:f>'Data 6.5'!$G$7</c:f>
              <c:strCache>
                <c:ptCount val="1"/>
                <c:pt idx="0">
                  <c:v>Civil</c:v>
                </c:pt>
              </c:strCache>
            </c:strRef>
          </c:tx>
          <c:spPr>
            <a:ln w="50800">
              <a:solidFill>
                <a:srgbClr val="C9347C"/>
              </a:solidFill>
            </a:ln>
          </c:spPr>
          <c:marker>
            <c:symbol val="none"/>
          </c:marker>
          <c:dPt>
            <c:idx val="43"/>
            <c:bubble3D val="0"/>
            <c:extLst>
              <c:ext xmlns:c16="http://schemas.microsoft.com/office/drawing/2014/chart" uri="{C3380CC4-5D6E-409C-BE32-E72D297353CC}">
                <c16:uniqueId val="{0000002F-1F37-4ECC-B7E0-48041BECC4CF}"/>
              </c:ext>
            </c:extLst>
          </c:dPt>
          <c:dPt>
            <c:idx val="44"/>
            <c:bubble3D val="0"/>
            <c:extLst>
              <c:ext xmlns:c16="http://schemas.microsoft.com/office/drawing/2014/chart" uri="{C3380CC4-5D6E-409C-BE32-E72D297353CC}">
                <c16:uniqueId val="{00000030-1F37-4ECC-B7E0-48041BECC4CF}"/>
              </c:ext>
            </c:extLst>
          </c:dPt>
          <c:dPt>
            <c:idx val="45"/>
            <c:bubble3D val="0"/>
            <c:extLst>
              <c:ext xmlns:c16="http://schemas.microsoft.com/office/drawing/2014/chart" uri="{C3380CC4-5D6E-409C-BE32-E72D297353CC}">
                <c16:uniqueId val="{00000031-1F37-4ECC-B7E0-48041BECC4CF}"/>
              </c:ext>
            </c:extLst>
          </c:dPt>
          <c:dPt>
            <c:idx val="46"/>
            <c:bubble3D val="0"/>
            <c:spPr>
              <a:ln w="50800">
                <a:solidFill>
                  <a:srgbClr val="C9347C"/>
                </a:solidFill>
              </a:ln>
            </c:spPr>
            <c:extLst>
              <c:ext xmlns:c16="http://schemas.microsoft.com/office/drawing/2014/chart" uri="{C3380CC4-5D6E-409C-BE32-E72D297353CC}">
                <c16:uniqueId val="{00000033-1F37-4ECC-B7E0-48041BECC4CF}"/>
              </c:ext>
            </c:extLst>
          </c:dPt>
          <c:dPt>
            <c:idx val="47"/>
            <c:marker>
              <c:symbol val="circle"/>
              <c:size val="10"/>
              <c:spPr>
                <a:solidFill>
                  <a:srgbClr val="C9347C"/>
                </a:solidFill>
                <a:ln>
                  <a:solidFill>
                    <a:srgbClr val="C9347C"/>
                  </a:solidFill>
                </a:ln>
              </c:spPr>
            </c:marker>
            <c:bubble3D val="0"/>
            <c:spPr>
              <a:ln w="50800">
                <a:solidFill>
                  <a:srgbClr val="C9347C"/>
                </a:solidFill>
              </a:ln>
            </c:spPr>
            <c:extLst>
              <c:ext xmlns:c16="http://schemas.microsoft.com/office/drawing/2014/chart" uri="{C3380CC4-5D6E-409C-BE32-E72D297353CC}">
                <c16:uniqueId val="{00000035-1F37-4ECC-B7E0-48041BECC4CF}"/>
              </c:ext>
            </c:extLst>
          </c:dPt>
          <c:dLbls>
            <c:dLbl>
              <c:idx val="45"/>
              <c:layout>
                <c:manualLayout>
                  <c:x val="2.8762958476344302E-2"/>
                  <c:y val="4.8096476203385301E-2"/>
                </c:manualLayout>
              </c:layout>
              <c:tx>
                <c:rich>
                  <a:bodyPr/>
                  <a:lstStyle/>
                  <a:p>
                    <a:r>
                      <a:rPr lang="en-US">
                        <a:solidFill>
                          <a:srgbClr val="C9347C"/>
                        </a:solidFill>
                      </a:rPr>
                      <a:t>13,596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F37-4ECC-B7E0-48041BECC4CF}"/>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'[16]Data 6.5'!$J$7:$J$54</c:f>
              <c:numCache>
                <c:formatCode>General</c:formatCode>
                <c:ptCount val="48"/>
                <c:pt idx="0">
                  <c:v>1971</c:v>
                </c:pt>
                <c:pt idx="5">
                  <c:v>1976</c:v>
                </c:pt>
                <c:pt idx="10">
                  <c:v>1981</c:v>
                </c:pt>
                <c:pt idx="15">
                  <c:v>1986</c:v>
                </c:pt>
                <c:pt idx="20">
                  <c:v>1991</c:v>
                </c:pt>
                <c:pt idx="25">
                  <c:v>1996</c:v>
                </c:pt>
                <c:pt idx="30">
                  <c:v>2001</c:v>
                </c:pt>
                <c:pt idx="35">
                  <c:v>2006</c:v>
                </c:pt>
                <c:pt idx="40">
                  <c:v>2011</c:v>
                </c:pt>
                <c:pt idx="47">
                  <c:v>2018</c:v>
                </c:pt>
              </c:numCache>
            </c:numRef>
          </c:cat>
          <c:val>
            <c:numRef>
              <c:f>'Data 6.5'!$G$12:$G$61</c:f>
              <c:numCache>
                <c:formatCode>#,##0</c:formatCode>
                <c:ptCount val="50"/>
                <c:pt idx="0">
                  <c:v>13100</c:v>
                </c:pt>
                <c:pt idx="1">
                  <c:v>13800</c:v>
                </c:pt>
                <c:pt idx="2">
                  <c:v>14400</c:v>
                </c:pt>
                <c:pt idx="3">
                  <c:v>14300</c:v>
                </c:pt>
                <c:pt idx="4">
                  <c:v>13900</c:v>
                </c:pt>
                <c:pt idx="5">
                  <c:v>14100</c:v>
                </c:pt>
                <c:pt idx="6">
                  <c:v>14300</c:v>
                </c:pt>
                <c:pt idx="7">
                  <c:v>15000</c:v>
                </c:pt>
                <c:pt idx="8">
                  <c:v>14700</c:v>
                </c:pt>
                <c:pt idx="9">
                  <c:v>15100</c:v>
                </c:pt>
                <c:pt idx="10">
                  <c:v>14200</c:v>
                </c:pt>
                <c:pt idx="11">
                  <c:v>14000</c:v>
                </c:pt>
                <c:pt idx="12">
                  <c:v>14300</c:v>
                </c:pt>
                <c:pt idx="13">
                  <c:v>14800</c:v>
                </c:pt>
                <c:pt idx="14">
                  <c:v>15000</c:v>
                </c:pt>
                <c:pt idx="15">
                  <c:v>14800</c:v>
                </c:pt>
                <c:pt idx="16">
                  <c:v>14900</c:v>
                </c:pt>
                <c:pt idx="17">
                  <c:v>14800</c:v>
                </c:pt>
                <c:pt idx="18">
                  <c:v>14600</c:v>
                </c:pt>
                <c:pt idx="19">
                  <c:v>14100</c:v>
                </c:pt>
                <c:pt idx="20">
                  <c:v>14500</c:v>
                </c:pt>
                <c:pt idx="21">
                  <c:v>15800</c:v>
                </c:pt>
                <c:pt idx="22">
                  <c:v>15000</c:v>
                </c:pt>
                <c:pt idx="23">
                  <c:v>14500</c:v>
                </c:pt>
                <c:pt idx="24">
                  <c:v>14200</c:v>
                </c:pt>
                <c:pt idx="25">
                  <c:v>14100</c:v>
                </c:pt>
                <c:pt idx="26">
                  <c:v>13200</c:v>
                </c:pt>
                <c:pt idx="27">
                  <c:v>12900</c:v>
                </c:pt>
                <c:pt idx="28">
                  <c:v>12400</c:v>
                </c:pt>
                <c:pt idx="29">
                  <c:v>12100</c:v>
                </c:pt>
                <c:pt idx="30">
                  <c:v>11500</c:v>
                </c:pt>
                <c:pt idx="31">
                  <c:v>11500</c:v>
                </c:pt>
                <c:pt idx="32">
                  <c:v>13900</c:v>
                </c:pt>
                <c:pt idx="33">
                  <c:v>15900</c:v>
                </c:pt>
                <c:pt idx="34">
                  <c:v>15500</c:v>
                </c:pt>
                <c:pt idx="35">
                  <c:v>15200</c:v>
                </c:pt>
                <c:pt idx="36">
                  <c:v>15500</c:v>
                </c:pt>
                <c:pt idx="37">
                  <c:v>15200</c:v>
                </c:pt>
                <c:pt idx="38">
                  <c:v>14200</c:v>
                </c:pt>
                <c:pt idx="39">
                  <c:v>14400</c:v>
                </c:pt>
                <c:pt idx="40">
                  <c:v>15100</c:v>
                </c:pt>
                <c:pt idx="41">
                  <c:v>15600</c:v>
                </c:pt>
                <c:pt idx="42">
                  <c:v>14000</c:v>
                </c:pt>
                <c:pt idx="43">
                  <c:v>15000</c:v>
                </c:pt>
                <c:pt idx="44">
                  <c:v>15600</c:v>
                </c:pt>
                <c:pt idx="45">
                  <c:v>15100</c:v>
                </c:pt>
                <c:pt idx="46">
                  <c:v>14200</c:v>
                </c:pt>
                <c:pt idx="47">
                  <c:v>13600</c:v>
                </c:pt>
              </c:numCache>
            </c:numRef>
          </c:val>
          <c:smooth val="0"/>
          <c:extLst>
            <c:ext xmlns:c16="http://schemas.microsoft.com/office/drawing/2014/chart" uri="{C3380CC4-5D6E-409C-BE32-E72D297353CC}">
              <c16:uniqueId val="{00000036-1F37-4ECC-B7E0-48041BECC4CF}"/>
            </c:ext>
          </c:extLst>
        </c:ser>
        <c:ser>
          <c:idx val="2"/>
          <c:order val="19"/>
          <c:tx>
            <c:strRef>
              <c:f>'Data 6.5'!$E$7</c:f>
              <c:strCache>
                <c:ptCount val="1"/>
                <c:pt idx="0">
                  <c:v>Humanist</c:v>
                </c:pt>
              </c:strCache>
            </c:strRef>
          </c:tx>
          <c:spPr>
            <a:ln>
              <a:solidFill>
                <a:srgbClr val="C9347C"/>
              </a:solidFill>
              <a:prstDash val="lgDash"/>
            </a:ln>
          </c:spPr>
          <c:marker>
            <c:symbol val="none"/>
          </c:marker>
          <c:dPt>
            <c:idx val="47"/>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37-1F37-4ECC-B7E0-48041BECC4CF}"/>
              </c:ext>
            </c:extLst>
          </c:dPt>
          <c:dLbls>
            <c:dLbl>
              <c:idx val="47"/>
              <c:layout>
                <c:manualLayout>
                  <c:x val="-4.1025641025641026E-3"/>
                  <c:y val="0"/>
                </c:manualLayout>
              </c:layout>
              <c:tx>
                <c:rich>
                  <a:bodyPr/>
                  <a:lstStyle/>
                  <a:p>
                    <a:pPr>
                      <a:defRPr>
                        <a:solidFill>
                          <a:srgbClr val="C9347C"/>
                        </a:solidFill>
                        <a:latin typeface="Arial" panose="020B0604020202020204" pitchFamily="34" charset="0"/>
                        <a:cs typeface="Arial" panose="020B0604020202020204" pitchFamily="34" charset="0"/>
                      </a:defRPr>
                    </a:pPr>
                    <a:r>
                      <a:rPr lang="en-US">
                        <a:solidFill>
                          <a:srgbClr val="C9347C"/>
                        </a:solidFill>
                        <a:latin typeface="Arial" panose="020B0604020202020204" pitchFamily="34" charset="0"/>
                        <a:cs typeface="Arial" panose="020B0604020202020204" pitchFamily="34" charset="0"/>
                      </a:rPr>
                      <a:t>6,389</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F37-4ECC-B7E0-48041BECC4CF}"/>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'[16]Data 6.5'!$J$7:$J$54</c:f>
              <c:numCache>
                <c:formatCode>General</c:formatCode>
                <c:ptCount val="48"/>
                <c:pt idx="0">
                  <c:v>1971</c:v>
                </c:pt>
                <c:pt idx="5">
                  <c:v>1976</c:v>
                </c:pt>
                <c:pt idx="10">
                  <c:v>1981</c:v>
                </c:pt>
                <c:pt idx="15">
                  <c:v>1986</c:v>
                </c:pt>
                <c:pt idx="20">
                  <c:v>1991</c:v>
                </c:pt>
                <c:pt idx="25">
                  <c:v>1996</c:v>
                </c:pt>
                <c:pt idx="30">
                  <c:v>2001</c:v>
                </c:pt>
                <c:pt idx="35">
                  <c:v>2006</c:v>
                </c:pt>
                <c:pt idx="40">
                  <c:v>2011</c:v>
                </c:pt>
                <c:pt idx="47">
                  <c:v>2018</c:v>
                </c:pt>
              </c:numCache>
            </c:numRef>
          </c:cat>
          <c:val>
            <c:numRef>
              <c:f>'Data 6.5'!$E$12:$E$59</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100</c:v>
                </c:pt>
                <c:pt idx="35">
                  <c:v>400</c:v>
                </c:pt>
                <c:pt idx="36">
                  <c:v>700</c:v>
                </c:pt>
                <c:pt idx="37">
                  <c:v>1000</c:v>
                </c:pt>
                <c:pt idx="38">
                  <c:v>1500</c:v>
                </c:pt>
                <c:pt idx="39">
                  <c:v>2100</c:v>
                </c:pt>
                <c:pt idx="40">
                  <c:v>2500</c:v>
                </c:pt>
                <c:pt idx="41">
                  <c:v>3100</c:v>
                </c:pt>
                <c:pt idx="42">
                  <c:v>3400</c:v>
                </c:pt>
                <c:pt idx="43">
                  <c:v>4100</c:v>
                </c:pt>
                <c:pt idx="44">
                  <c:v>4800</c:v>
                </c:pt>
                <c:pt idx="45">
                  <c:v>5300</c:v>
                </c:pt>
                <c:pt idx="46">
                  <c:v>5900</c:v>
                </c:pt>
                <c:pt idx="47">
                  <c:v>6400</c:v>
                </c:pt>
              </c:numCache>
            </c:numRef>
          </c:val>
          <c:smooth val="0"/>
          <c:extLst>
            <c:ext xmlns:c16="http://schemas.microsoft.com/office/drawing/2014/chart" uri="{C3380CC4-5D6E-409C-BE32-E72D297353CC}">
              <c16:uniqueId val="{00000038-1F37-4ECC-B7E0-48041BECC4CF}"/>
            </c:ext>
          </c:extLst>
        </c:ser>
        <c:dLbls>
          <c:showLegendKey val="0"/>
          <c:showVal val="0"/>
          <c:showCatName val="0"/>
          <c:showSerName val="0"/>
          <c:showPercent val="0"/>
          <c:showBubbleSize val="0"/>
        </c:dLbls>
        <c:marker val="1"/>
        <c:smooth val="0"/>
        <c:axId val="45315968"/>
        <c:axId val="45314432"/>
      </c:lineChart>
      <c:catAx>
        <c:axId val="45302144"/>
        <c:scaling>
          <c:orientation val="minMax"/>
        </c:scaling>
        <c:delete val="1"/>
        <c:axPos val="b"/>
        <c:title>
          <c:tx>
            <c:rich>
              <a:bodyPr/>
              <a:lstStyle/>
              <a:p>
                <a:pPr>
                  <a:defRPr sz="1400" b="1">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Year</a:t>
                </a:r>
              </a:p>
            </c:rich>
          </c:tx>
          <c:layout>
            <c:manualLayout>
              <c:xMode val="edge"/>
              <c:yMode val="edge"/>
              <c:x val="0.49209693672779353"/>
              <c:y val="0.95381909587585545"/>
            </c:manualLayout>
          </c:layout>
          <c:overlay val="0"/>
          <c:spPr>
            <a:noFill/>
            <a:ln w="25400">
              <a:noFill/>
            </a:ln>
          </c:spPr>
        </c:title>
        <c:numFmt formatCode="General" sourceLinked="1"/>
        <c:majorTickMark val="out"/>
        <c:minorTickMark val="none"/>
        <c:tickLblPos val="nextTo"/>
        <c:crossAx val="45304064"/>
        <c:crosses val="autoZero"/>
        <c:auto val="1"/>
        <c:lblAlgn val="ctr"/>
        <c:lblOffset val="100"/>
        <c:tickLblSkip val="5"/>
        <c:tickMarkSkip val="5"/>
        <c:noMultiLvlLbl val="0"/>
      </c:catAx>
      <c:valAx>
        <c:axId val="45304064"/>
        <c:scaling>
          <c:orientation val="minMax"/>
          <c:max val="22000"/>
          <c:min val="0"/>
        </c:scaling>
        <c:delete val="1"/>
        <c:axPos val="l"/>
        <c:title>
          <c:tx>
            <c:rich>
              <a:bodyPr/>
              <a:lstStyle/>
              <a:p>
                <a:pPr>
                  <a:defRPr sz="1400" b="1">
                    <a:latin typeface="Arial" panose="020B0604020202020204" pitchFamily="34" charset="0"/>
                    <a:cs typeface="Arial" panose="020B0604020202020204" pitchFamily="34" charset="0"/>
                  </a:defRPr>
                </a:pPr>
                <a:r>
                  <a:rPr lang="en-GB" sz="1400" b="1">
                    <a:latin typeface="Arial" panose="020B0604020202020204" pitchFamily="34" charset="0"/>
                    <a:cs typeface="Arial" panose="020B0604020202020204" pitchFamily="34" charset="0"/>
                  </a:rPr>
                  <a:t>Number of marriages (thousands) </a:t>
                </a:r>
              </a:p>
            </c:rich>
          </c:tx>
          <c:layout>
            <c:manualLayout>
              <c:xMode val="edge"/>
              <c:yMode val="edge"/>
              <c:x val="2.2864372169306174E-2"/>
              <c:y val="0.2426479107693956"/>
            </c:manualLayout>
          </c:layout>
          <c:overlay val="0"/>
          <c:spPr>
            <a:noFill/>
            <a:ln w="25400">
              <a:noFill/>
            </a:ln>
          </c:spPr>
        </c:title>
        <c:numFmt formatCode="0" sourceLinked="0"/>
        <c:majorTickMark val="out"/>
        <c:minorTickMark val="none"/>
        <c:tickLblPos val="nextTo"/>
        <c:crossAx val="45302144"/>
        <c:crossesAt val="1"/>
        <c:crossBetween val="midCat"/>
      </c:valAx>
      <c:valAx>
        <c:axId val="45314432"/>
        <c:scaling>
          <c:orientation val="minMax"/>
          <c:max val="22000"/>
          <c:min val="0"/>
        </c:scaling>
        <c:delete val="0"/>
        <c:axPos val="l"/>
        <c:numFmt formatCode="#,##0" sourceLinked="0"/>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45315968"/>
        <c:crosses val="autoZero"/>
        <c:crossBetween val="midCat"/>
        <c:majorUnit val="2000"/>
        <c:dispUnits>
          <c:builtInUnit val="thousands"/>
        </c:dispUnits>
      </c:valAx>
      <c:catAx>
        <c:axId val="45315968"/>
        <c:scaling>
          <c:orientation val="minMax"/>
        </c:scaling>
        <c:delete val="0"/>
        <c:axPos val="b"/>
        <c:numFmt formatCode="General" sourceLinked="1"/>
        <c:majorTickMark val="out"/>
        <c:minorTickMark val="none"/>
        <c:tickLblPos val="nextTo"/>
        <c:spPr>
          <a:ln>
            <a:solidFill>
              <a:schemeClr val="tx1"/>
            </a:solidFill>
          </a:ln>
        </c:spPr>
        <c:txPr>
          <a:bodyPr/>
          <a:lstStyle/>
          <a:p>
            <a:pPr>
              <a:defRPr sz="1200">
                <a:latin typeface="Arial" panose="020B0604020202020204" pitchFamily="34" charset="0"/>
                <a:cs typeface="Arial" panose="020B0604020202020204" pitchFamily="34" charset="0"/>
              </a:defRPr>
            </a:pPr>
            <a:endParaRPr lang="en-US"/>
          </a:p>
        </c:txPr>
        <c:crossAx val="45314432"/>
        <c:crosses val="autoZero"/>
        <c:auto val="1"/>
        <c:lblAlgn val="ctr"/>
        <c:lblOffset val="100"/>
        <c:tickLblSkip val="1"/>
        <c:tickMarkSkip val="1"/>
        <c:noMultiLvlLbl val="0"/>
      </c:catAx>
      <c:spPr>
        <a:noFill/>
        <a:ln w="25400">
          <a:noFill/>
        </a:ln>
      </c:spPr>
    </c:plotArea>
    <c:plotVisOnly val="1"/>
    <c:dispBlanksAs val="gap"/>
    <c:showDLblsOverMax val="0"/>
  </c:chart>
  <c:spPr>
    <a:noFill/>
    <a:ln w="9525">
      <a:noFill/>
    </a:ln>
  </c:spPr>
  <c:txPr>
    <a:bodyPr/>
    <a:lstStyle/>
    <a:p>
      <a:pPr>
        <a:defRPr sz="1550" b="0" i="0" u="none" strike="noStrike" baseline="0">
          <a:solidFill>
            <a:srgbClr val="000000"/>
          </a:solidFill>
          <a:latin typeface="Segoe UI" panose="020B0502040204020203" pitchFamily="34" charset="0"/>
          <a:ea typeface="Arial"/>
          <a:cs typeface="Segoe UI" panose="020B0502040204020203" pitchFamily="34" charset="0"/>
        </a:defRPr>
      </a:pPr>
      <a:endParaRPr lang="en-US"/>
    </a:p>
  </c:txPr>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b="1">
                <a:solidFill>
                  <a:sysClr val="windowText" lastClr="000000"/>
                </a:solidFill>
                <a:latin typeface="Arial" panose="020B0604020202020204" pitchFamily="34" charset="0"/>
                <a:cs typeface="Arial" panose="020B0604020202020204" pitchFamily="34" charset="0"/>
              </a:rPr>
              <a:t>Figure 6.6 Civil marriages,</a:t>
            </a:r>
            <a:r>
              <a:rPr lang="en-GB" sz="1400" b="1" baseline="0">
                <a:solidFill>
                  <a:sysClr val="windowText" lastClr="000000"/>
                </a:solidFill>
                <a:latin typeface="Arial" panose="020B0604020202020204" pitchFamily="34" charset="0"/>
                <a:cs typeface="Arial" panose="020B0604020202020204" pitchFamily="34" charset="0"/>
              </a:rPr>
              <a:t> 1974-2018</a:t>
            </a:r>
            <a:endParaRPr lang="en-GB" sz="14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2082320479170879E-2"/>
          <c:y val="0.11962915659164651"/>
          <c:w val="0.81094038629786658"/>
          <c:h val="0.7450219273771882"/>
        </c:manualLayout>
      </c:layout>
      <c:lineChart>
        <c:grouping val="standard"/>
        <c:varyColors val="0"/>
        <c:ser>
          <c:idx val="0"/>
          <c:order val="0"/>
          <c:tx>
            <c:strRef>
              <c:f>'Data 6.6'!$B$6</c:f>
              <c:strCache>
                <c:ptCount val="1"/>
                <c:pt idx="0">
                  <c:v>Registration Office</c:v>
                </c:pt>
              </c:strCache>
            </c:strRef>
          </c:tx>
          <c:spPr>
            <a:ln w="44450" cap="rnd">
              <a:solidFill>
                <a:srgbClr val="C9347C"/>
              </a:solidFill>
              <a:round/>
            </a:ln>
            <a:effectLst/>
          </c:spPr>
          <c:marker>
            <c:symbol val="none"/>
          </c:marker>
          <c:dPt>
            <c:idx val="44"/>
            <c:marker>
              <c:symbol val="circle"/>
              <c:size val="10"/>
              <c:spPr>
                <a:solidFill>
                  <a:srgbClr val="C9347C"/>
                </a:solidFill>
                <a:ln w="9525">
                  <a:solidFill>
                    <a:srgbClr val="C9347C"/>
                  </a:solidFill>
                </a:ln>
                <a:effectLst/>
              </c:spPr>
            </c:marker>
            <c:bubble3D val="0"/>
            <c:extLst>
              <c:ext xmlns:c16="http://schemas.microsoft.com/office/drawing/2014/chart" uri="{C3380CC4-5D6E-409C-BE32-E72D297353CC}">
                <c16:uniqueId val="{00000000-C671-4E21-9A5C-F41D6AD7A719}"/>
              </c:ext>
            </c:extLst>
          </c:dPt>
          <c:dLbls>
            <c:dLbl>
              <c:idx val="44"/>
              <c:tx>
                <c:rich>
                  <a:bodyPr/>
                  <a:lstStyle/>
                  <a:p>
                    <a:r>
                      <a:rPr lang="en-US"/>
                      <a:t>5,872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71-4E21-9A5C-F41D6AD7A719}"/>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C9347C"/>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6.6'!$A$12:$A$56</c:f>
              <c:numCache>
                <c:formatCode>0</c:formatCode>
                <c:ptCount val="45"/>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numCache>
            </c:numRef>
          </c:cat>
          <c:val>
            <c:numRef>
              <c:f>'Data 6.6'!$B$12:$B$56</c:f>
              <c:numCache>
                <c:formatCode>#,##0</c:formatCode>
                <c:ptCount val="45"/>
                <c:pt idx="0">
                  <c:v>14334</c:v>
                </c:pt>
                <c:pt idx="1">
                  <c:v>13906</c:v>
                </c:pt>
                <c:pt idx="2">
                  <c:v>14100</c:v>
                </c:pt>
                <c:pt idx="3">
                  <c:v>14267</c:v>
                </c:pt>
                <c:pt idx="4">
                  <c:v>14960</c:v>
                </c:pt>
                <c:pt idx="5">
                  <c:v>14645</c:v>
                </c:pt>
                <c:pt idx="6">
                  <c:v>15109</c:v>
                </c:pt>
                <c:pt idx="7">
                  <c:v>14162</c:v>
                </c:pt>
                <c:pt idx="8">
                  <c:v>13948</c:v>
                </c:pt>
                <c:pt idx="9">
                  <c:v>14313</c:v>
                </c:pt>
                <c:pt idx="10">
                  <c:v>14758</c:v>
                </c:pt>
                <c:pt idx="11">
                  <c:v>15002</c:v>
                </c:pt>
                <c:pt idx="12">
                  <c:v>14796</c:v>
                </c:pt>
                <c:pt idx="13">
                  <c:v>14928</c:v>
                </c:pt>
                <c:pt idx="14">
                  <c:v>14841</c:v>
                </c:pt>
                <c:pt idx="15">
                  <c:v>14613</c:v>
                </c:pt>
                <c:pt idx="16">
                  <c:v>14128</c:v>
                </c:pt>
                <c:pt idx="17">
                  <c:v>14505</c:v>
                </c:pt>
                <c:pt idx="18">
                  <c:v>15789</c:v>
                </c:pt>
                <c:pt idx="19">
                  <c:v>15018</c:v>
                </c:pt>
                <c:pt idx="20">
                  <c:v>14474</c:v>
                </c:pt>
                <c:pt idx="21">
                  <c:v>14215</c:v>
                </c:pt>
                <c:pt idx="22">
                  <c:v>14037</c:v>
                </c:pt>
                <c:pt idx="23">
                  <c:v>13200</c:v>
                </c:pt>
                <c:pt idx="24">
                  <c:v>12898</c:v>
                </c:pt>
                <c:pt idx="25">
                  <c:v>12434</c:v>
                </c:pt>
                <c:pt idx="26">
                  <c:v>12079</c:v>
                </c:pt>
                <c:pt idx="27">
                  <c:v>11487</c:v>
                </c:pt>
                <c:pt idx="28">
                  <c:v>11304</c:v>
                </c:pt>
                <c:pt idx="29">
                  <c:v>10396</c:v>
                </c:pt>
                <c:pt idx="30">
                  <c:v>9937</c:v>
                </c:pt>
                <c:pt idx="31">
                  <c:v>8455</c:v>
                </c:pt>
                <c:pt idx="32">
                  <c:v>7842</c:v>
                </c:pt>
                <c:pt idx="33">
                  <c:v>7493</c:v>
                </c:pt>
                <c:pt idx="34">
                  <c:v>7196</c:v>
                </c:pt>
                <c:pt idx="35">
                  <c:v>6807</c:v>
                </c:pt>
                <c:pt idx="36">
                  <c:v>7040</c:v>
                </c:pt>
                <c:pt idx="37">
                  <c:v>7569</c:v>
                </c:pt>
                <c:pt idx="38">
                  <c:v>7448</c:v>
                </c:pt>
                <c:pt idx="39">
                  <c:v>6467</c:v>
                </c:pt>
                <c:pt idx="40">
                  <c:v>7068</c:v>
                </c:pt>
                <c:pt idx="41">
                  <c:v>7301</c:v>
                </c:pt>
                <c:pt idx="42">
                  <c:v>6382</c:v>
                </c:pt>
                <c:pt idx="43">
                  <c:v>6322</c:v>
                </c:pt>
                <c:pt idx="44">
                  <c:v>5872</c:v>
                </c:pt>
              </c:numCache>
            </c:numRef>
          </c:val>
          <c:smooth val="0"/>
          <c:extLst>
            <c:ext xmlns:c16="http://schemas.microsoft.com/office/drawing/2014/chart" uri="{C3380CC4-5D6E-409C-BE32-E72D297353CC}">
              <c16:uniqueId val="{00000001-C671-4E21-9A5C-F41D6AD7A719}"/>
            </c:ext>
          </c:extLst>
        </c:ser>
        <c:ser>
          <c:idx val="1"/>
          <c:order val="1"/>
          <c:tx>
            <c:strRef>
              <c:f>'Data 6.6'!$C$6</c:f>
              <c:strCache>
                <c:ptCount val="1"/>
                <c:pt idx="0">
                  <c:v>Approved Place</c:v>
                </c:pt>
              </c:strCache>
            </c:strRef>
          </c:tx>
          <c:spPr>
            <a:ln w="28575" cap="rnd">
              <a:solidFill>
                <a:srgbClr val="C9347C"/>
              </a:solidFill>
              <a:prstDash val="dash"/>
              <a:round/>
            </a:ln>
            <a:effectLst/>
          </c:spPr>
          <c:marker>
            <c:symbol val="none"/>
          </c:marker>
          <c:dPt>
            <c:idx val="44"/>
            <c:marker>
              <c:symbol val="circle"/>
              <c:size val="10"/>
              <c:spPr>
                <a:solidFill>
                  <a:srgbClr val="C9347C"/>
                </a:solidFill>
                <a:ln w="9525">
                  <a:solidFill>
                    <a:srgbClr val="C9347C"/>
                  </a:solidFill>
                </a:ln>
                <a:effectLst/>
              </c:spPr>
            </c:marker>
            <c:bubble3D val="0"/>
            <c:extLst>
              <c:ext xmlns:c16="http://schemas.microsoft.com/office/drawing/2014/chart" uri="{C3380CC4-5D6E-409C-BE32-E72D297353CC}">
                <c16:uniqueId val="{00000002-C671-4E21-9A5C-F41D6AD7A719}"/>
              </c:ext>
            </c:extLst>
          </c:dPt>
          <c:dLbls>
            <c:dLbl>
              <c:idx val="44"/>
              <c:tx>
                <c:rich>
                  <a:bodyPr/>
                  <a:lstStyle/>
                  <a:p>
                    <a:r>
                      <a:rPr lang="en-US"/>
                      <a:t>20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71-4E21-9A5C-F41D6AD7A719}"/>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C9347C"/>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6.6'!$A$12:$A$56</c:f>
              <c:numCache>
                <c:formatCode>0</c:formatCode>
                <c:ptCount val="45"/>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numCache>
            </c:numRef>
          </c:cat>
          <c:val>
            <c:numRef>
              <c:f>'Data 6.6'!$C$12:$C$56</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145</c:v>
                </c:pt>
                <c:pt idx="29">
                  <c:v>3465</c:v>
                </c:pt>
                <c:pt idx="30">
                  <c:v>5974</c:v>
                </c:pt>
                <c:pt idx="31">
                  <c:v>7055</c:v>
                </c:pt>
                <c:pt idx="32">
                  <c:v>7346</c:v>
                </c:pt>
                <c:pt idx="33">
                  <c:v>7987</c:v>
                </c:pt>
                <c:pt idx="34">
                  <c:v>8003</c:v>
                </c:pt>
                <c:pt idx="35">
                  <c:v>7431</c:v>
                </c:pt>
                <c:pt idx="36">
                  <c:v>7409</c:v>
                </c:pt>
                <c:pt idx="37">
                  <c:v>7523</c:v>
                </c:pt>
                <c:pt idx="38">
                  <c:v>8144</c:v>
                </c:pt>
                <c:pt idx="39">
                  <c:v>7557</c:v>
                </c:pt>
                <c:pt idx="40">
                  <c:v>5146</c:v>
                </c:pt>
                <c:pt idx="41">
                  <c:v>13</c:v>
                </c:pt>
                <c:pt idx="42">
                  <c:v>14</c:v>
                </c:pt>
                <c:pt idx="43">
                  <c:v>9</c:v>
                </c:pt>
                <c:pt idx="44">
                  <c:v>20</c:v>
                </c:pt>
              </c:numCache>
            </c:numRef>
          </c:val>
          <c:smooth val="0"/>
          <c:extLst>
            <c:ext xmlns:c16="http://schemas.microsoft.com/office/drawing/2014/chart" uri="{C3380CC4-5D6E-409C-BE32-E72D297353CC}">
              <c16:uniqueId val="{00000003-C671-4E21-9A5C-F41D6AD7A719}"/>
            </c:ext>
          </c:extLst>
        </c:ser>
        <c:ser>
          <c:idx val="2"/>
          <c:order val="2"/>
          <c:tx>
            <c:strRef>
              <c:f>'Data 6.6'!$D$6</c:f>
              <c:strCache>
                <c:ptCount val="1"/>
                <c:pt idx="0">
                  <c:v>Place agreed between couple and registrar</c:v>
                </c:pt>
              </c:strCache>
            </c:strRef>
          </c:tx>
          <c:spPr>
            <a:ln w="19050" cap="rnd">
              <a:solidFill>
                <a:srgbClr val="C9347C"/>
              </a:solidFill>
              <a:prstDash val="solid"/>
              <a:round/>
            </a:ln>
            <a:effectLst/>
          </c:spPr>
          <c:marker>
            <c:symbol val="none"/>
          </c:marker>
          <c:dPt>
            <c:idx val="44"/>
            <c:marker>
              <c:symbol val="circle"/>
              <c:size val="10"/>
              <c:spPr>
                <a:solidFill>
                  <a:srgbClr val="C9347C"/>
                </a:solidFill>
                <a:ln w="9525">
                  <a:solidFill>
                    <a:srgbClr val="C9347C"/>
                  </a:solidFill>
                </a:ln>
                <a:effectLst/>
              </c:spPr>
            </c:marker>
            <c:bubble3D val="0"/>
            <c:extLst>
              <c:ext xmlns:c16="http://schemas.microsoft.com/office/drawing/2014/chart" uri="{C3380CC4-5D6E-409C-BE32-E72D297353CC}">
                <c16:uniqueId val="{00000004-C671-4E21-9A5C-F41D6AD7A719}"/>
              </c:ext>
            </c:extLst>
          </c:dPt>
          <c:dLbls>
            <c:dLbl>
              <c:idx val="44"/>
              <c:tx>
                <c:rich>
                  <a:bodyPr/>
                  <a:lstStyle/>
                  <a:p>
                    <a:r>
                      <a:rPr lang="en-US"/>
                      <a:t>7,704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71-4E21-9A5C-F41D6AD7A719}"/>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rgbClr val="C9347C"/>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6.6'!$A$12:$A$56</c:f>
              <c:numCache>
                <c:formatCode>0</c:formatCode>
                <c:ptCount val="45"/>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numCache>
            </c:numRef>
          </c:cat>
          <c:val>
            <c:numRef>
              <c:f>'Data 6.6'!$D$12:$D$56</c:f>
              <c:numCache>
                <c:formatCode>#,##0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2786</c:v>
                </c:pt>
                <c:pt idx="41">
                  <c:v>8269</c:v>
                </c:pt>
                <c:pt idx="42">
                  <c:v>8670</c:v>
                </c:pt>
                <c:pt idx="43">
                  <c:v>7870</c:v>
                </c:pt>
                <c:pt idx="44">
                  <c:v>7704</c:v>
                </c:pt>
              </c:numCache>
            </c:numRef>
          </c:val>
          <c:smooth val="0"/>
          <c:extLst>
            <c:ext xmlns:c16="http://schemas.microsoft.com/office/drawing/2014/chart" uri="{C3380CC4-5D6E-409C-BE32-E72D297353CC}">
              <c16:uniqueId val="{00000005-C671-4E21-9A5C-F41D6AD7A719}"/>
            </c:ext>
          </c:extLst>
        </c:ser>
        <c:dLbls>
          <c:showLegendKey val="0"/>
          <c:showVal val="0"/>
          <c:showCatName val="0"/>
          <c:showSerName val="0"/>
          <c:showPercent val="0"/>
          <c:showBubbleSize val="0"/>
        </c:dLbls>
        <c:smooth val="0"/>
        <c:axId val="548686168"/>
        <c:axId val="548696008"/>
      </c:lineChart>
      <c:catAx>
        <c:axId val="548686168"/>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latin typeface="Segoe UI" panose="020B0502040204020203" pitchFamily="34" charset="0"/>
                    <a:cs typeface="Segoe UI" panose="020B0502040204020203" pitchFamily="34" charset="0"/>
                  </a:rPr>
                  <a:t>Year</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8696008"/>
        <c:crosses val="autoZero"/>
        <c:auto val="1"/>
        <c:lblAlgn val="ctr"/>
        <c:lblOffset val="100"/>
        <c:tickLblSkip val="5"/>
        <c:noMultiLvlLbl val="0"/>
      </c:catAx>
      <c:valAx>
        <c:axId val="548696008"/>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solidFill>
                      <a:sysClr val="windowText" lastClr="000000"/>
                    </a:solidFill>
                    <a:latin typeface="Arial" panose="020B0604020202020204" pitchFamily="34" charset="0"/>
                    <a:cs typeface="Arial" panose="020B0604020202020204" pitchFamily="34" charset="0"/>
                  </a:rPr>
                  <a:t>Number</a:t>
                </a:r>
                <a:r>
                  <a:rPr lang="en-GB" sz="1400" b="1" baseline="0">
                    <a:solidFill>
                      <a:sysClr val="windowText" lastClr="000000"/>
                    </a:solidFill>
                    <a:latin typeface="Arial" panose="020B0604020202020204" pitchFamily="34" charset="0"/>
                    <a:cs typeface="Arial" panose="020B0604020202020204" pitchFamily="34" charset="0"/>
                  </a:rPr>
                  <a:t> of civil marriages (thousands)</a:t>
                </a:r>
                <a:endParaRPr lang="en-GB" sz="14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2.1851053233730402E-2"/>
              <c:y val="0.2283028086056172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8686168"/>
        <c:crosses val="autoZero"/>
        <c:crossBetween val="midCat"/>
        <c:dispUnits>
          <c:builtInUnit val="thousands"/>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1" i="0" baseline="0">
                <a:effectLst/>
              </a:rPr>
              <a:t>Figure 1.6: Population by age and sex, mid-2008 and mid-2018</a:t>
            </a:r>
            <a:endParaRPr lang="en-GB" sz="1400">
              <a:effectLst/>
            </a:endParaRPr>
          </a:p>
        </c:rich>
      </c:tx>
      <c:layout>
        <c:manualLayout>
          <c:xMode val="edge"/>
          <c:yMode val="edge"/>
          <c:x val="0.21609385783298829"/>
          <c:y val="0"/>
        </c:manualLayout>
      </c:layout>
      <c:overlay val="0"/>
    </c:title>
    <c:autoTitleDeleted val="0"/>
    <c:plotArea>
      <c:layout>
        <c:manualLayout>
          <c:layoutTarget val="inner"/>
          <c:xMode val="edge"/>
          <c:yMode val="edge"/>
          <c:x val="0.10541062801932369"/>
          <c:y val="7.8917089678511007E-2"/>
          <c:w val="0.71282611412703833"/>
          <c:h val="0.78304239888795624"/>
        </c:manualLayout>
      </c:layout>
      <c:barChart>
        <c:barDir val="bar"/>
        <c:grouping val="clustered"/>
        <c:varyColors val="0"/>
        <c:ser>
          <c:idx val="1"/>
          <c:order val="0"/>
          <c:tx>
            <c:strRef>
              <c:f>'Data 1.6'!$C$6</c:f>
              <c:strCache>
                <c:ptCount val="1"/>
                <c:pt idx="0">
                  <c:v>Females</c:v>
                </c:pt>
              </c:strCache>
            </c:strRef>
          </c:tx>
          <c:spPr>
            <a:solidFill>
              <a:srgbClr val="2DA197"/>
            </a:solidFill>
          </c:spPr>
          <c:invertIfNegative val="0"/>
          <c:cat>
            <c:numRef>
              <c:f>'Data 1.6'!$A$8:$A$98</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'Data 1.6'!$C$8:$C$98</c:f>
              <c:numCache>
                <c:formatCode>0;[Black]0</c:formatCode>
                <c:ptCount val="91"/>
                <c:pt idx="0">
                  <c:v>25478</c:v>
                </c:pt>
                <c:pt idx="1">
                  <c:v>26041</c:v>
                </c:pt>
                <c:pt idx="2">
                  <c:v>27052</c:v>
                </c:pt>
                <c:pt idx="3">
                  <c:v>27769</c:v>
                </c:pt>
                <c:pt idx="4">
                  <c:v>27943</c:v>
                </c:pt>
                <c:pt idx="5">
                  <c:v>28697</c:v>
                </c:pt>
                <c:pt idx="6">
                  <c:v>29249</c:v>
                </c:pt>
                <c:pt idx="7">
                  <c:v>30334</c:v>
                </c:pt>
                <c:pt idx="8">
                  <c:v>29085</c:v>
                </c:pt>
                <c:pt idx="9">
                  <c:v>29878</c:v>
                </c:pt>
                <c:pt idx="10">
                  <c:v>29763</c:v>
                </c:pt>
                <c:pt idx="11">
                  <c:v>28452</c:v>
                </c:pt>
                <c:pt idx="12">
                  <c:v>27978</c:v>
                </c:pt>
                <c:pt idx="13">
                  <c:v>27444</c:v>
                </c:pt>
                <c:pt idx="14">
                  <c:v>26887</c:v>
                </c:pt>
                <c:pt idx="15">
                  <c:v>26316</c:v>
                </c:pt>
                <c:pt idx="16">
                  <c:v>26180</c:v>
                </c:pt>
                <c:pt idx="17">
                  <c:v>27395</c:v>
                </c:pt>
                <c:pt idx="18">
                  <c:v>28010</c:v>
                </c:pt>
                <c:pt idx="19">
                  <c:v>31258</c:v>
                </c:pt>
                <c:pt idx="20">
                  <c:v>32817</c:v>
                </c:pt>
                <c:pt idx="21">
                  <c:v>34397</c:v>
                </c:pt>
                <c:pt idx="22">
                  <c:v>34625</c:v>
                </c:pt>
                <c:pt idx="23">
                  <c:v>35203</c:v>
                </c:pt>
                <c:pt idx="24">
                  <c:v>36295</c:v>
                </c:pt>
                <c:pt idx="25">
                  <c:v>37508</c:v>
                </c:pt>
                <c:pt idx="26">
                  <c:v>39612</c:v>
                </c:pt>
                <c:pt idx="27">
                  <c:v>39220</c:v>
                </c:pt>
                <c:pt idx="28">
                  <c:v>37773</c:v>
                </c:pt>
                <c:pt idx="29">
                  <c:v>37695</c:v>
                </c:pt>
                <c:pt idx="30">
                  <c:v>37934</c:v>
                </c:pt>
                <c:pt idx="31">
                  <c:v>36980</c:v>
                </c:pt>
                <c:pt idx="32">
                  <c:v>36365</c:v>
                </c:pt>
                <c:pt idx="33">
                  <c:v>36579</c:v>
                </c:pt>
                <c:pt idx="34">
                  <c:v>35459</c:v>
                </c:pt>
                <c:pt idx="35">
                  <c:v>35961</c:v>
                </c:pt>
                <c:pt idx="36">
                  <c:v>36497</c:v>
                </c:pt>
                <c:pt idx="37">
                  <c:v>35913</c:v>
                </c:pt>
                <c:pt idx="38">
                  <c:v>35192</c:v>
                </c:pt>
                <c:pt idx="39">
                  <c:v>33685</c:v>
                </c:pt>
                <c:pt idx="40">
                  <c:v>31815</c:v>
                </c:pt>
                <c:pt idx="41">
                  <c:v>30712</c:v>
                </c:pt>
                <c:pt idx="42">
                  <c:v>32769</c:v>
                </c:pt>
                <c:pt idx="43">
                  <c:v>33233</c:v>
                </c:pt>
                <c:pt idx="44">
                  <c:v>33418</c:v>
                </c:pt>
                <c:pt idx="45">
                  <c:v>35596</c:v>
                </c:pt>
                <c:pt idx="46">
                  <c:v>38172</c:v>
                </c:pt>
                <c:pt idx="47">
                  <c:v>39954</c:v>
                </c:pt>
                <c:pt idx="48">
                  <c:v>39228</c:v>
                </c:pt>
                <c:pt idx="49">
                  <c:v>40776</c:v>
                </c:pt>
                <c:pt idx="50">
                  <c:v>41471</c:v>
                </c:pt>
                <c:pt idx="51">
                  <c:v>41295</c:v>
                </c:pt>
                <c:pt idx="52">
                  <c:v>41262</c:v>
                </c:pt>
                <c:pt idx="53">
                  <c:v>42493</c:v>
                </c:pt>
                <c:pt idx="54">
                  <c:v>42297</c:v>
                </c:pt>
                <c:pt idx="55">
                  <c:v>41967</c:v>
                </c:pt>
                <c:pt idx="56">
                  <c:v>40603</c:v>
                </c:pt>
                <c:pt idx="57">
                  <c:v>39689</c:v>
                </c:pt>
                <c:pt idx="58">
                  <c:v>38242</c:v>
                </c:pt>
                <c:pt idx="59">
                  <c:v>38107</c:v>
                </c:pt>
                <c:pt idx="60">
                  <c:v>37003</c:v>
                </c:pt>
                <c:pt idx="61">
                  <c:v>35770</c:v>
                </c:pt>
                <c:pt idx="62">
                  <c:v>34621</c:v>
                </c:pt>
                <c:pt idx="63">
                  <c:v>33182</c:v>
                </c:pt>
                <c:pt idx="64">
                  <c:v>32487</c:v>
                </c:pt>
                <c:pt idx="65">
                  <c:v>31832</c:v>
                </c:pt>
                <c:pt idx="66">
                  <c:v>30645</c:v>
                </c:pt>
                <c:pt idx="67">
                  <c:v>30850</c:v>
                </c:pt>
                <c:pt idx="68">
                  <c:v>30733</c:v>
                </c:pt>
                <c:pt idx="69">
                  <c:v>31339</c:v>
                </c:pt>
                <c:pt idx="70">
                  <c:v>32133</c:v>
                </c:pt>
                <c:pt idx="71">
                  <c:v>34834</c:v>
                </c:pt>
                <c:pt idx="72">
                  <c:v>26024</c:v>
                </c:pt>
                <c:pt idx="73">
                  <c:v>24750</c:v>
                </c:pt>
                <c:pt idx="74">
                  <c:v>24869</c:v>
                </c:pt>
                <c:pt idx="75">
                  <c:v>23982</c:v>
                </c:pt>
                <c:pt idx="76">
                  <c:v>21992</c:v>
                </c:pt>
                <c:pt idx="77">
                  <c:v>20286</c:v>
                </c:pt>
                <c:pt idx="78">
                  <c:v>20280</c:v>
                </c:pt>
                <c:pt idx="79">
                  <c:v>19521</c:v>
                </c:pt>
                <c:pt idx="80">
                  <c:v>18649</c:v>
                </c:pt>
                <c:pt idx="81">
                  <c:v>17658</c:v>
                </c:pt>
                <c:pt idx="82">
                  <c:v>16493</c:v>
                </c:pt>
                <c:pt idx="83">
                  <c:v>15250</c:v>
                </c:pt>
                <c:pt idx="84">
                  <c:v>13884</c:v>
                </c:pt>
                <c:pt idx="85">
                  <c:v>12460</c:v>
                </c:pt>
                <c:pt idx="86">
                  <c:v>11739</c:v>
                </c:pt>
                <c:pt idx="87">
                  <c:v>10286</c:v>
                </c:pt>
                <c:pt idx="88">
                  <c:v>8882</c:v>
                </c:pt>
                <c:pt idx="89">
                  <c:v>7590</c:v>
                </c:pt>
                <c:pt idx="90">
                  <c:v>29307</c:v>
                </c:pt>
              </c:numCache>
            </c:numRef>
          </c:val>
          <c:extLst>
            <c:ext xmlns:c16="http://schemas.microsoft.com/office/drawing/2014/chart" uri="{C3380CC4-5D6E-409C-BE32-E72D297353CC}">
              <c16:uniqueId val="{00000000-5D5F-4583-A6C6-88B0BA0AF589}"/>
            </c:ext>
          </c:extLst>
        </c:ser>
        <c:ser>
          <c:idx val="0"/>
          <c:order val="1"/>
          <c:tx>
            <c:strRef>
              <c:f>'Data 1.6'!$B$6</c:f>
              <c:strCache>
                <c:ptCount val="1"/>
                <c:pt idx="0">
                  <c:v>Males </c:v>
                </c:pt>
              </c:strCache>
            </c:strRef>
          </c:tx>
          <c:spPr>
            <a:solidFill>
              <a:srgbClr val="2DA197"/>
            </a:solidFill>
          </c:spPr>
          <c:invertIfNegative val="0"/>
          <c:cat>
            <c:numRef>
              <c:f>'Data 1.6'!$A$8:$A$98</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cat>
          <c:val>
            <c:numRef>
              <c:f>'Data 1.6'!$B$8:$B$98</c:f>
              <c:numCache>
                <c:formatCode>0;[Black]0</c:formatCode>
                <c:ptCount val="91"/>
                <c:pt idx="0">
                  <c:v>-26832</c:v>
                </c:pt>
                <c:pt idx="1">
                  <c:v>-27811</c:v>
                </c:pt>
                <c:pt idx="2">
                  <c:v>-29032</c:v>
                </c:pt>
                <c:pt idx="3">
                  <c:v>-29296</c:v>
                </c:pt>
                <c:pt idx="4">
                  <c:v>-29608</c:v>
                </c:pt>
                <c:pt idx="5">
                  <c:v>-30015</c:v>
                </c:pt>
                <c:pt idx="6">
                  <c:v>-31003</c:v>
                </c:pt>
                <c:pt idx="7">
                  <c:v>-31760</c:v>
                </c:pt>
                <c:pt idx="8">
                  <c:v>-30122</c:v>
                </c:pt>
                <c:pt idx="9">
                  <c:v>-30946</c:v>
                </c:pt>
                <c:pt idx="10">
                  <c:v>-30815</c:v>
                </c:pt>
                <c:pt idx="11">
                  <c:v>-29788</c:v>
                </c:pt>
                <c:pt idx="12">
                  <c:v>-29050</c:v>
                </c:pt>
                <c:pt idx="13">
                  <c:v>-29105</c:v>
                </c:pt>
                <c:pt idx="14">
                  <c:v>-28508</c:v>
                </c:pt>
                <c:pt idx="15">
                  <c:v>-27445</c:v>
                </c:pt>
                <c:pt idx="16">
                  <c:v>-27290</c:v>
                </c:pt>
                <c:pt idx="17">
                  <c:v>-28431</c:v>
                </c:pt>
                <c:pt idx="18">
                  <c:v>-29913</c:v>
                </c:pt>
                <c:pt idx="19">
                  <c:v>-32326</c:v>
                </c:pt>
                <c:pt idx="20">
                  <c:v>-33736</c:v>
                </c:pt>
                <c:pt idx="21">
                  <c:v>-35241</c:v>
                </c:pt>
                <c:pt idx="22">
                  <c:v>-35695</c:v>
                </c:pt>
                <c:pt idx="23">
                  <c:v>-35912</c:v>
                </c:pt>
                <c:pt idx="24">
                  <c:v>-36703</c:v>
                </c:pt>
                <c:pt idx="25">
                  <c:v>-36944</c:v>
                </c:pt>
                <c:pt idx="26">
                  <c:v>-39075</c:v>
                </c:pt>
                <c:pt idx="27">
                  <c:v>-39374</c:v>
                </c:pt>
                <c:pt idx="28">
                  <c:v>-37825</c:v>
                </c:pt>
                <c:pt idx="29">
                  <c:v>-37314</c:v>
                </c:pt>
                <c:pt idx="30">
                  <c:v>-37276</c:v>
                </c:pt>
                <c:pt idx="31">
                  <c:v>-35819</c:v>
                </c:pt>
                <c:pt idx="32">
                  <c:v>-35819</c:v>
                </c:pt>
                <c:pt idx="33">
                  <c:v>-35044</c:v>
                </c:pt>
                <c:pt idx="34">
                  <c:v>-33983</c:v>
                </c:pt>
                <c:pt idx="35">
                  <c:v>-34304</c:v>
                </c:pt>
                <c:pt idx="36">
                  <c:v>-34613</c:v>
                </c:pt>
                <c:pt idx="37">
                  <c:v>-34557</c:v>
                </c:pt>
                <c:pt idx="38">
                  <c:v>-34016</c:v>
                </c:pt>
                <c:pt idx="39">
                  <c:v>-33259</c:v>
                </c:pt>
                <c:pt idx="40">
                  <c:v>-30305</c:v>
                </c:pt>
                <c:pt idx="41">
                  <c:v>-30240</c:v>
                </c:pt>
                <c:pt idx="42">
                  <c:v>-31456</c:v>
                </c:pt>
                <c:pt idx="43">
                  <c:v>-31362</c:v>
                </c:pt>
                <c:pt idx="44">
                  <c:v>-32212</c:v>
                </c:pt>
                <c:pt idx="45">
                  <c:v>-34047</c:v>
                </c:pt>
                <c:pt idx="46">
                  <c:v>-35633</c:v>
                </c:pt>
                <c:pt idx="47">
                  <c:v>-36742</c:v>
                </c:pt>
                <c:pt idx="48">
                  <c:v>-36320</c:v>
                </c:pt>
                <c:pt idx="49">
                  <c:v>-37819</c:v>
                </c:pt>
                <c:pt idx="50">
                  <c:v>-38490</c:v>
                </c:pt>
                <c:pt idx="51">
                  <c:v>-39277</c:v>
                </c:pt>
                <c:pt idx="52">
                  <c:v>-38616</c:v>
                </c:pt>
                <c:pt idx="53">
                  <c:v>-40178</c:v>
                </c:pt>
                <c:pt idx="54">
                  <c:v>-39308</c:v>
                </c:pt>
                <c:pt idx="55">
                  <c:v>-39354</c:v>
                </c:pt>
                <c:pt idx="56">
                  <c:v>-38748</c:v>
                </c:pt>
                <c:pt idx="57">
                  <c:v>-37685</c:v>
                </c:pt>
                <c:pt idx="58">
                  <c:v>-36500</c:v>
                </c:pt>
                <c:pt idx="59">
                  <c:v>-35765</c:v>
                </c:pt>
                <c:pt idx="60">
                  <c:v>-34827</c:v>
                </c:pt>
                <c:pt idx="61">
                  <c:v>-33894</c:v>
                </c:pt>
                <c:pt idx="62">
                  <c:v>-32738</c:v>
                </c:pt>
                <c:pt idx="63">
                  <c:v>-31050</c:v>
                </c:pt>
                <c:pt idx="64">
                  <c:v>-30734</c:v>
                </c:pt>
                <c:pt idx="65">
                  <c:v>-29878</c:v>
                </c:pt>
                <c:pt idx="66">
                  <c:v>-28670</c:v>
                </c:pt>
                <c:pt idx="67">
                  <c:v>-28628</c:v>
                </c:pt>
                <c:pt idx="68">
                  <c:v>-28748</c:v>
                </c:pt>
                <c:pt idx="69">
                  <c:v>-29090</c:v>
                </c:pt>
                <c:pt idx="70">
                  <c:v>-29649</c:v>
                </c:pt>
                <c:pt idx="71">
                  <c:v>-31649</c:v>
                </c:pt>
                <c:pt idx="72">
                  <c:v>-23530</c:v>
                </c:pt>
                <c:pt idx="73">
                  <c:v>-21656</c:v>
                </c:pt>
                <c:pt idx="74">
                  <c:v>-21871</c:v>
                </c:pt>
                <c:pt idx="75">
                  <c:v>-20050</c:v>
                </c:pt>
                <c:pt idx="76">
                  <c:v>-17826</c:v>
                </c:pt>
                <c:pt idx="77">
                  <c:v>-15984</c:v>
                </c:pt>
                <c:pt idx="78">
                  <c:v>-16027</c:v>
                </c:pt>
                <c:pt idx="79">
                  <c:v>-15154</c:v>
                </c:pt>
                <c:pt idx="80">
                  <c:v>-14285</c:v>
                </c:pt>
                <c:pt idx="81">
                  <c:v>-12610</c:v>
                </c:pt>
                <c:pt idx="82">
                  <c:v>-11644</c:v>
                </c:pt>
                <c:pt idx="83">
                  <c:v>-10622</c:v>
                </c:pt>
                <c:pt idx="84">
                  <c:v>-9163</c:v>
                </c:pt>
                <c:pt idx="85">
                  <c:v>-8139</c:v>
                </c:pt>
                <c:pt idx="86">
                  <c:v>-7240</c:v>
                </c:pt>
                <c:pt idx="87">
                  <c:v>-6118</c:v>
                </c:pt>
                <c:pt idx="88">
                  <c:v>-4905</c:v>
                </c:pt>
                <c:pt idx="89">
                  <c:v>-4090</c:v>
                </c:pt>
                <c:pt idx="90">
                  <c:v>-12620</c:v>
                </c:pt>
              </c:numCache>
            </c:numRef>
          </c:val>
          <c:extLst>
            <c:ext xmlns:c16="http://schemas.microsoft.com/office/drawing/2014/chart" uri="{C3380CC4-5D6E-409C-BE32-E72D297353CC}">
              <c16:uniqueId val="{00000001-5D5F-4583-A6C6-88B0BA0AF589}"/>
            </c:ext>
          </c:extLst>
        </c:ser>
        <c:dLbls>
          <c:showLegendKey val="0"/>
          <c:showVal val="0"/>
          <c:showCatName val="0"/>
          <c:showSerName val="0"/>
          <c:showPercent val="0"/>
          <c:showBubbleSize val="0"/>
        </c:dLbls>
        <c:gapWidth val="0"/>
        <c:overlap val="100"/>
        <c:axId val="93621632"/>
        <c:axId val="93632000"/>
      </c:barChart>
      <c:scatterChart>
        <c:scatterStyle val="lineMarker"/>
        <c:varyColors val="0"/>
        <c:ser>
          <c:idx val="2"/>
          <c:order val="2"/>
          <c:tx>
            <c:strRef>
              <c:f>'Data 1.6'!$D$6</c:f>
              <c:strCache>
                <c:ptCount val="1"/>
                <c:pt idx="0">
                  <c:v>Males </c:v>
                </c:pt>
              </c:strCache>
            </c:strRef>
          </c:tx>
          <c:spPr>
            <a:ln w="38100">
              <a:solidFill>
                <a:schemeClr val="tx1"/>
              </a:solidFill>
            </a:ln>
          </c:spPr>
          <c:marker>
            <c:symbol val="none"/>
          </c:marker>
          <c:xVal>
            <c:numRef>
              <c:f>'Data 1.6'!$D$8:$D$98</c:f>
              <c:numCache>
                <c:formatCode>0;[Black]0</c:formatCode>
                <c:ptCount val="91"/>
                <c:pt idx="0">
                  <c:v>-30335</c:v>
                </c:pt>
                <c:pt idx="1">
                  <c:v>-29400</c:v>
                </c:pt>
                <c:pt idx="2">
                  <c:v>-28449</c:v>
                </c:pt>
                <c:pt idx="3">
                  <c:v>-28479</c:v>
                </c:pt>
                <c:pt idx="4">
                  <c:v>-28029</c:v>
                </c:pt>
                <c:pt idx="5">
                  <c:v>-26868</c:v>
                </c:pt>
                <c:pt idx="6">
                  <c:v>-26709</c:v>
                </c:pt>
                <c:pt idx="7">
                  <c:v>-27430</c:v>
                </c:pt>
                <c:pt idx="8">
                  <c:v>-28580</c:v>
                </c:pt>
                <c:pt idx="9">
                  <c:v>-29543</c:v>
                </c:pt>
                <c:pt idx="10">
                  <c:v>-30111</c:v>
                </c:pt>
                <c:pt idx="11">
                  <c:v>-31244</c:v>
                </c:pt>
                <c:pt idx="12">
                  <c:v>-31122</c:v>
                </c:pt>
                <c:pt idx="13">
                  <c:v>-31382</c:v>
                </c:pt>
                <c:pt idx="14">
                  <c:v>-32074</c:v>
                </c:pt>
                <c:pt idx="15">
                  <c:v>-32178</c:v>
                </c:pt>
                <c:pt idx="16">
                  <c:v>-33012</c:v>
                </c:pt>
                <c:pt idx="17">
                  <c:v>-32934</c:v>
                </c:pt>
                <c:pt idx="18">
                  <c:v>-33433</c:v>
                </c:pt>
                <c:pt idx="19">
                  <c:v>-34780</c:v>
                </c:pt>
                <c:pt idx="20">
                  <c:v>-36167</c:v>
                </c:pt>
                <c:pt idx="21">
                  <c:v>-34119</c:v>
                </c:pt>
                <c:pt idx="22">
                  <c:v>-34646</c:v>
                </c:pt>
                <c:pt idx="23">
                  <c:v>-34312</c:v>
                </c:pt>
                <c:pt idx="24">
                  <c:v>-32999</c:v>
                </c:pt>
                <c:pt idx="25">
                  <c:v>-33427</c:v>
                </c:pt>
                <c:pt idx="26">
                  <c:v>-33589</c:v>
                </c:pt>
                <c:pt idx="27">
                  <c:v>-34126</c:v>
                </c:pt>
                <c:pt idx="28">
                  <c:v>-33266</c:v>
                </c:pt>
                <c:pt idx="29">
                  <c:v>-32063</c:v>
                </c:pt>
                <c:pt idx="30">
                  <c:v>-29401</c:v>
                </c:pt>
                <c:pt idx="31">
                  <c:v>-28898</c:v>
                </c:pt>
                <c:pt idx="32">
                  <c:v>-30470</c:v>
                </c:pt>
                <c:pt idx="33">
                  <c:v>-30370</c:v>
                </c:pt>
                <c:pt idx="34">
                  <c:v>-31234</c:v>
                </c:pt>
                <c:pt idx="35">
                  <c:v>-33099</c:v>
                </c:pt>
                <c:pt idx="36">
                  <c:v>-34942</c:v>
                </c:pt>
                <c:pt idx="37">
                  <c:v>-36503</c:v>
                </c:pt>
                <c:pt idx="38">
                  <c:v>-36217</c:v>
                </c:pt>
                <c:pt idx="39">
                  <c:v>-37885</c:v>
                </c:pt>
                <c:pt idx="40">
                  <c:v>-38627</c:v>
                </c:pt>
                <c:pt idx="41">
                  <c:v>-39651</c:v>
                </c:pt>
                <c:pt idx="42">
                  <c:v>-39039</c:v>
                </c:pt>
                <c:pt idx="43">
                  <c:v>-40625</c:v>
                </c:pt>
                <c:pt idx="44">
                  <c:v>-39918</c:v>
                </c:pt>
                <c:pt idx="45">
                  <c:v>-39986</c:v>
                </c:pt>
                <c:pt idx="46">
                  <c:v>-39682</c:v>
                </c:pt>
                <c:pt idx="47">
                  <c:v>-38619</c:v>
                </c:pt>
                <c:pt idx="48">
                  <c:v>-37583</c:v>
                </c:pt>
                <c:pt idx="49">
                  <c:v>-37161</c:v>
                </c:pt>
                <c:pt idx="50">
                  <c:v>-36276</c:v>
                </c:pt>
                <c:pt idx="51">
                  <c:v>-35598</c:v>
                </c:pt>
                <c:pt idx="52">
                  <c:v>-34761</c:v>
                </c:pt>
                <c:pt idx="53">
                  <c:v>-33308</c:v>
                </c:pt>
                <c:pt idx="54">
                  <c:v>-33066</c:v>
                </c:pt>
                <c:pt idx="55">
                  <c:v>-32467</c:v>
                </c:pt>
                <c:pt idx="56">
                  <c:v>-31317</c:v>
                </c:pt>
                <c:pt idx="57">
                  <c:v>-31923</c:v>
                </c:pt>
                <c:pt idx="58">
                  <c:v>-32236</c:v>
                </c:pt>
                <c:pt idx="59">
                  <c:v>-33225</c:v>
                </c:pt>
                <c:pt idx="60">
                  <c:v>-34223</c:v>
                </c:pt>
                <c:pt idx="61">
                  <c:v>-37012</c:v>
                </c:pt>
                <c:pt idx="62">
                  <c:v>-28481</c:v>
                </c:pt>
                <c:pt idx="63">
                  <c:v>-26688</c:v>
                </c:pt>
                <c:pt idx="64">
                  <c:v>-27380</c:v>
                </c:pt>
                <c:pt idx="65">
                  <c:v>-26067</c:v>
                </c:pt>
                <c:pt idx="66">
                  <c:v>-23918</c:v>
                </c:pt>
                <c:pt idx="67">
                  <c:v>-22124</c:v>
                </c:pt>
                <c:pt idx="68">
                  <c:v>-22748</c:v>
                </c:pt>
                <c:pt idx="69">
                  <c:v>-22349</c:v>
                </c:pt>
                <c:pt idx="70">
                  <c:v>-21718</c:v>
                </c:pt>
                <c:pt idx="71">
                  <c:v>-20385</c:v>
                </c:pt>
                <c:pt idx="72">
                  <c:v>-19677</c:v>
                </c:pt>
                <c:pt idx="73">
                  <c:v>-18792</c:v>
                </c:pt>
                <c:pt idx="74">
                  <c:v>-17470</c:v>
                </c:pt>
                <c:pt idx="75">
                  <c:v>-16454</c:v>
                </c:pt>
                <c:pt idx="76">
                  <c:v>-15944</c:v>
                </c:pt>
                <c:pt idx="77">
                  <c:v>-14848</c:v>
                </c:pt>
                <c:pt idx="78">
                  <c:v>-13422</c:v>
                </c:pt>
                <c:pt idx="79">
                  <c:v>-12428</c:v>
                </c:pt>
                <c:pt idx="80">
                  <c:v>-10943</c:v>
                </c:pt>
                <c:pt idx="81">
                  <c:v>-10070</c:v>
                </c:pt>
                <c:pt idx="82">
                  <c:v>-9206</c:v>
                </c:pt>
                <c:pt idx="83">
                  <c:v>-7985</c:v>
                </c:pt>
                <c:pt idx="84">
                  <c:v>-7114</c:v>
                </c:pt>
                <c:pt idx="85">
                  <c:v>-5755</c:v>
                </c:pt>
                <c:pt idx="86">
                  <c:v>-5267</c:v>
                </c:pt>
                <c:pt idx="87">
                  <c:v>-4712</c:v>
                </c:pt>
                <c:pt idx="88">
                  <c:v>-4056</c:v>
                </c:pt>
                <c:pt idx="89">
                  <c:v>-2270</c:v>
                </c:pt>
                <c:pt idx="90">
                  <c:v>-6899</c:v>
                </c:pt>
              </c:numCache>
            </c:numRef>
          </c:xVal>
          <c:yVal>
            <c:numRef>
              <c:f>'Data 1.6'!$A$8:$A$98</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2-5D5F-4583-A6C6-88B0BA0AF589}"/>
            </c:ext>
          </c:extLst>
        </c:ser>
        <c:ser>
          <c:idx val="3"/>
          <c:order val="3"/>
          <c:tx>
            <c:strRef>
              <c:f>'Data 1.6'!$E$6</c:f>
              <c:strCache>
                <c:ptCount val="1"/>
                <c:pt idx="0">
                  <c:v>Females</c:v>
                </c:pt>
              </c:strCache>
            </c:strRef>
          </c:tx>
          <c:spPr>
            <a:ln w="38100">
              <a:solidFill>
                <a:schemeClr val="tx1"/>
              </a:solidFill>
            </a:ln>
          </c:spPr>
          <c:marker>
            <c:symbol val="none"/>
          </c:marker>
          <c:xVal>
            <c:numRef>
              <c:f>'Data 1.6'!$E$8:$E$98</c:f>
              <c:numCache>
                <c:formatCode>0;[Red]0</c:formatCode>
                <c:ptCount val="91"/>
                <c:pt idx="0">
                  <c:v>29211</c:v>
                </c:pt>
                <c:pt idx="1">
                  <c:v>27861</c:v>
                </c:pt>
                <c:pt idx="2">
                  <c:v>27194</c:v>
                </c:pt>
                <c:pt idx="3">
                  <c:v>26770</c:v>
                </c:pt>
                <c:pt idx="4">
                  <c:v>26348</c:v>
                </c:pt>
                <c:pt idx="5">
                  <c:v>25812</c:v>
                </c:pt>
                <c:pt idx="6">
                  <c:v>25697</c:v>
                </c:pt>
                <c:pt idx="7">
                  <c:v>26687</c:v>
                </c:pt>
                <c:pt idx="8">
                  <c:v>26796</c:v>
                </c:pt>
                <c:pt idx="9">
                  <c:v>28096</c:v>
                </c:pt>
                <c:pt idx="10">
                  <c:v>28725</c:v>
                </c:pt>
                <c:pt idx="11">
                  <c:v>29565</c:v>
                </c:pt>
                <c:pt idx="12">
                  <c:v>29258</c:v>
                </c:pt>
                <c:pt idx="13">
                  <c:v>29668</c:v>
                </c:pt>
                <c:pt idx="14">
                  <c:v>30639</c:v>
                </c:pt>
                <c:pt idx="15">
                  <c:v>31381</c:v>
                </c:pt>
                <c:pt idx="16">
                  <c:v>32414</c:v>
                </c:pt>
                <c:pt idx="17">
                  <c:v>32277</c:v>
                </c:pt>
                <c:pt idx="18">
                  <c:v>32340</c:v>
                </c:pt>
                <c:pt idx="19">
                  <c:v>34378</c:v>
                </c:pt>
                <c:pt idx="20">
                  <c:v>35736</c:v>
                </c:pt>
                <c:pt idx="21">
                  <c:v>35013</c:v>
                </c:pt>
                <c:pt idx="22">
                  <c:v>35070</c:v>
                </c:pt>
                <c:pt idx="23">
                  <c:v>34963</c:v>
                </c:pt>
                <c:pt idx="24">
                  <c:v>33660</c:v>
                </c:pt>
                <c:pt idx="25">
                  <c:v>34240</c:v>
                </c:pt>
                <c:pt idx="26">
                  <c:v>34904</c:v>
                </c:pt>
                <c:pt idx="27">
                  <c:v>34639</c:v>
                </c:pt>
                <c:pt idx="28">
                  <c:v>33978</c:v>
                </c:pt>
                <c:pt idx="29">
                  <c:v>32248</c:v>
                </c:pt>
                <c:pt idx="30">
                  <c:v>30454</c:v>
                </c:pt>
                <c:pt idx="31">
                  <c:v>29487</c:v>
                </c:pt>
                <c:pt idx="32">
                  <c:v>31441</c:v>
                </c:pt>
                <c:pt idx="33">
                  <c:v>32166</c:v>
                </c:pt>
                <c:pt idx="34">
                  <c:v>32606</c:v>
                </c:pt>
                <c:pt idx="35">
                  <c:v>34889</c:v>
                </c:pt>
                <c:pt idx="36">
                  <c:v>37541</c:v>
                </c:pt>
                <c:pt idx="37">
                  <c:v>39339</c:v>
                </c:pt>
                <c:pt idx="38">
                  <c:v>38995</c:v>
                </c:pt>
                <c:pt idx="39">
                  <c:v>40464</c:v>
                </c:pt>
                <c:pt idx="40">
                  <c:v>41418</c:v>
                </c:pt>
                <c:pt idx="41">
                  <c:v>41465</c:v>
                </c:pt>
                <c:pt idx="42">
                  <c:v>41551</c:v>
                </c:pt>
                <c:pt idx="43">
                  <c:v>42694</c:v>
                </c:pt>
                <c:pt idx="44">
                  <c:v>42790</c:v>
                </c:pt>
                <c:pt idx="45">
                  <c:v>42445</c:v>
                </c:pt>
                <c:pt idx="46">
                  <c:v>41104</c:v>
                </c:pt>
                <c:pt idx="47">
                  <c:v>40463</c:v>
                </c:pt>
                <c:pt idx="48">
                  <c:v>39078</c:v>
                </c:pt>
                <c:pt idx="49">
                  <c:v>39088</c:v>
                </c:pt>
                <c:pt idx="50">
                  <c:v>38073</c:v>
                </c:pt>
                <c:pt idx="51">
                  <c:v>37035</c:v>
                </c:pt>
                <c:pt idx="52">
                  <c:v>35934</c:v>
                </c:pt>
                <c:pt idx="53">
                  <c:v>34549</c:v>
                </c:pt>
                <c:pt idx="54">
                  <c:v>34126</c:v>
                </c:pt>
                <c:pt idx="55">
                  <c:v>33507</c:v>
                </c:pt>
                <c:pt idx="56">
                  <c:v>32489</c:v>
                </c:pt>
                <c:pt idx="57">
                  <c:v>33115</c:v>
                </c:pt>
                <c:pt idx="58">
                  <c:v>33114</c:v>
                </c:pt>
                <c:pt idx="59">
                  <c:v>34287</c:v>
                </c:pt>
                <c:pt idx="60">
                  <c:v>35498</c:v>
                </c:pt>
                <c:pt idx="61">
                  <c:v>38710</c:v>
                </c:pt>
                <c:pt idx="62">
                  <c:v>29498</c:v>
                </c:pt>
                <c:pt idx="63">
                  <c:v>28486</c:v>
                </c:pt>
                <c:pt idx="64">
                  <c:v>28995</c:v>
                </c:pt>
                <c:pt idx="65">
                  <c:v>28722</c:v>
                </c:pt>
                <c:pt idx="66">
                  <c:v>26762</c:v>
                </c:pt>
                <c:pt idx="67">
                  <c:v>25258</c:v>
                </c:pt>
                <c:pt idx="68">
                  <c:v>25940</c:v>
                </c:pt>
                <c:pt idx="69">
                  <c:v>25515</c:v>
                </c:pt>
                <c:pt idx="70">
                  <c:v>25062</c:v>
                </c:pt>
                <c:pt idx="71">
                  <c:v>24561</c:v>
                </c:pt>
                <c:pt idx="72">
                  <c:v>23950</c:v>
                </c:pt>
                <c:pt idx="73">
                  <c:v>23218</c:v>
                </c:pt>
                <c:pt idx="74">
                  <c:v>22064</c:v>
                </c:pt>
                <c:pt idx="75">
                  <c:v>21189</c:v>
                </c:pt>
                <c:pt idx="76">
                  <c:v>21290</c:v>
                </c:pt>
                <c:pt idx="77">
                  <c:v>20357</c:v>
                </c:pt>
                <c:pt idx="78">
                  <c:v>19392</c:v>
                </c:pt>
                <c:pt idx="79">
                  <c:v>18224</c:v>
                </c:pt>
                <c:pt idx="80">
                  <c:v>16568</c:v>
                </c:pt>
                <c:pt idx="81">
                  <c:v>15744</c:v>
                </c:pt>
                <c:pt idx="82">
                  <c:v>15234</c:v>
                </c:pt>
                <c:pt idx="83">
                  <c:v>13650</c:v>
                </c:pt>
                <c:pt idx="84">
                  <c:v>12702</c:v>
                </c:pt>
                <c:pt idx="85">
                  <c:v>11335</c:v>
                </c:pt>
                <c:pt idx="86">
                  <c:v>10733</c:v>
                </c:pt>
                <c:pt idx="87">
                  <c:v>10193</c:v>
                </c:pt>
                <c:pt idx="88">
                  <c:v>9516</c:v>
                </c:pt>
                <c:pt idx="89">
                  <c:v>5724</c:v>
                </c:pt>
                <c:pt idx="90">
                  <c:v>22237</c:v>
                </c:pt>
              </c:numCache>
            </c:numRef>
          </c:xVal>
          <c:yVal>
            <c:numRef>
              <c:f>'Data 1.6'!$A$8:$A$98</c:f>
              <c:numCache>
                <c:formatCode>General</c:formatCode>
                <c:ptCount val="9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numCache>
            </c:numRef>
          </c:yVal>
          <c:smooth val="0"/>
          <c:extLst>
            <c:ext xmlns:c16="http://schemas.microsoft.com/office/drawing/2014/chart" uri="{C3380CC4-5D6E-409C-BE32-E72D297353CC}">
              <c16:uniqueId val="{00000003-5D5F-4583-A6C6-88B0BA0AF589}"/>
            </c:ext>
          </c:extLst>
        </c:ser>
        <c:dLbls>
          <c:showLegendKey val="0"/>
          <c:showVal val="0"/>
          <c:showCatName val="0"/>
          <c:showSerName val="0"/>
          <c:showPercent val="0"/>
          <c:showBubbleSize val="0"/>
        </c:dLbls>
        <c:axId val="93648384"/>
        <c:axId val="93646848"/>
      </c:scatterChart>
      <c:catAx>
        <c:axId val="93621632"/>
        <c:scaling>
          <c:orientation val="minMax"/>
        </c:scaling>
        <c:delete val="0"/>
        <c:axPos val="l"/>
        <c:title>
          <c:tx>
            <c:rich>
              <a:bodyPr rot="-5400000" vert="horz"/>
              <a:lstStyle/>
              <a:p>
                <a:pPr>
                  <a:defRPr sz="1400" b="1"/>
                </a:pPr>
                <a:r>
                  <a:rPr lang="en-US" sz="1400" b="1"/>
                  <a:t>Age</a:t>
                </a:r>
              </a:p>
            </c:rich>
          </c:tx>
          <c:layout>
            <c:manualLayout>
              <c:xMode val="edge"/>
              <c:yMode val="edge"/>
              <c:x val="1.2236513914021616E-3"/>
              <c:y val="0.42903073664015351"/>
            </c:manualLayout>
          </c:layout>
          <c:overlay val="0"/>
        </c:title>
        <c:numFmt formatCode="General" sourceLinked="1"/>
        <c:majorTickMark val="none"/>
        <c:minorTickMark val="none"/>
        <c:tickLblPos val="high"/>
        <c:spPr>
          <a:noFill/>
          <a:ln w="50800">
            <a:solidFill>
              <a:schemeClr val="bg1"/>
            </a:solidFill>
          </a:ln>
        </c:spPr>
        <c:txPr>
          <a:bodyPr rot="0" vert="horz"/>
          <a:lstStyle/>
          <a:p>
            <a:pPr>
              <a:defRPr>
                <a:solidFill>
                  <a:schemeClr val="bg1"/>
                </a:solidFill>
              </a:defRPr>
            </a:pPr>
            <a:endParaRPr lang="en-US"/>
          </a:p>
        </c:txPr>
        <c:crossAx val="93632000"/>
        <c:crosses val="autoZero"/>
        <c:auto val="1"/>
        <c:lblAlgn val="ctr"/>
        <c:lblOffset val="100"/>
        <c:tickLblSkip val="5"/>
        <c:tickMarkSkip val="5"/>
        <c:noMultiLvlLbl val="0"/>
      </c:catAx>
      <c:valAx>
        <c:axId val="93632000"/>
        <c:scaling>
          <c:orientation val="minMax"/>
          <c:max val="50000"/>
          <c:min val="-50000"/>
        </c:scaling>
        <c:delete val="0"/>
        <c:axPos val="b"/>
        <c:title>
          <c:tx>
            <c:rich>
              <a:bodyPr/>
              <a:lstStyle/>
              <a:p>
                <a:pPr>
                  <a:defRPr sz="1400" b="1"/>
                </a:pPr>
                <a:r>
                  <a:rPr lang="en-GB" sz="1400" b="1"/>
                  <a:t>Male population (thousands)</a:t>
                </a:r>
              </a:p>
            </c:rich>
          </c:tx>
          <c:layout>
            <c:manualLayout>
              <c:xMode val="edge"/>
              <c:yMode val="edge"/>
              <c:x val="0.14517772234992363"/>
              <c:y val="0.95122391426959951"/>
            </c:manualLayout>
          </c:layout>
          <c:overlay val="0"/>
        </c:title>
        <c:numFmt formatCode="0;00" sourceLinked="0"/>
        <c:majorTickMark val="out"/>
        <c:minorTickMark val="out"/>
        <c:tickLblPos val="nextTo"/>
        <c:spPr>
          <a:ln w="3175">
            <a:noFill/>
            <a:prstDash val="solid"/>
          </a:ln>
        </c:spPr>
        <c:txPr>
          <a:bodyPr rot="0" vert="horz"/>
          <a:lstStyle/>
          <a:p>
            <a:pPr>
              <a:defRPr>
                <a:solidFill>
                  <a:schemeClr val="bg1"/>
                </a:solidFill>
              </a:defRPr>
            </a:pPr>
            <a:endParaRPr lang="en-US"/>
          </a:p>
        </c:txPr>
        <c:crossAx val="93621632"/>
        <c:crosses val="autoZero"/>
        <c:crossBetween val="midCat"/>
        <c:dispUnits>
          <c:builtInUnit val="thousands"/>
        </c:dispUnits>
      </c:valAx>
      <c:valAx>
        <c:axId val="93646848"/>
        <c:scaling>
          <c:orientation val="minMax"/>
          <c:max val="90"/>
          <c:min val="0"/>
        </c:scaling>
        <c:delete val="0"/>
        <c:axPos val="l"/>
        <c:numFmt formatCode="General" sourceLinked="1"/>
        <c:majorTickMark val="out"/>
        <c:minorTickMark val="none"/>
        <c:tickLblPos val="nextTo"/>
        <c:spPr>
          <a:ln>
            <a:solidFill>
              <a:schemeClr val="bg1"/>
            </a:solidFill>
          </a:ln>
        </c:spPr>
        <c:crossAx val="93648384"/>
        <c:crossesAt val="-50000"/>
        <c:crossBetween val="midCat"/>
        <c:majorUnit val="10"/>
      </c:valAx>
      <c:valAx>
        <c:axId val="93648384"/>
        <c:scaling>
          <c:orientation val="minMax"/>
          <c:max val="50000"/>
          <c:min val="-50000"/>
        </c:scaling>
        <c:delete val="0"/>
        <c:axPos val="b"/>
        <c:numFmt formatCode="0;[Black]0" sourceLinked="1"/>
        <c:majorTickMark val="out"/>
        <c:minorTickMark val="none"/>
        <c:tickLblPos val="nextTo"/>
        <c:spPr>
          <a:ln>
            <a:solidFill>
              <a:schemeClr val="tx1"/>
            </a:solidFill>
          </a:ln>
        </c:spPr>
        <c:crossAx val="93646848"/>
        <c:crosses val="autoZero"/>
        <c:crossBetween val="midCat"/>
        <c:dispUnits>
          <c:builtInUnit val="thousands"/>
        </c:dispUnits>
      </c:valAx>
      <c:spPr>
        <a:noFill/>
        <a:ln>
          <a:noFill/>
        </a:ln>
      </c:spPr>
    </c:plotArea>
    <c:plotVisOnly val="1"/>
    <c:dispBlanksAs val="gap"/>
    <c:showDLblsOverMax val="0"/>
  </c:chart>
  <c:spPr>
    <a:noFill/>
    <a:ln w="9525">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n-GB" sz="1400" b="1" i="0" baseline="0">
                <a:effectLst/>
                <a:latin typeface="Arial" panose="020B0604020202020204" pitchFamily="34" charset="0"/>
                <a:cs typeface="Arial" panose="020B0604020202020204" pitchFamily="34" charset="0"/>
              </a:rPr>
              <a:t>Figure 6.7: Civil partnerships, 2005-2018</a:t>
            </a:r>
          </a:p>
        </c:rich>
      </c:tx>
      <c:layout>
        <c:manualLayout>
          <c:xMode val="edge"/>
          <c:yMode val="edge"/>
          <c:x val="0.31023589743589741"/>
          <c:y val="1.889763779527559E-2"/>
        </c:manualLayout>
      </c:layout>
      <c:overlay val="1"/>
    </c:title>
    <c:autoTitleDeleted val="0"/>
    <c:plotArea>
      <c:layout>
        <c:manualLayout>
          <c:layoutTarget val="inner"/>
          <c:xMode val="edge"/>
          <c:yMode val="edge"/>
          <c:x val="9.6864428698605357E-2"/>
          <c:y val="0.10432714007282112"/>
          <c:w val="0.80606910290059897"/>
          <c:h val="0.74840746481492959"/>
        </c:manualLayout>
      </c:layout>
      <c:lineChart>
        <c:grouping val="standard"/>
        <c:varyColors val="0"/>
        <c:ser>
          <c:idx val="0"/>
          <c:order val="0"/>
          <c:tx>
            <c:strRef>
              <c:f>'Data 6.7'!$B$5</c:f>
              <c:strCache>
                <c:ptCount val="1"/>
                <c:pt idx="0">
                  <c:v>Partnerships</c:v>
                </c:pt>
              </c:strCache>
            </c:strRef>
          </c:tx>
          <c:spPr>
            <a:ln w="57150">
              <a:solidFill>
                <a:srgbClr val="C9347C"/>
              </a:solidFill>
            </a:ln>
          </c:spPr>
          <c:marker>
            <c:symbol val="none"/>
          </c:marker>
          <c:dPt>
            <c:idx val="1"/>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00-344D-4B0D-8F05-82C4374D1688}"/>
              </c:ext>
            </c:extLst>
          </c:dPt>
          <c:dPt>
            <c:idx val="12"/>
            <c:bubble3D val="0"/>
            <c:extLst>
              <c:ext xmlns:c16="http://schemas.microsoft.com/office/drawing/2014/chart" uri="{C3380CC4-5D6E-409C-BE32-E72D297353CC}">
                <c16:uniqueId val="{00000001-344D-4B0D-8F05-82C4374D1688}"/>
              </c:ext>
            </c:extLst>
          </c:dPt>
          <c:dPt>
            <c:idx val="13"/>
            <c:marker>
              <c:symbol val="circle"/>
              <c:size val="10"/>
              <c:spPr>
                <a:solidFill>
                  <a:srgbClr val="C9347C"/>
                </a:solidFill>
                <a:ln>
                  <a:solidFill>
                    <a:srgbClr val="C9347C"/>
                  </a:solidFill>
                </a:ln>
              </c:spPr>
            </c:marker>
            <c:bubble3D val="0"/>
            <c:extLst>
              <c:ext xmlns:c16="http://schemas.microsoft.com/office/drawing/2014/chart" uri="{C3380CC4-5D6E-409C-BE32-E72D297353CC}">
                <c16:uniqueId val="{00000002-344D-4B0D-8F05-82C4374D1688}"/>
              </c:ext>
            </c:extLst>
          </c:dPt>
          <c:cat>
            <c:strRef>
              <c:f>'Data 6.7'!$A$9:$A$22</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'Data 6.7'!$B$9:$B$22</c:f>
              <c:numCache>
                <c:formatCode>_-* #,##0_-;\-* #,##0_-;_-* "-"??_-;_-@_-</c:formatCode>
                <c:ptCount val="14"/>
                <c:pt idx="0">
                  <c:v>84</c:v>
                </c:pt>
                <c:pt idx="1">
                  <c:v>1047</c:v>
                </c:pt>
                <c:pt idx="2">
                  <c:v>688</c:v>
                </c:pt>
                <c:pt idx="3">
                  <c:v>525</c:v>
                </c:pt>
                <c:pt idx="4">
                  <c:v>498</c:v>
                </c:pt>
                <c:pt idx="5">
                  <c:v>465</c:v>
                </c:pt>
                <c:pt idx="6">
                  <c:v>554</c:v>
                </c:pt>
                <c:pt idx="7">
                  <c:v>574</c:v>
                </c:pt>
                <c:pt idx="8">
                  <c:v>530</c:v>
                </c:pt>
                <c:pt idx="9">
                  <c:v>436</c:v>
                </c:pt>
                <c:pt idx="10">
                  <c:v>64</c:v>
                </c:pt>
                <c:pt idx="11">
                  <c:v>70</c:v>
                </c:pt>
                <c:pt idx="12">
                  <c:v>70</c:v>
                </c:pt>
                <c:pt idx="13">
                  <c:v>65</c:v>
                </c:pt>
              </c:numCache>
            </c:numRef>
          </c:val>
          <c:smooth val="0"/>
          <c:extLst>
            <c:ext xmlns:c16="http://schemas.microsoft.com/office/drawing/2014/chart" uri="{C3380CC4-5D6E-409C-BE32-E72D297353CC}">
              <c16:uniqueId val="{00000003-344D-4B0D-8F05-82C4374D1688}"/>
            </c:ext>
          </c:extLst>
        </c:ser>
        <c:ser>
          <c:idx val="2"/>
          <c:order val="1"/>
          <c:tx>
            <c:strRef>
              <c:f>'Data 6.7'!$D$5</c:f>
              <c:strCache>
                <c:ptCount val="1"/>
                <c:pt idx="0">
                  <c:v>Female partnerships</c:v>
                </c:pt>
              </c:strCache>
            </c:strRef>
          </c:tx>
          <c:spPr>
            <a:ln>
              <a:solidFill>
                <a:srgbClr val="C9347C"/>
              </a:solidFill>
            </a:ln>
          </c:spPr>
          <c:marker>
            <c:symbol val="none"/>
          </c:marker>
          <c:dPt>
            <c:idx val="12"/>
            <c:bubble3D val="0"/>
            <c:extLst>
              <c:ext xmlns:c16="http://schemas.microsoft.com/office/drawing/2014/chart" uri="{C3380CC4-5D6E-409C-BE32-E72D297353CC}">
                <c16:uniqueId val="{00000004-344D-4B0D-8F05-82C4374D1688}"/>
              </c:ext>
            </c:extLst>
          </c:dPt>
          <c:cat>
            <c:strRef>
              <c:f>'Data 6.7'!$A$9:$A$22</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'Data 6.7'!$D$9:$D$22</c:f>
              <c:numCache>
                <c:formatCode>_-* #,##0_-;\-* #,##0_-;_-* "-"??_-;_-@_-</c:formatCode>
                <c:ptCount val="14"/>
                <c:pt idx="0">
                  <c:v>31</c:v>
                </c:pt>
                <c:pt idx="1">
                  <c:v>469</c:v>
                </c:pt>
                <c:pt idx="2">
                  <c:v>348</c:v>
                </c:pt>
                <c:pt idx="3">
                  <c:v>280</c:v>
                </c:pt>
                <c:pt idx="4">
                  <c:v>279</c:v>
                </c:pt>
                <c:pt idx="5">
                  <c:v>268</c:v>
                </c:pt>
                <c:pt idx="6">
                  <c:v>325</c:v>
                </c:pt>
                <c:pt idx="7">
                  <c:v>317</c:v>
                </c:pt>
                <c:pt idx="8">
                  <c:v>313</c:v>
                </c:pt>
                <c:pt idx="9">
                  <c:v>243</c:v>
                </c:pt>
                <c:pt idx="10">
                  <c:v>31</c:v>
                </c:pt>
                <c:pt idx="11">
                  <c:v>28</c:v>
                </c:pt>
                <c:pt idx="12">
                  <c:v>29</c:v>
                </c:pt>
                <c:pt idx="13">
                  <c:v>27</c:v>
                </c:pt>
              </c:numCache>
            </c:numRef>
          </c:val>
          <c:smooth val="0"/>
          <c:extLst>
            <c:ext xmlns:c16="http://schemas.microsoft.com/office/drawing/2014/chart" uri="{C3380CC4-5D6E-409C-BE32-E72D297353CC}">
              <c16:uniqueId val="{00000005-344D-4B0D-8F05-82C4374D1688}"/>
            </c:ext>
          </c:extLst>
        </c:ser>
        <c:ser>
          <c:idx val="1"/>
          <c:order val="2"/>
          <c:tx>
            <c:strRef>
              <c:f>'Data 6.7'!$C$5</c:f>
              <c:strCache>
                <c:ptCount val="1"/>
                <c:pt idx="0">
                  <c:v>Male partnerships</c:v>
                </c:pt>
              </c:strCache>
            </c:strRef>
          </c:tx>
          <c:spPr>
            <a:ln>
              <a:solidFill>
                <a:srgbClr val="C9347C"/>
              </a:solidFill>
              <a:prstDash val="sysDash"/>
            </a:ln>
          </c:spPr>
          <c:marker>
            <c:symbol val="none"/>
          </c:marker>
          <c:cat>
            <c:strRef>
              <c:f>'Data 6.7'!$A$9:$A$22</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'Data 6.7'!$C$9:$C$22</c:f>
              <c:numCache>
                <c:formatCode>_-* #,##0_-;\-* #,##0_-;_-* "-"??_-;_-@_-</c:formatCode>
                <c:ptCount val="14"/>
                <c:pt idx="0">
                  <c:v>53</c:v>
                </c:pt>
                <c:pt idx="1">
                  <c:v>578</c:v>
                </c:pt>
                <c:pt idx="2">
                  <c:v>340</c:v>
                </c:pt>
                <c:pt idx="3">
                  <c:v>245</c:v>
                </c:pt>
                <c:pt idx="4">
                  <c:v>219</c:v>
                </c:pt>
                <c:pt idx="5">
                  <c:v>197</c:v>
                </c:pt>
                <c:pt idx="6">
                  <c:v>229</c:v>
                </c:pt>
                <c:pt idx="7">
                  <c:v>257</c:v>
                </c:pt>
                <c:pt idx="8">
                  <c:v>217</c:v>
                </c:pt>
                <c:pt idx="9">
                  <c:v>193</c:v>
                </c:pt>
                <c:pt idx="10">
                  <c:v>33</c:v>
                </c:pt>
                <c:pt idx="11">
                  <c:v>42</c:v>
                </c:pt>
                <c:pt idx="12">
                  <c:v>41</c:v>
                </c:pt>
                <c:pt idx="13">
                  <c:v>38</c:v>
                </c:pt>
              </c:numCache>
            </c:numRef>
          </c:val>
          <c:smooth val="0"/>
          <c:extLst>
            <c:ext xmlns:c16="http://schemas.microsoft.com/office/drawing/2014/chart" uri="{C3380CC4-5D6E-409C-BE32-E72D297353CC}">
              <c16:uniqueId val="{00000006-344D-4B0D-8F05-82C4374D1688}"/>
            </c:ext>
          </c:extLst>
        </c:ser>
        <c:dLbls>
          <c:showLegendKey val="0"/>
          <c:showVal val="0"/>
          <c:showCatName val="0"/>
          <c:showSerName val="0"/>
          <c:showPercent val="0"/>
          <c:showBubbleSize val="0"/>
        </c:dLbls>
        <c:smooth val="0"/>
        <c:axId val="45025920"/>
        <c:axId val="45028096"/>
      </c:lineChart>
      <c:catAx>
        <c:axId val="45025920"/>
        <c:scaling>
          <c:orientation val="minMax"/>
        </c:scaling>
        <c:delete val="0"/>
        <c:axPos val="b"/>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Year</a:t>
                </a:r>
              </a:p>
            </c:rich>
          </c:tx>
          <c:overlay val="0"/>
        </c:title>
        <c:numFmt formatCode="General" sourceLinked="0"/>
        <c:majorTickMark val="none"/>
        <c:minorTickMark val="out"/>
        <c:tickLblPos val="nextTo"/>
        <c:txPr>
          <a:bodyPr/>
          <a:lstStyle/>
          <a:p>
            <a:pPr>
              <a:defRPr sz="1200">
                <a:latin typeface="Arial" panose="020B0604020202020204" pitchFamily="34" charset="0"/>
                <a:cs typeface="Arial" panose="020B0604020202020204" pitchFamily="34" charset="0"/>
              </a:defRPr>
            </a:pPr>
            <a:endParaRPr lang="en-US"/>
          </a:p>
        </c:txPr>
        <c:crossAx val="45028096"/>
        <c:crosses val="autoZero"/>
        <c:auto val="1"/>
        <c:lblAlgn val="ctr"/>
        <c:lblOffset val="100"/>
        <c:tickLblSkip val="1"/>
        <c:tickMarkSkip val="1"/>
        <c:noMultiLvlLbl val="0"/>
      </c:catAx>
      <c:valAx>
        <c:axId val="45028096"/>
        <c:scaling>
          <c:orientation val="minMax"/>
          <c:max val="1200"/>
          <c:min val="0"/>
        </c:scaling>
        <c:delete val="0"/>
        <c:axPos val="l"/>
        <c:title>
          <c:tx>
            <c:rich>
              <a:bodyPr rot="-5400000" vert="horz"/>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Number of partnerships</a:t>
                </a:r>
              </a:p>
            </c:rich>
          </c:tx>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45025920"/>
        <c:crosses val="autoZero"/>
        <c:crossBetween val="between"/>
        <c:majorUnit val="200"/>
      </c:valAx>
      <c:spPr>
        <a:noFill/>
        <a:ln w="25400">
          <a:noFill/>
        </a:ln>
      </c:spPr>
    </c:plotArea>
    <c:plotVisOnly val="1"/>
    <c:dispBlanksAs val="gap"/>
    <c:showDLblsOverMax val="0"/>
  </c:chart>
  <c:spPr>
    <a:ln>
      <a:noFill/>
    </a:ln>
  </c:spPr>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7.1: Adoptions, Scotland, 1930-2018</a:t>
            </a:r>
          </a:p>
        </c:rich>
      </c:tx>
      <c:overlay val="1"/>
    </c:title>
    <c:autoTitleDeleted val="0"/>
    <c:plotArea>
      <c:layout>
        <c:manualLayout>
          <c:layoutTarget val="inner"/>
          <c:xMode val="edge"/>
          <c:yMode val="edge"/>
          <c:x val="0.11595041720303605"/>
          <c:y val="0.14501004471856524"/>
          <c:w val="0.82351253861489981"/>
          <c:h val="0.75995444435733117"/>
        </c:manualLayout>
      </c:layout>
      <c:lineChart>
        <c:grouping val="standard"/>
        <c:varyColors val="0"/>
        <c:ser>
          <c:idx val="0"/>
          <c:order val="0"/>
          <c:spPr>
            <a:ln>
              <a:solidFill>
                <a:srgbClr val="EE6214"/>
              </a:solidFill>
            </a:ln>
          </c:spPr>
          <c:marker>
            <c:symbol val="none"/>
          </c:marker>
          <c:dPt>
            <c:idx val="0"/>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0-095A-401E-97C0-DC59047F3BA4}"/>
              </c:ext>
            </c:extLst>
          </c:dPt>
          <c:dPt>
            <c:idx val="16"/>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1-095A-401E-97C0-DC59047F3BA4}"/>
              </c:ext>
            </c:extLst>
          </c:dPt>
          <c:dPt>
            <c:idx val="29"/>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2-095A-401E-97C0-DC59047F3BA4}"/>
              </c:ext>
            </c:extLst>
          </c:dPt>
          <c:dPt>
            <c:idx val="39"/>
            <c:marker>
              <c:symbol val="circle"/>
              <c:size val="10"/>
              <c:spPr>
                <a:solidFill>
                  <a:srgbClr val="EE6214"/>
                </a:solidFill>
                <a:ln>
                  <a:solidFill>
                    <a:srgbClr val="EE6214"/>
                  </a:solidFill>
                </a:ln>
              </c:spPr>
            </c:marker>
            <c:bubble3D val="0"/>
            <c:extLst>
              <c:ext xmlns:c16="http://schemas.microsoft.com/office/drawing/2014/chart" uri="{C3380CC4-5D6E-409C-BE32-E72D297353CC}">
                <c16:uniqueId val="{00000003-095A-401E-97C0-DC59047F3BA4}"/>
              </c:ext>
            </c:extLst>
          </c:dPt>
          <c:dPt>
            <c:idx val="72"/>
            <c:marker>
              <c:symbol val="circle"/>
              <c:size val="9"/>
              <c:spPr>
                <a:solidFill>
                  <a:srgbClr val="EE6214"/>
                </a:solidFill>
                <a:ln>
                  <a:solidFill>
                    <a:srgbClr val="EE6214"/>
                  </a:solidFill>
                </a:ln>
              </c:spPr>
            </c:marker>
            <c:bubble3D val="0"/>
            <c:extLst>
              <c:ext xmlns:c16="http://schemas.microsoft.com/office/drawing/2014/chart" uri="{C3380CC4-5D6E-409C-BE32-E72D297353CC}">
                <c16:uniqueId val="{00000004-095A-401E-97C0-DC59047F3BA4}"/>
              </c:ext>
            </c:extLst>
          </c:dPt>
          <c:dPt>
            <c:idx val="87"/>
            <c:marker>
              <c:symbol val="circle"/>
              <c:size val="10"/>
              <c:spPr>
                <a:noFill/>
                <a:ln>
                  <a:noFill/>
                </a:ln>
              </c:spPr>
            </c:marker>
            <c:bubble3D val="0"/>
            <c:extLst>
              <c:ext xmlns:c16="http://schemas.microsoft.com/office/drawing/2014/chart" uri="{C3380CC4-5D6E-409C-BE32-E72D297353CC}">
                <c16:uniqueId val="{00000005-095A-401E-97C0-DC59047F3BA4}"/>
              </c:ext>
            </c:extLst>
          </c:dPt>
          <c:dPt>
            <c:idx val="88"/>
            <c:marker>
              <c:symbol val="circle"/>
              <c:size val="8"/>
              <c:spPr>
                <a:solidFill>
                  <a:srgbClr val="EE6214"/>
                </a:solidFill>
                <a:ln w="28575">
                  <a:solidFill>
                    <a:srgbClr val="EE6214"/>
                  </a:solidFill>
                </a:ln>
              </c:spPr>
            </c:marker>
            <c:bubble3D val="0"/>
            <c:extLst>
              <c:ext xmlns:c16="http://schemas.microsoft.com/office/drawing/2014/chart" uri="{C3380CC4-5D6E-409C-BE32-E72D297353CC}">
                <c16:uniqueId val="{00000006-095A-401E-97C0-DC59047F3BA4}"/>
              </c:ext>
            </c:extLst>
          </c:dPt>
          <c:cat>
            <c:numRef>
              <c:f>'Data 7.1'!$E$7:$E$95</c:f>
              <c:numCache>
                <c:formatCode>General</c:formatCode>
                <c:ptCount val="89"/>
                <c:pt idx="0">
                  <c:v>1930</c:v>
                </c:pt>
                <c:pt idx="5">
                  <c:v>1935</c:v>
                </c:pt>
                <c:pt idx="10">
                  <c:v>1940</c:v>
                </c:pt>
                <c:pt idx="15">
                  <c:v>1945</c:v>
                </c:pt>
                <c:pt idx="20">
                  <c:v>1950</c:v>
                </c:pt>
                <c:pt idx="25">
                  <c:v>1955</c:v>
                </c:pt>
                <c:pt idx="30">
                  <c:v>1960</c:v>
                </c:pt>
                <c:pt idx="35">
                  <c:v>1965</c:v>
                </c:pt>
                <c:pt idx="40">
                  <c:v>1970</c:v>
                </c:pt>
                <c:pt idx="45">
                  <c:v>1975</c:v>
                </c:pt>
                <c:pt idx="50">
                  <c:v>1980</c:v>
                </c:pt>
                <c:pt idx="55">
                  <c:v>1985</c:v>
                </c:pt>
                <c:pt idx="60">
                  <c:v>1990</c:v>
                </c:pt>
                <c:pt idx="65">
                  <c:v>1995</c:v>
                </c:pt>
                <c:pt idx="70">
                  <c:v>2000</c:v>
                </c:pt>
                <c:pt idx="75">
                  <c:v>2005</c:v>
                </c:pt>
                <c:pt idx="80">
                  <c:v>2010</c:v>
                </c:pt>
                <c:pt idx="88">
                  <c:v>2018</c:v>
                </c:pt>
              </c:numCache>
            </c:numRef>
          </c:cat>
          <c:val>
            <c:numRef>
              <c:f>'Data 7.1'!$B$7:$B$95</c:f>
              <c:numCache>
                <c:formatCode>General</c:formatCode>
                <c:ptCount val="89"/>
                <c:pt idx="0">
                  <c:v>3</c:v>
                </c:pt>
                <c:pt idx="1">
                  <c:v>347</c:v>
                </c:pt>
                <c:pt idx="2">
                  <c:v>492</c:v>
                </c:pt>
                <c:pt idx="3">
                  <c:v>437</c:v>
                </c:pt>
                <c:pt idx="4">
                  <c:v>602</c:v>
                </c:pt>
                <c:pt idx="5">
                  <c:v>683</c:v>
                </c:pt>
                <c:pt idx="6">
                  <c:v>704</c:v>
                </c:pt>
                <c:pt idx="7">
                  <c:v>820</c:v>
                </c:pt>
                <c:pt idx="8">
                  <c:v>812</c:v>
                </c:pt>
                <c:pt idx="9">
                  <c:v>1100</c:v>
                </c:pt>
                <c:pt idx="10">
                  <c:v>1424</c:v>
                </c:pt>
                <c:pt idx="11">
                  <c:v>1222</c:v>
                </c:pt>
                <c:pt idx="12">
                  <c:v>1563</c:v>
                </c:pt>
                <c:pt idx="13">
                  <c:v>1747</c:v>
                </c:pt>
                <c:pt idx="14">
                  <c:v>1681</c:v>
                </c:pt>
                <c:pt idx="15">
                  <c:v>1876</c:v>
                </c:pt>
                <c:pt idx="16">
                  <c:v>2292</c:v>
                </c:pt>
                <c:pt idx="17">
                  <c:v>1890</c:v>
                </c:pt>
                <c:pt idx="18">
                  <c:v>2073</c:v>
                </c:pt>
                <c:pt idx="19">
                  <c:v>1764</c:v>
                </c:pt>
                <c:pt idx="20">
                  <c:v>1289</c:v>
                </c:pt>
                <c:pt idx="21">
                  <c:v>1562</c:v>
                </c:pt>
                <c:pt idx="22">
                  <c:v>1523</c:v>
                </c:pt>
                <c:pt idx="23">
                  <c:v>1486</c:v>
                </c:pt>
                <c:pt idx="24">
                  <c:v>1343</c:v>
                </c:pt>
                <c:pt idx="25">
                  <c:v>1352</c:v>
                </c:pt>
                <c:pt idx="26">
                  <c:v>1358</c:v>
                </c:pt>
                <c:pt idx="27">
                  <c:v>1405</c:v>
                </c:pt>
                <c:pt idx="28">
                  <c:v>1365</c:v>
                </c:pt>
                <c:pt idx="29">
                  <c:v>1236</c:v>
                </c:pt>
                <c:pt idx="30">
                  <c:v>1457</c:v>
                </c:pt>
                <c:pt idx="31">
                  <c:v>1609</c:v>
                </c:pt>
                <c:pt idx="32">
                  <c:v>1621</c:v>
                </c:pt>
                <c:pt idx="33">
                  <c:v>1683</c:v>
                </c:pt>
                <c:pt idx="34">
                  <c:v>1945</c:v>
                </c:pt>
                <c:pt idx="35">
                  <c:v>2018</c:v>
                </c:pt>
                <c:pt idx="36">
                  <c:v>2040</c:v>
                </c:pt>
                <c:pt idx="37">
                  <c:v>2140</c:v>
                </c:pt>
                <c:pt idx="38">
                  <c:v>2155</c:v>
                </c:pt>
                <c:pt idx="39">
                  <c:v>2268</c:v>
                </c:pt>
                <c:pt idx="40">
                  <c:v>2040</c:v>
                </c:pt>
                <c:pt idx="41">
                  <c:v>1904</c:v>
                </c:pt>
                <c:pt idx="42">
                  <c:v>1691</c:v>
                </c:pt>
                <c:pt idx="43">
                  <c:v>1900</c:v>
                </c:pt>
                <c:pt idx="44">
                  <c:v>1664</c:v>
                </c:pt>
                <c:pt idx="45">
                  <c:v>1680</c:v>
                </c:pt>
                <c:pt idx="46">
                  <c:v>1612</c:v>
                </c:pt>
                <c:pt idx="47">
                  <c:v>1604</c:v>
                </c:pt>
                <c:pt idx="48">
                  <c:v>1356</c:v>
                </c:pt>
                <c:pt idx="49">
                  <c:v>1144</c:v>
                </c:pt>
                <c:pt idx="50">
                  <c:v>1400</c:v>
                </c:pt>
                <c:pt idx="51">
                  <c:v>1116</c:v>
                </c:pt>
                <c:pt idx="52">
                  <c:v>1212</c:v>
                </c:pt>
                <c:pt idx="53">
                  <c:v>1164</c:v>
                </c:pt>
                <c:pt idx="54">
                  <c:v>972</c:v>
                </c:pt>
                <c:pt idx="55">
                  <c:v>936</c:v>
                </c:pt>
                <c:pt idx="56">
                  <c:v>1068</c:v>
                </c:pt>
                <c:pt idx="57">
                  <c:v>1056</c:v>
                </c:pt>
                <c:pt idx="58">
                  <c:v>868</c:v>
                </c:pt>
                <c:pt idx="59">
                  <c:v>848</c:v>
                </c:pt>
                <c:pt idx="60">
                  <c:v>821</c:v>
                </c:pt>
                <c:pt idx="61">
                  <c:v>815</c:v>
                </c:pt>
                <c:pt idx="62">
                  <c:v>823</c:v>
                </c:pt>
                <c:pt idx="63">
                  <c:v>805</c:v>
                </c:pt>
                <c:pt idx="64">
                  <c:v>664</c:v>
                </c:pt>
                <c:pt idx="65">
                  <c:v>640</c:v>
                </c:pt>
                <c:pt idx="66">
                  <c:v>580</c:v>
                </c:pt>
                <c:pt idx="67">
                  <c:v>470</c:v>
                </c:pt>
                <c:pt idx="68">
                  <c:v>490</c:v>
                </c:pt>
                <c:pt idx="69">
                  <c:v>486</c:v>
                </c:pt>
                <c:pt idx="70">
                  <c:v>391</c:v>
                </c:pt>
                <c:pt idx="71">
                  <c:v>470</c:v>
                </c:pt>
                <c:pt idx="72">
                  <c:v>385</c:v>
                </c:pt>
                <c:pt idx="73">
                  <c:v>467</c:v>
                </c:pt>
                <c:pt idx="74">
                  <c:v>393</c:v>
                </c:pt>
                <c:pt idx="75">
                  <c:v>439</c:v>
                </c:pt>
                <c:pt idx="76">
                  <c:v>418</c:v>
                </c:pt>
                <c:pt idx="77">
                  <c:v>441</c:v>
                </c:pt>
                <c:pt idx="78">
                  <c:v>421</c:v>
                </c:pt>
                <c:pt idx="79">
                  <c:v>455</c:v>
                </c:pt>
                <c:pt idx="80">
                  <c:v>466</c:v>
                </c:pt>
                <c:pt idx="81">
                  <c:v>496</c:v>
                </c:pt>
                <c:pt idx="82">
                  <c:v>495</c:v>
                </c:pt>
                <c:pt idx="83">
                  <c:v>489</c:v>
                </c:pt>
                <c:pt idx="84">
                  <c:v>455</c:v>
                </c:pt>
                <c:pt idx="85">
                  <c:v>504</c:v>
                </c:pt>
                <c:pt idx="86">
                  <c:v>523</c:v>
                </c:pt>
                <c:pt idx="87">
                  <c:v>543</c:v>
                </c:pt>
                <c:pt idx="88">
                  <c:v>471</c:v>
                </c:pt>
              </c:numCache>
            </c:numRef>
          </c:val>
          <c:smooth val="0"/>
          <c:extLst>
            <c:ext xmlns:c16="http://schemas.microsoft.com/office/drawing/2014/chart" uri="{C3380CC4-5D6E-409C-BE32-E72D297353CC}">
              <c16:uniqueId val="{00000007-095A-401E-97C0-DC59047F3BA4}"/>
            </c:ext>
          </c:extLst>
        </c:ser>
        <c:dLbls>
          <c:showLegendKey val="0"/>
          <c:showVal val="0"/>
          <c:showCatName val="0"/>
          <c:showSerName val="0"/>
          <c:showPercent val="0"/>
          <c:showBubbleSize val="0"/>
        </c:dLbls>
        <c:smooth val="0"/>
        <c:axId val="183375744"/>
        <c:axId val="183382016"/>
      </c:lineChart>
      <c:catAx>
        <c:axId val="183375744"/>
        <c:scaling>
          <c:orientation val="minMax"/>
        </c:scaling>
        <c:delete val="0"/>
        <c:axPos val="b"/>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Year</a:t>
                </a:r>
              </a:p>
            </c:rich>
          </c:tx>
          <c:overlay val="0"/>
        </c:title>
        <c:numFmt formatCode="General"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83382016"/>
        <c:crosses val="autoZero"/>
        <c:auto val="1"/>
        <c:lblAlgn val="ctr"/>
        <c:lblOffset val="100"/>
        <c:tickMarkSkip val="1"/>
        <c:noMultiLvlLbl val="1"/>
      </c:catAx>
      <c:valAx>
        <c:axId val="183382016"/>
        <c:scaling>
          <c:orientation val="minMax"/>
          <c:max val="3000"/>
        </c:scaling>
        <c:delete val="0"/>
        <c:axPos val="l"/>
        <c:title>
          <c:tx>
            <c:rich>
              <a:bodyPr rot="-5400000" vert="horz"/>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Number of adoptions</a:t>
                </a:r>
              </a:p>
            </c:rich>
          </c:tx>
          <c:layout>
            <c:manualLayout>
              <c:xMode val="edge"/>
              <c:yMode val="edge"/>
              <c:x val="2.4378598828992529E-2"/>
              <c:y val="0.37091367516068363"/>
            </c:manualLayout>
          </c:layout>
          <c:overlay val="0"/>
        </c:title>
        <c:numFmt formatCode="#,##0"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83375744"/>
        <c:crosses val="autoZero"/>
        <c:crossBetween val="midCat"/>
      </c:valAx>
    </c:plotArea>
    <c:plotVisOnly val="1"/>
    <c:dispBlanksAs val="gap"/>
    <c:showDLblsOverMax val="0"/>
  </c:chart>
  <c:spPr>
    <a:ln>
      <a:noFill/>
    </a:ln>
  </c:spPr>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7.2: Age at adoption, Scotland, 2018</a:t>
            </a:r>
          </a:p>
        </c:rich>
      </c:tx>
      <c:overlay val="0"/>
    </c:title>
    <c:autoTitleDeleted val="0"/>
    <c:plotArea>
      <c:layout>
        <c:manualLayout>
          <c:layoutTarget val="inner"/>
          <c:xMode val="edge"/>
          <c:yMode val="edge"/>
          <c:x val="0.10675438951426036"/>
          <c:y val="0.12659274733515452"/>
          <c:w val="0.84535163320412288"/>
          <c:h val="0.71914115131212997"/>
        </c:manualLayout>
      </c:layout>
      <c:barChart>
        <c:barDir val="col"/>
        <c:grouping val="clustered"/>
        <c:varyColors val="0"/>
        <c:ser>
          <c:idx val="0"/>
          <c:order val="0"/>
          <c:tx>
            <c:strRef>
              <c:f>'Data 7.2'!$B$5</c:f>
              <c:strCache>
                <c:ptCount val="1"/>
                <c:pt idx="0">
                  <c:v>Number of Adoptions</c:v>
                </c:pt>
              </c:strCache>
            </c:strRef>
          </c:tx>
          <c:spPr>
            <a:solidFill>
              <a:srgbClr val="EE6214"/>
            </a:solidFill>
            <a:ln w="38100">
              <a:noFill/>
            </a:ln>
          </c:spPr>
          <c:invertIfNegative val="0"/>
          <c:dLbls>
            <c:spPr>
              <a:noFill/>
              <a:ln>
                <a:noFill/>
              </a:ln>
              <a:effectLst/>
            </c:spPr>
            <c:txPr>
              <a:bodyPr/>
              <a:lstStyle/>
              <a:p>
                <a:pPr>
                  <a:defRPr sz="2000" b="1">
                    <a:solidFill>
                      <a:srgbClr val="EE6214"/>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7.2'!$A$8:$A$23</c:f>
              <c:strCach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strCache>
            </c:strRef>
          </c:cat>
          <c:val>
            <c:numRef>
              <c:f>'Data 7.2'!$B$8:$B$23</c:f>
              <c:numCache>
                <c:formatCode>General</c:formatCode>
                <c:ptCount val="16"/>
                <c:pt idx="0">
                  <c:v>18</c:v>
                </c:pt>
                <c:pt idx="1">
                  <c:v>44</c:v>
                </c:pt>
                <c:pt idx="2">
                  <c:v>68</c:v>
                </c:pt>
                <c:pt idx="3">
                  <c:v>59</c:v>
                </c:pt>
                <c:pt idx="4">
                  <c:v>44</c:v>
                </c:pt>
                <c:pt idx="5">
                  <c:v>43</c:v>
                </c:pt>
                <c:pt idx="6">
                  <c:v>30</c:v>
                </c:pt>
                <c:pt idx="7">
                  <c:v>34</c:v>
                </c:pt>
                <c:pt idx="8">
                  <c:v>25</c:v>
                </c:pt>
                <c:pt idx="9">
                  <c:v>13</c:v>
                </c:pt>
                <c:pt idx="10">
                  <c:v>14</c:v>
                </c:pt>
                <c:pt idx="11">
                  <c:v>5</c:v>
                </c:pt>
                <c:pt idx="12">
                  <c:v>12</c:v>
                </c:pt>
                <c:pt idx="13">
                  <c:v>9</c:v>
                </c:pt>
                <c:pt idx="14">
                  <c:v>14</c:v>
                </c:pt>
                <c:pt idx="15">
                  <c:v>39</c:v>
                </c:pt>
              </c:numCache>
            </c:numRef>
          </c:val>
          <c:extLst>
            <c:ext xmlns:c16="http://schemas.microsoft.com/office/drawing/2014/chart" uri="{C3380CC4-5D6E-409C-BE32-E72D297353CC}">
              <c16:uniqueId val="{00000000-1AE3-44A0-8582-3DDCEC160B4E}"/>
            </c:ext>
          </c:extLst>
        </c:ser>
        <c:dLbls>
          <c:showLegendKey val="0"/>
          <c:showVal val="0"/>
          <c:showCatName val="0"/>
          <c:showSerName val="0"/>
          <c:showPercent val="0"/>
          <c:showBubbleSize val="0"/>
        </c:dLbls>
        <c:gapWidth val="30"/>
        <c:axId val="186209792"/>
        <c:axId val="186211712"/>
      </c:barChart>
      <c:catAx>
        <c:axId val="186209792"/>
        <c:scaling>
          <c:orientation val="minMax"/>
        </c:scaling>
        <c:delete val="0"/>
        <c:axPos val="b"/>
        <c:title>
          <c:tx>
            <c:rich>
              <a:bodyPr/>
              <a:lstStyle/>
              <a:p>
                <a:pPr>
                  <a:defRPr sz="1400">
                    <a:solidFill>
                      <a:sysClr val="windowText" lastClr="000000"/>
                    </a:solidFill>
                    <a:latin typeface="Arial" panose="020B0604020202020204" pitchFamily="34" charset="0"/>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Age</a:t>
                </a:r>
              </a:p>
            </c:rich>
          </c:tx>
          <c:layout>
            <c:manualLayout>
              <c:xMode val="edge"/>
              <c:yMode val="edge"/>
              <c:x val="0.50708639837286529"/>
              <c:y val="0.90172107607428187"/>
            </c:manualLayout>
          </c:layout>
          <c:overlay val="0"/>
        </c:title>
        <c:numFmt formatCode="General" sourceLinked="1"/>
        <c:majorTickMark val="out"/>
        <c:minorTickMark val="none"/>
        <c:tickLblPos val="nextTo"/>
        <c:spPr>
          <a:ln>
            <a:solidFill>
              <a:schemeClr val="tx1"/>
            </a:solidFill>
          </a:ln>
        </c:spPr>
        <c:txPr>
          <a:bodyPr rot="0" vert="horz"/>
          <a:lstStyle/>
          <a:p>
            <a:pPr>
              <a:defRPr sz="1200">
                <a:solidFill>
                  <a:sysClr val="windowText" lastClr="000000"/>
                </a:solidFill>
                <a:latin typeface="Arial" panose="020B0604020202020204" pitchFamily="34" charset="0"/>
                <a:cs typeface="Arial" panose="020B0604020202020204" pitchFamily="34" charset="0"/>
              </a:defRPr>
            </a:pPr>
            <a:endParaRPr lang="en-US"/>
          </a:p>
        </c:txPr>
        <c:crossAx val="186211712"/>
        <c:crosses val="autoZero"/>
        <c:auto val="1"/>
        <c:lblAlgn val="ctr"/>
        <c:lblOffset val="100"/>
        <c:noMultiLvlLbl val="0"/>
      </c:catAx>
      <c:valAx>
        <c:axId val="186211712"/>
        <c:scaling>
          <c:orientation val="minMax"/>
          <c:max val="100"/>
          <c:min val="0"/>
        </c:scaling>
        <c:delete val="0"/>
        <c:axPos val="l"/>
        <c:title>
          <c:tx>
            <c:rich>
              <a:bodyPr/>
              <a:lstStyle/>
              <a:p>
                <a:pPr>
                  <a:defRPr sz="1400">
                    <a:solidFill>
                      <a:sysClr val="windowText" lastClr="000000"/>
                    </a:solidFill>
                    <a:latin typeface="Arial" panose="020B0604020202020204" pitchFamily="34" charset="0"/>
                    <a:cs typeface="Arial" panose="020B0604020202020204" pitchFamily="34" charset="0"/>
                  </a:defRPr>
                </a:pPr>
                <a:r>
                  <a:rPr lang="en-GB" sz="1400">
                    <a:solidFill>
                      <a:sysClr val="windowText" lastClr="000000"/>
                    </a:solidFill>
                    <a:latin typeface="Arial" panose="020B0604020202020204" pitchFamily="34" charset="0"/>
                    <a:cs typeface="Arial" panose="020B0604020202020204" pitchFamily="34" charset="0"/>
                  </a:rPr>
                  <a:t>Number of adoptions</a:t>
                </a:r>
              </a:p>
            </c:rich>
          </c:tx>
          <c:layout>
            <c:manualLayout>
              <c:xMode val="edge"/>
              <c:yMode val="edge"/>
              <c:x val="2.5700096840412932E-2"/>
              <c:y val="0.36191547485135789"/>
            </c:manualLayout>
          </c:layout>
          <c:overlay val="0"/>
        </c:title>
        <c:numFmt formatCode="#,##0" sourceLinked="0"/>
        <c:majorTickMark val="out"/>
        <c:minorTickMark val="none"/>
        <c:tickLblPos val="nextTo"/>
        <c:spPr>
          <a:ln>
            <a:solidFill>
              <a:schemeClr val="tx1"/>
            </a:solidFill>
          </a:ln>
        </c:spPr>
        <c:txPr>
          <a:bodyPr rot="0" vert="horz"/>
          <a:lstStyle/>
          <a:p>
            <a:pPr>
              <a:defRPr sz="1200">
                <a:solidFill>
                  <a:sysClr val="windowText" lastClr="000000"/>
                </a:solidFill>
                <a:latin typeface="Arial" panose="020B0604020202020204" pitchFamily="34" charset="0"/>
                <a:cs typeface="Arial" panose="020B0604020202020204" pitchFamily="34" charset="0"/>
              </a:defRPr>
            </a:pPr>
            <a:endParaRPr lang="en-US"/>
          </a:p>
        </c:txPr>
        <c:crossAx val="186209792"/>
        <c:crosses val="autoZero"/>
        <c:crossBetween val="between"/>
      </c:valAx>
    </c:plotArea>
    <c:plotVisOnly val="1"/>
    <c:dispBlanksAs val="gap"/>
    <c:showDLblsOverMax val="0"/>
  </c:chart>
  <c:spPr>
    <a:ln>
      <a:noFill/>
    </a:ln>
  </c:spPr>
  <c:txPr>
    <a:bodyPr/>
    <a:lstStyle/>
    <a:p>
      <a:pPr>
        <a:defRPr sz="1800"/>
      </a:pPr>
      <a:endParaRPr lang="en-US"/>
    </a:p>
  </c:txPr>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GB" sz="1400" b="1">
                <a:solidFill>
                  <a:sysClr val="windowText" lastClr="000000"/>
                </a:solidFill>
                <a:latin typeface="Arial" panose="020B0604020202020204" pitchFamily="34" charset="0"/>
                <a:cs typeface="Arial" panose="020B0604020202020204" pitchFamily="34" charset="0"/>
              </a:rPr>
              <a:t>Figure 7.3: Adoptions by age of child and relationship of the adopter(s), 2018</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autoTitleDeleted val="0"/>
    <c:plotArea>
      <c:layout>
        <c:manualLayout>
          <c:layoutTarget val="inner"/>
          <c:xMode val="edge"/>
          <c:yMode val="edge"/>
          <c:x val="0.10089461218572519"/>
          <c:y val="9.9010552740274302E-2"/>
          <c:w val="0.88405875618102059"/>
          <c:h val="0.77547677387465919"/>
        </c:manualLayout>
      </c:layout>
      <c:barChart>
        <c:barDir val="col"/>
        <c:grouping val="stacked"/>
        <c:varyColors val="0"/>
        <c:ser>
          <c:idx val="0"/>
          <c:order val="0"/>
          <c:tx>
            <c:strRef>
              <c:f>'Data 7.3'!$D$5</c:f>
              <c:strCache>
                <c:ptCount val="1"/>
                <c:pt idx="0">
                  <c:v>Step-parent</c:v>
                </c:pt>
              </c:strCache>
            </c:strRef>
          </c:tx>
          <c:spPr>
            <a:solidFill>
              <a:srgbClr val="F6B089"/>
            </a:solidFill>
            <a:ln>
              <a:solidFill>
                <a:srgbClr val="EE6214"/>
              </a:solidFill>
            </a:ln>
            <a:effectLst/>
          </c:spPr>
          <c:invertIfNegative val="0"/>
          <c:cat>
            <c:strRef>
              <c:f>'Data 7.3'!$A$9:$A$12</c:f>
              <c:strCache>
                <c:ptCount val="4"/>
                <c:pt idx="0">
                  <c:v>0-1</c:v>
                </c:pt>
                <c:pt idx="1">
                  <c:v>2-4</c:v>
                </c:pt>
                <c:pt idx="2">
                  <c:v>5-9</c:v>
                </c:pt>
                <c:pt idx="3">
                  <c:v>10+</c:v>
                </c:pt>
              </c:strCache>
            </c:strRef>
          </c:cat>
          <c:val>
            <c:numRef>
              <c:f>'Data 7.3'!$D$9:$D$12</c:f>
              <c:numCache>
                <c:formatCode>General</c:formatCode>
                <c:ptCount val="4"/>
                <c:pt idx="0">
                  <c:v>14</c:v>
                </c:pt>
                <c:pt idx="1">
                  <c:v>9</c:v>
                </c:pt>
                <c:pt idx="2">
                  <c:v>49</c:v>
                </c:pt>
                <c:pt idx="3">
                  <c:v>81</c:v>
                </c:pt>
              </c:numCache>
            </c:numRef>
          </c:val>
          <c:extLst>
            <c:ext xmlns:c16="http://schemas.microsoft.com/office/drawing/2014/chart" uri="{C3380CC4-5D6E-409C-BE32-E72D297353CC}">
              <c16:uniqueId val="{00000000-F4CE-4103-BAB7-08C80358A3E7}"/>
            </c:ext>
          </c:extLst>
        </c:ser>
        <c:ser>
          <c:idx val="1"/>
          <c:order val="1"/>
          <c:tx>
            <c:strRef>
              <c:f>'Data 7.3'!$C$5</c:f>
              <c:strCache>
                <c:ptCount val="1"/>
                <c:pt idx="0">
                  <c:v>Other relation(s)</c:v>
                </c:pt>
              </c:strCache>
            </c:strRef>
          </c:tx>
          <c:spPr>
            <a:solidFill>
              <a:srgbClr val="4C4C4C"/>
            </a:solidFill>
            <a:ln>
              <a:solidFill>
                <a:srgbClr val="4C4C4C"/>
              </a:solidFill>
            </a:ln>
            <a:effectLst/>
          </c:spPr>
          <c:invertIfNegative val="0"/>
          <c:cat>
            <c:strRef>
              <c:f>'Data 7.3'!$A$9:$A$12</c:f>
              <c:strCache>
                <c:ptCount val="4"/>
                <c:pt idx="0">
                  <c:v>0-1</c:v>
                </c:pt>
                <c:pt idx="1">
                  <c:v>2-4</c:v>
                </c:pt>
                <c:pt idx="2">
                  <c:v>5-9</c:v>
                </c:pt>
                <c:pt idx="3">
                  <c:v>10+</c:v>
                </c:pt>
              </c:strCache>
            </c:strRef>
          </c:cat>
          <c:val>
            <c:numRef>
              <c:f>'Data 7.3'!$C$9:$C$12</c:f>
              <c:numCache>
                <c:formatCode>General</c:formatCode>
                <c:ptCount val="4"/>
                <c:pt idx="0">
                  <c:v>0</c:v>
                </c:pt>
                <c:pt idx="1">
                  <c:v>6</c:v>
                </c:pt>
                <c:pt idx="2">
                  <c:v>8</c:v>
                </c:pt>
                <c:pt idx="3">
                  <c:v>3</c:v>
                </c:pt>
              </c:numCache>
            </c:numRef>
          </c:val>
          <c:extLst>
            <c:ext xmlns:c16="http://schemas.microsoft.com/office/drawing/2014/chart" uri="{C3380CC4-5D6E-409C-BE32-E72D297353CC}">
              <c16:uniqueId val="{00000001-F4CE-4103-BAB7-08C80358A3E7}"/>
            </c:ext>
          </c:extLst>
        </c:ser>
        <c:ser>
          <c:idx val="2"/>
          <c:order val="2"/>
          <c:tx>
            <c:strRef>
              <c:f>'Data 7.3'!$B$5</c:f>
              <c:strCache>
                <c:ptCount val="1"/>
                <c:pt idx="0">
                  <c:v>No relation</c:v>
                </c:pt>
              </c:strCache>
            </c:strRef>
          </c:tx>
          <c:spPr>
            <a:solidFill>
              <a:srgbClr val="EE6214"/>
            </a:solidFill>
            <a:ln>
              <a:solidFill>
                <a:srgbClr val="EE6214"/>
              </a:solidFill>
            </a:ln>
            <a:effectLst/>
          </c:spPr>
          <c:invertIfNegative val="0"/>
          <c:cat>
            <c:strRef>
              <c:f>'Data 7.3'!$A$9:$A$12</c:f>
              <c:strCache>
                <c:ptCount val="4"/>
                <c:pt idx="0">
                  <c:v>0-1</c:v>
                </c:pt>
                <c:pt idx="1">
                  <c:v>2-4</c:v>
                </c:pt>
                <c:pt idx="2">
                  <c:v>5-9</c:v>
                </c:pt>
                <c:pt idx="3">
                  <c:v>10+</c:v>
                </c:pt>
              </c:strCache>
            </c:strRef>
          </c:cat>
          <c:val>
            <c:numRef>
              <c:f>'Data 7.3'!$B$9:$B$12</c:f>
              <c:numCache>
                <c:formatCode>General</c:formatCode>
                <c:ptCount val="4"/>
                <c:pt idx="0">
                  <c:v>48</c:v>
                </c:pt>
                <c:pt idx="1">
                  <c:v>156</c:v>
                </c:pt>
                <c:pt idx="2">
                  <c:v>88</c:v>
                </c:pt>
                <c:pt idx="3">
                  <c:v>9</c:v>
                </c:pt>
              </c:numCache>
            </c:numRef>
          </c:val>
          <c:extLst>
            <c:ext xmlns:c16="http://schemas.microsoft.com/office/drawing/2014/chart" uri="{C3380CC4-5D6E-409C-BE32-E72D297353CC}">
              <c16:uniqueId val="{00000002-F4CE-4103-BAB7-08C80358A3E7}"/>
            </c:ext>
          </c:extLst>
        </c:ser>
        <c:dLbls>
          <c:showLegendKey val="0"/>
          <c:showVal val="0"/>
          <c:showCatName val="0"/>
          <c:showSerName val="0"/>
          <c:showPercent val="0"/>
          <c:showBubbleSize val="0"/>
        </c:dLbls>
        <c:gapWidth val="150"/>
        <c:overlap val="100"/>
        <c:axId val="499591840"/>
        <c:axId val="499588560"/>
      </c:barChart>
      <c:catAx>
        <c:axId val="499591840"/>
        <c:scaling>
          <c:orientation val="minMax"/>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solidFill>
                      <a:sysClr val="windowText" lastClr="000000"/>
                    </a:solidFill>
                    <a:latin typeface="Arial" panose="020B0604020202020204" pitchFamily="34" charset="0"/>
                    <a:cs typeface="Arial" panose="020B0604020202020204" pitchFamily="34" charset="0"/>
                  </a:rPr>
                  <a:t>Age </a:t>
                </a:r>
              </a:p>
            </c:rich>
          </c:tx>
          <c:layout>
            <c:manualLayout>
              <c:xMode val="edge"/>
              <c:yMode val="edge"/>
              <c:x val="0.51843217760410665"/>
              <c:y val="0.90631399137223911"/>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9588560"/>
        <c:crosses val="autoZero"/>
        <c:auto val="1"/>
        <c:lblAlgn val="ctr"/>
        <c:lblOffset val="100"/>
        <c:noMultiLvlLbl val="0"/>
      </c:catAx>
      <c:valAx>
        <c:axId val="499588560"/>
        <c:scaling>
          <c:orientation val="minMax"/>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400" b="1">
                    <a:solidFill>
                      <a:sysClr val="windowText" lastClr="000000"/>
                    </a:solidFill>
                    <a:latin typeface="Arial" panose="020B0604020202020204" pitchFamily="34" charset="0"/>
                    <a:cs typeface="Arial" panose="020B0604020202020204" pitchFamily="34" charset="0"/>
                  </a:rPr>
                  <a:t>Number of adoptions</a:t>
                </a:r>
              </a:p>
            </c:rich>
          </c:tx>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9591840"/>
        <c:crosses val="autoZero"/>
        <c:crossBetween val="between"/>
      </c:valAx>
      <c:spPr>
        <a:noFill/>
        <a:ln>
          <a:noFill/>
        </a:ln>
        <a:effectLst/>
      </c:spPr>
    </c:plotArea>
    <c:legend>
      <c:legendPos val="l"/>
      <c:layout>
        <c:manualLayout>
          <c:xMode val="edge"/>
          <c:yMode val="edge"/>
          <c:x val="0.15459946608189409"/>
          <c:y val="0.30017848608686321"/>
          <c:w val="0.16877131721524466"/>
          <c:h val="0.15389230099594806"/>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200">
          <a:latin typeface="Segoe UI" panose="020B0502040204020203" pitchFamily="34" charset="0"/>
          <a:cs typeface="Segoe UI" panose="020B0502040204020203" pitchFamily="34" charset="0"/>
        </a:defRPr>
      </a:pPr>
      <a:endParaRPr lang="en-US"/>
    </a:p>
  </c:txPr>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8.1: Trends in households and population,</a:t>
            </a:r>
            <a:r>
              <a:rPr lang="en-GB" sz="1400" baseline="0">
                <a:latin typeface="Arial" panose="020B0604020202020204" pitchFamily="34" charset="0"/>
                <a:cs typeface="Arial" panose="020B0604020202020204" pitchFamily="34" charset="0"/>
              </a:rPr>
              <a:t> </a:t>
            </a:r>
            <a:r>
              <a:rPr lang="en-GB" sz="1400">
                <a:latin typeface="Arial" panose="020B0604020202020204" pitchFamily="34" charset="0"/>
                <a:cs typeface="Arial" panose="020B0604020202020204" pitchFamily="34" charset="0"/>
              </a:rPr>
              <a:t>mid-2008 to mid-2018</a:t>
            </a:r>
          </a:p>
        </c:rich>
      </c:tx>
      <c:overlay val="1"/>
    </c:title>
    <c:autoTitleDeleted val="0"/>
    <c:plotArea>
      <c:layout>
        <c:manualLayout>
          <c:layoutTarget val="inner"/>
          <c:xMode val="edge"/>
          <c:yMode val="edge"/>
          <c:x val="0.22626923649749947"/>
          <c:y val="0.13778578295231678"/>
          <c:w val="0.53670539726879618"/>
          <c:h val="0.71195359442628492"/>
        </c:manualLayout>
      </c:layout>
      <c:lineChart>
        <c:grouping val="standard"/>
        <c:varyColors val="0"/>
        <c:ser>
          <c:idx val="1"/>
          <c:order val="0"/>
          <c:spPr>
            <a:ln w="38100">
              <a:solidFill>
                <a:srgbClr val="7F7F7F"/>
              </a:solidFill>
              <a:prstDash val="solid"/>
            </a:ln>
          </c:spPr>
          <c:marker>
            <c:symbol val="none"/>
          </c:marker>
          <c:cat>
            <c:numRef>
              <c:f>'Data 8.1'!$A$10:$A$19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'Data 8.1'!$D$10:$D$19</c:f>
              <c:numCache>
                <c:formatCode>0.0%</c:formatCode>
                <c:ptCount val="10"/>
                <c:pt idx="0">
                  <c:v>0</c:v>
                </c:pt>
                <c:pt idx="1">
                  <c:v>5.5738146033942606E-3</c:v>
                </c:pt>
                <c:pt idx="2">
                  <c:v>1.1397489861423436E-2</c:v>
                </c:pt>
                <c:pt idx="3">
                  <c:v>1.8643448845835978E-2</c:v>
                </c:pt>
                <c:pt idx="4">
                  <c:v>2.1276595744680851E-2</c:v>
                </c:pt>
                <c:pt idx="5">
                  <c:v>2.3986622844951854E-2</c:v>
                </c:pt>
                <c:pt idx="6">
                  <c:v>2.7811412865901709E-2</c:v>
                </c:pt>
                <c:pt idx="7">
                  <c:v>3.2693305656460822E-2</c:v>
                </c:pt>
                <c:pt idx="8">
                  <c:v>3.8786061619481442E-2</c:v>
                </c:pt>
                <c:pt idx="9">
                  <c:v>4.264929174114436E-2</c:v>
                </c:pt>
              </c:numCache>
            </c:numRef>
          </c:val>
          <c:smooth val="0"/>
          <c:extLst>
            <c:ext xmlns:c16="http://schemas.microsoft.com/office/drawing/2014/chart" uri="{C3380CC4-5D6E-409C-BE32-E72D297353CC}">
              <c16:uniqueId val="{00000000-9912-48D4-9956-6E445924267B}"/>
            </c:ext>
          </c:extLst>
        </c:ser>
        <c:ser>
          <c:idx val="2"/>
          <c:order val="1"/>
          <c:spPr>
            <a:ln w="38100">
              <a:solidFill>
                <a:srgbClr val="5C7B1E"/>
              </a:solidFill>
            </a:ln>
          </c:spPr>
          <c:marker>
            <c:symbol val="none"/>
          </c:marker>
          <c:cat>
            <c:numRef>
              <c:f>'Data 8.1'!$A$10:$A$19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'Data 8.1'!$E$10:$E$19</c:f>
              <c:numCache>
                <c:formatCode>0.0%</c:formatCode>
                <c:ptCount val="10"/>
                <c:pt idx="0">
                  <c:v>0</c:v>
                </c:pt>
                <c:pt idx="1">
                  <c:v>5.9081244517138181E-3</c:v>
                </c:pt>
                <c:pt idx="2">
                  <c:v>1.1498451432376933E-2</c:v>
                </c:pt>
                <c:pt idx="3">
                  <c:v>1.6448906250601483E-2</c:v>
                </c:pt>
                <c:pt idx="4">
                  <c:v>2.0827068987714539E-2</c:v>
                </c:pt>
                <c:pt idx="5">
                  <c:v>2.6679161853011613E-2</c:v>
                </c:pt>
                <c:pt idx="6">
                  <c:v>3.3382421565402762E-2</c:v>
                </c:pt>
                <c:pt idx="7">
                  <c:v>3.9340161773027592E-2</c:v>
                </c:pt>
                <c:pt idx="8">
                  <c:v>4.6281234936164622E-2</c:v>
                </c:pt>
                <c:pt idx="9">
                  <c:v>5.3366450424663821E-2</c:v>
                </c:pt>
              </c:numCache>
            </c:numRef>
          </c:val>
          <c:smooth val="0"/>
          <c:extLst>
            <c:ext xmlns:c16="http://schemas.microsoft.com/office/drawing/2014/chart" uri="{C3380CC4-5D6E-409C-BE32-E72D297353CC}">
              <c16:uniqueId val="{00000001-9912-48D4-9956-6E445924267B}"/>
            </c:ext>
          </c:extLst>
        </c:ser>
        <c:dLbls>
          <c:showLegendKey val="0"/>
          <c:showVal val="0"/>
          <c:showCatName val="0"/>
          <c:showSerName val="0"/>
          <c:showPercent val="0"/>
          <c:showBubbleSize val="0"/>
        </c:dLbls>
        <c:smooth val="0"/>
        <c:axId val="52258688"/>
        <c:axId val="52260224"/>
      </c:lineChart>
      <c:catAx>
        <c:axId val="52258688"/>
        <c:scaling>
          <c:orientation val="minMax"/>
        </c:scaling>
        <c:delete val="1"/>
        <c:axPos val="b"/>
        <c:numFmt formatCode="General" sourceLinked="1"/>
        <c:majorTickMark val="out"/>
        <c:minorTickMark val="none"/>
        <c:tickLblPos val="nextTo"/>
        <c:crossAx val="52260224"/>
        <c:crosses val="autoZero"/>
        <c:auto val="1"/>
        <c:lblAlgn val="ctr"/>
        <c:lblOffset val="100"/>
        <c:noMultiLvlLbl val="0"/>
      </c:catAx>
      <c:valAx>
        <c:axId val="52260224"/>
        <c:scaling>
          <c:orientation val="minMax"/>
          <c:max val="7.2000000000000008E-2"/>
          <c:min val="0"/>
        </c:scaling>
        <c:delete val="0"/>
        <c:axPos val="l"/>
        <c:numFmt formatCode="0.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52258688"/>
        <c:crosses val="autoZero"/>
        <c:crossBetween val="midCat"/>
      </c:valAx>
    </c:plotArea>
    <c:plotVisOnly val="1"/>
    <c:dispBlanksAs val="gap"/>
    <c:showDLblsOverMax val="0"/>
  </c:chart>
  <c:spPr>
    <a:ln w="0">
      <a:noFill/>
    </a:ln>
  </c:spPr>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72595733225656"/>
          <c:y val="0.20242209160474658"/>
          <c:w val="0.64434405441004061"/>
          <c:h val="0.62637478439743222"/>
        </c:manualLayout>
      </c:layout>
      <c:lineChart>
        <c:grouping val="standard"/>
        <c:varyColors val="0"/>
        <c:ser>
          <c:idx val="0"/>
          <c:order val="0"/>
          <c:tx>
            <c:strRef>
              <c:f>'Data 8.2'!$B$5</c:f>
              <c:strCache>
                <c:ptCount val="1"/>
                <c:pt idx="0">
                  <c:v>One person households</c:v>
                </c:pt>
              </c:strCache>
            </c:strRef>
          </c:tx>
          <c:spPr>
            <a:ln w="50800">
              <a:solidFill>
                <a:srgbClr val="5C7B1E"/>
              </a:solidFill>
            </a:ln>
          </c:spPr>
          <c:marker>
            <c:symbol val="none"/>
          </c:marker>
          <c:cat>
            <c:numRef>
              <c:f>'Data 8.2'!$A$10:$A$26</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'Data 8.2'!$B$10:$B$26</c:f>
              <c:numCache>
                <c:formatCode>#,##0</c:formatCode>
                <c:ptCount val="17"/>
                <c:pt idx="0">
                  <c:v>721876</c:v>
                </c:pt>
                <c:pt idx="1">
                  <c:v>730642</c:v>
                </c:pt>
                <c:pt idx="2">
                  <c:v>742717</c:v>
                </c:pt>
                <c:pt idx="3">
                  <c:v>771061</c:v>
                </c:pt>
                <c:pt idx="4">
                  <c:v>767067</c:v>
                </c:pt>
                <c:pt idx="5">
                  <c:v>787230</c:v>
                </c:pt>
                <c:pt idx="6">
                  <c:v>790372</c:v>
                </c:pt>
                <c:pt idx="7">
                  <c:v>816129</c:v>
                </c:pt>
                <c:pt idx="8">
                  <c:v>810312</c:v>
                </c:pt>
                <c:pt idx="9">
                  <c:v>825292</c:v>
                </c:pt>
                <c:pt idx="10">
                  <c:v>825257</c:v>
                </c:pt>
                <c:pt idx="11">
                  <c:v>847795</c:v>
                </c:pt>
                <c:pt idx="12">
                  <c:v>870316</c:v>
                </c:pt>
                <c:pt idx="13">
                  <c:v>880426</c:v>
                </c:pt>
                <c:pt idx="14">
                  <c:v>887514</c:v>
                </c:pt>
                <c:pt idx="15">
                  <c:v>903547</c:v>
                </c:pt>
                <c:pt idx="16">
                  <c:v>885052</c:v>
                </c:pt>
              </c:numCache>
            </c:numRef>
          </c:val>
          <c:smooth val="0"/>
          <c:extLst>
            <c:ext xmlns:c16="http://schemas.microsoft.com/office/drawing/2014/chart" uri="{C3380CC4-5D6E-409C-BE32-E72D297353CC}">
              <c16:uniqueId val="{00000000-C371-464F-A783-BDC5EEF8E90D}"/>
            </c:ext>
          </c:extLst>
        </c:ser>
        <c:ser>
          <c:idx val="1"/>
          <c:order val="1"/>
          <c:tx>
            <c:strRef>
              <c:f>'Data 8.2'!$C$5</c:f>
              <c:strCache>
                <c:ptCount val="1"/>
                <c:pt idx="0">
                  <c:v>Two person households</c:v>
                </c:pt>
              </c:strCache>
            </c:strRef>
          </c:tx>
          <c:spPr>
            <a:ln w="25400">
              <a:solidFill>
                <a:schemeClr val="bg1">
                  <a:lumMod val="50000"/>
                </a:schemeClr>
              </a:solidFill>
            </a:ln>
          </c:spPr>
          <c:marker>
            <c:symbol val="none"/>
          </c:marker>
          <c:cat>
            <c:numRef>
              <c:f>'Data 8.2'!$A$10:$A$26</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'Data 8.2'!$C$10:$C$26</c:f>
              <c:numCache>
                <c:formatCode>#,##0</c:formatCode>
                <c:ptCount val="17"/>
                <c:pt idx="0">
                  <c:v>725975</c:v>
                </c:pt>
                <c:pt idx="1">
                  <c:v>736347</c:v>
                </c:pt>
                <c:pt idx="2">
                  <c:v>743449</c:v>
                </c:pt>
                <c:pt idx="3">
                  <c:v>745026</c:v>
                </c:pt>
                <c:pt idx="4">
                  <c:v>766457</c:v>
                </c:pt>
                <c:pt idx="5">
                  <c:v>776255</c:v>
                </c:pt>
                <c:pt idx="6">
                  <c:v>802428</c:v>
                </c:pt>
                <c:pt idx="7">
                  <c:v>787653</c:v>
                </c:pt>
                <c:pt idx="8">
                  <c:v>820068</c:v>
                </c:pt>
                <c:pt idx="9">
                  <c:v>809075</c:v>
                </c:pt>
                <c:pt idx="10">
                  <c:v>809628</c:v>
                </c:pt>
                <c:pt idx="11">
                  <c:v>821832</c:v>
                </c:pt>
                <c:pt idx="12">
                  <c:v>813051</c:v>
                </c:pt>
                <c:pt idx="13">
                  <c:v>821257</c:v>
                </c:pt>
                <c:pt idx="14">
                  <c:v>844779</c:v>
                </c:pt>
                <c:pt idx="15">
                  <c:v>847719</c:v>
                </c:pt>
                <c:pt idx="16">
                  <c:v>850835</c:v>
                </c:pt>
              </c:numCache>
            </c:numRef>
          </c:val>
          <c:smooth val="0"/>
          <c:extLst>
            <c:ext xmlns:c16="http://schemas.microsoft.com/office/drawing/2014/chart" uri="{C3380CC4-5D6E-409C-BE32-E72D297353CC}">
              <c16:uniqueId val="{00000001-C371-464F-A783-BDC5EEF8E90D}"/>
            </c:ext>
          </c:extLst>
        </c:ser>
        <c:ser>
          <c:idx val="2"/>
          <c:order val="2"/>
          <c:tx>
            <c:strRef>
              <c:f>'Data 8.2'!$D$5</c:f>
              <c:strCache>
                <c:ptCount val="1"/>
                <c:pt idx="0">
                  <c:v>Three or more person households</c:v>
                </c:pt>
              </c:strCache>
            </c:strRef>
          </c:tx>
          <c:spPr>
            <a:ln>
              <a:solidFill>
                <a:srgbClr val="5C7B1E"/>
              </a:solidFill>
            </a:ln>
          </c:spPr>
          <c:marker>
            <c:symbol val="none"/>
          </c:marker>
          <c:cat>
            <c:numRef>
              <c:f>'Data 8.2'!$A$10:$A$26</c:f>
              <c:numCache>
                <c:formatCode>General</c:formatCod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numCache>
            </c:numRef>
          </c:cat>
          <c:val>
            <c:numRef>
              <c:f>'Data 8.2'!$D$10:$D$26</c:f>
              <c:numCache>
                <c:formatCode>#,##0</c:formatCode>
                <c:ptCount val="17"/>
                <c:pt idx="0">
                  <c:v>746713</c:v>
                </c:pt>
                <c:pt idx="1">
                  <c:v>744441</c:v>
                </c:pt>
                <c:pt idx="2">
                  <c:v>744631</c:v>
                </c:pt>
                <c:pt idx="3">
                  <c:v>735175</c:v>
                </c:pt>
                <c:pt idx="4">
                  <c:v>740759</c:v>
                </c:pt>
                <c:pt idx="5">
                  <c:v>731700</c:v>
                </c:pt>
                <c:pt idx="6">
                  <c:v>726166</c:v>
                </c:pt>
                <c:pt idx="7">
                  <c:v>734186</c:v>
                </c:pt>
                <c:pt idx="8">
                  <c:v>721401</c:v>
                </c:pt>
                <c:pt idx="9">
                  <c:v>730484</c:v>
                </c:pt>
                <c:pt idx="10">
                  <c:v>741539</c:v>
                </c:pt>
                <c:pt idx="11">
                  <c:v>717032</c:v>
                </c:pt>
                <c:pt idx="12">
                  <c:v>716976</c:v>
                </c:pt>
                <c:pt idx="13">
                  <c:v>714331</c:v>
                </c:pt>
                <c:pt idx="14">
                  <c:v>697650</c:v>
                </c:pt>
                <c:pt idx="15">
                  <c:v>694905</c:v>
                </c:pt>
                <c:pt idx="16">
                  <c:v>726850</c:v>
                </c:pt>
              </c:numCache>
            </c:numRef>
          </c:val>
          <c:smooth val="0"/>
          <c:extLst>
            <c:ext xmlns:c16="http://schemas.microsoft.com/office/drawing/2014/chart" uri="{C3380CC4-5D6E-409C-BE32-E72D297353CC}">
              <c16:uniqueId val="{00000002-C371-464F-A783-BDC5EEF8E90D}"/>
            </c:ext>
          </c:extLst>
        </c:ser>
        <c:dLbls>
          <c:showLegendKey val="0"/>
          <c:showVal val="0"/>
          <c:showCatName val="0"/>
          <c:showSerName val="0"/>
          <c:showPercent val="0"/>
          <c:showBubbleSize val="0"/>
        </c:dLbls>
        <c:smooth val="0"/>
        <c:axId val="119378688"/>
        <c:axId val="119380608"/>
      </c:lineChart>
      <c:dateAx>
        <c:axId val="119378688"/>
        <c:scaling>
          <c:orientation val="minMax"/>
          <c:max val="2017"/>
          <c:min val="2001"/>
        </c:scaling>
        <c:delete val="1"/>
        <c:axPos val="b"/>
        <c:majorGridlines>
          <c:spPr>
            <a:ln>
              <a:noFill/>
            </a:ln>
          </c:spPr>
        </c:majorGridlines>
        <c:minorGridlines>
          <c:spPr>
            <a:ln>
              <a:noFill/>
            </a:ln>
          </c:spPr>
        </c:minorGridlines>
        <c:numFmt formatCode="General" sourceLinked="1"/>
        <c:majorTickMark val="out"/>
        <c:minorTickMark val="in"/>
        <c:tickLblPos val="nextTo"/>
        <c:crossAx val="119380608"/>
        <c:crosses val="autoZero"/>
        <c:auto val="0"/>
        <c:lblOffset val="100"/>
        <c:baseTimeUnit val="days"/>
        <c:majorUnit val="2"/>
        <c:majorTimeUnit val="days"/>
      </c:dateAx>
      <c:valAx>
        <c:axId val="119380608"/>
        <c:scaling>
          <c:orientation val="minMax"/>
          <c:min val="680000"/>
        </c:scaling>
        <c:delete val="1"/>
        <c:axPos val="l"/>
        <c:numFmt formatCode="#,##0" sourceLinked="1"/>
        <c:majorTickMark val="out"/>
        <c:minorTickMark val="none"/>
        <c:tickLblPos val="nextTo"/>
        <c:crossAx val="119378688"/>
        <c:crosses val="autoZero"/>
        <c:crossBetween val="midCat"/>
      </c:valAx>
      <c:spPr>
        <a:noFill/>
        <a:ln w="25400">
          <a:noFill/>
        </a:ln>
      </c:spPr>
    </c:plotArea>
    <c:plotVisOnly val="1"/>
    <c:dispBlanksAs val="gap"/>
    <c:showDLblsOverMax val="0"/>
  </c:chart>
  <c:spPr>
    <a:ln>
      <a:noFill/>
    </a:ln>
  </c:spPr>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pPr>
            <a:r>
              <a:rPr lang="en-GB" sz="1400">
                <a:latin typeface="Arial" panose="020B0604020202020204" pitchFamily="34" charset="0"/>
                <a:cs typeface="Arial" panose="020B0604020202020204" pitchFamily="34" charset="0"/>
              </a:rPr>
              <a:t>Figure 8.3: Percentage of people living alone in Scotland by age and</a:t>
            </a:r>
            <a:r>
              <a:rPr lang="en-GB" sz="1400" baseline="0">
                <a:latin typeface="Arial" panose="020B0604020202020204" pitchFamily="34" charset="0"/>
                <a:cs typeface="Arial" panose="020B0604020202020204" pitchFamily="34" charset="0"/>
              </a:rPr>
              <a:t> </a:t>
            </a:r>
            <a:r>
              <a:rPr lang="en-GB" sz="1400">
                <a:latin typeface="Arial" panose="020B0604020202020204" pitchFamily="34" charset="0"/>
                <a:cs typeface="Arial" panose="020B0604020202020204" pitchFamily="34" charset="0"/>
              </a:rPr>
              <a:t>sex, mid-2018</a:t>
            </a:r>
          </a:p>
        </c:rich>
      </c:tx>
      <c:layout>
        <c:manualLayout>
          <c:xMode val="edge"/>
          <c:yMode val="edge"/>
          <c:x val="0.1323472418890615"/>
          <c:y val="1.8743848674563229E-2"/>
        </c:manualLayout>
      </c:layout>
      <c:overlay val="0"/>
    </c:title>
    <c:autoTitleDeleted val="0"/>
    <c:plotArea>
      <c:layout>
        <c:manualLayout>
          <c:layoutTarget val="inner"/>
          <c:xMode val="edge"/>
          <c:yMode val="edge"/>
          <c:x val="8.3102215914519661E-2"/>
          <c:y val="8.2142073482254566E-2"/>
          <c:w val="0.89298619869135754"/>
          <c:h val="0.74189253171900649"/>
        </c:manualLayout>
      </c:layout>
      <c:lineChart>
        <c:grouping val="standard"/>
        <c:varyColors val="0"/>
        <c:ser>
          <c:idx val="0"/>
          <c:order val="0"/>
          <c:tx>
            <c:v>2018 Males</c:v>
          </c:tx>
          <c:spPr>
            <a:ln w="38100">
              <a:solidFill>
                <a:srgbClr val="7F7F7F"/>
              </a:solidFill>
            </a:ln>
          </c:spPr>
          <c:marker>
            <c:symbol val="none"/>
          </c:marker>
          <c:cat>
            <c:strLit>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Lit>
          </c:cat>
          <c:val>
            <c:numRef>
              <c:f>'Data 8.3'!$C$8:$C$23</c:f>
              <c:numCache>
                <c:formatCode>0%</c:formatCode>
                <c:ptCount val="16"/>
                <c:pt idx="0">
                  <c:v>0.03</c:v>
                </c:pt>
                <c:pt idx="1">
                  <c:v>0.08</c:v>
                </c:pt>
                <c:pt idx="2">
                  <c:v>0.18</c:v>
                </c:pt>
                <c:pt idx="3">
                  <c:v>0.21</c:v>
                </c:pt>
                <c:pt idx="4">
                  <c:v>0.23</c:v>
                </c:pt>
                <c:pt idx="5">
                  <c:v>0.22</c:v>
                </c:pt>
                <c:pt idx="6">
                  <c:v>0.23</c:v>
                </c:pt>
                <c:pt idx="7">
                  <c:v>0.22</c:v>
                </c:pt>
                <c:pt idx="8">
                  <c:v>0.22</c:v>
                </c:pt>
                <c:pt idx="9">
                  <c:v>0.22</c:v>
                </c:pt>
                <c:pt idx="10">
                  <c:v>0.21</c:v>
                </c:pt>
                <c:pt idx="11">
                  <c:v>0.21</c:v>
                </c:pt>
                <c:pt idx="12">
                  <c:v>0.24</c:v>
                </c:pt>
                <c:pt idx="13">
                  <c:v>0.3</c:v>
                </c:pt>
                <c:pt idx="14">
                  <c:v>0.39</c:v>
                </c:pt>
                <c:pt idx="15">
                  <c:v>0.43</c:v>
                </c:pt>
              </c:numCache>
            </c:numRef>
          </c:val>
          <c:smooth val="0"/>
          <c:extLst>
            <c:ext xmlns:c16="http://schemas.microsoft.com/office/drawing/2014/chart" uri="{C3380CC4-5D6E-409C-BE32-E72D297353CC}">
              <c16:uniqueId val="{00000000-2401-458C-B487-78E2A3C1B310}"/>
            </c:ext>
          </c:extLst>
        </c:ser>
        <c:ser>
          <c:idx val="1"/>
          <c:order val="1"/>
          <c:tx>
            <c:v>2018 Females</c:v>
          </c:tx>
          <c:spPr>
            <a:ln w="38100">
              <a:solidFill>
                <a:srgbClr val="5C7B1E"/>
              </a:solidFill>
            </a:ln>
          </c:spPr>
          <c:marker>
            <c:symbol val="none"/>
          </c:marker>
          <c:cat>
            <c:strLit>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Lit>
          </c:cat>
          <c:val>
            <c:numRef>
              <c:f>'Data 8.3'!$B$8:$B$23</c:f>
              <c:numCache>
                <c:formatCode>0%</c:formatCode>
                <c:ptCount val="16"/>
                <c:pt idx="0">
                  <c:v>0.04</c:v>
                </c:pt>
                <c:pt idx="1">
                  <c:v>7.0000000000000007E-2</c:v>
                </c:pt>
                <c:pt idx="2">
                  <c:v>0.12</c:v>
                </c:pt>
                <c:pt idx="3">
                  <c:v>0.13</c:v>
                </c:pt>
                <c:pt idx="4">
                  <c:v>0.12</c:v>
                </c:pt>
                <c:pt idx="5">
                  <c:v>0.12</c:v>
                </c:pt>
                <c:pt idx="6">
                  <c:v>0.13</c:v>
                </c:pt>
                <c:pt idx="7">
                  <c:v>0.17</c:v>
                </c:pt>
                <c:pt idx="8">
                  <c:v>0.2</c:v>
                </c:pt>
                <c:pt idx="9">
                  <c:v>0.22</c:v>
                </c:pt>
                <c:pt idx="10">
                  <c:v>0.27</c:v>
                </c:pt>
                <c:pt idx="11">
                  <c:v>0.34</c:v>
                </c:pt>
                <c:pt idx="12">
                  <c:v>0.44</c:v>
                </c:pt>
                <c:pt idx="13">
                  <c:v>0.56999999999999995</c:v>
                </c:pt>
                <c:pt idx="14">
                  <c:v>0.64</c:v>
                </c:pt>
                <c:pt idx="15">
                  <c:v>0.61</c:v>
                </c:pt>
              </c:numCache>
            </c:numRef>
          </c:val>
          <c:smooth val="0"/>
          <c:extLst>
            <c:ext xmlns:c16="http://schemas.microsoft.com/office/drawing/2014/chart" uri="{C3380CC4-5D6E-409C-BE32-E72D297353CC}">
              <c16:uniqueId val="{00000001-2401-458C-B487-78E2A3C1B310}"/>
            </c:ext>
          </c:extLst>
        </c:ser>
        <c:dLbls>
          <c:showLegendKey val="0"/>
          <c:showVal val="0"/>
          <c:showCatName val="0"/>
          <c:showSerName val="0"/>
          <c:showPercent val="0"/>
          <c:showBubbleSize val="0"/>
        </c:dLbls>
        <c:smooth val="0"/>
        <c:axId val="72585984"/>
        <c:axId val="72587904"/>
      </c:lineChart>
      <c:catAx>
        <c:axId val="72585984"/>
        <c:scaling>
          <c:orientation val="minMax"/>
        </c:scaling>
        <c:delete val="0"/>
        <c:axPos val="b"/>
        <c:title>
          <c:tx>
            <c:rich>
              <a:bodyPr/>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Age group</a:t>
                </a:r>
              </a:p>
            </c:rich>
          </c:tx>
          <c:layout>
            <c:manualLayout>
              <c:xMode val="edge"/>
              <c:yMode val="edge"/>
              <c:x val="0.45330229623219026"/>
              <c:y val="0.87100701384000334"/>
            </c:manualLayout>
          </c:layout>
          <c:overlay val="0"/>
        </c:title>
        <c:numFmt formatCode="General" sourceLinked="1"/>
        <c:majorTickMark val="out"/>
        <c:minorTickMark val="none"/>
        <c:tickLblPos val="low"/>
        <c:spPr>
          <a:ln w="12700">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72587904"/>
        <c:crosses val="autoZero"/>
        <c:auto val="1"/>
        <c:lblAlgn val="ctr"/>
        <c:lblOffset val="50"/>
        <c:noMultiLvlLbl val="0"/>
      </c:catAx>
      <c:valAx>
        <c:axId val="72587904"/>
        <c:scaling>
          <c:orientation val="minMax"/>
          <c:max val="0.70000000000000007"/>
          <c:min val="0"/>
        </c:scaling>
        <c:delete val="0"/>
        <c:axPos val="l"/>
        <c:title>
          <c:tx>
            <c:rich>
              <a:bodyPr/>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Percentage of people living in one person household</a:t>
                </a:r>
              </a:p>
            </c:rich>
          </c:tx>
          <c:overlay val="0"/>
        </c:title>
        <c:numFmt formatCode="0%" sourceLinked="0"/>
        <c:majorTickMark val="out"/>
        <c:minorTickMark val="none"/>
        <c:tickLblPos val="nextTo"/>
        <c:spPr>
          <a:noFill/>
          <a:ln w="12700">
            <a:solidFill>
              <a:schemeClr val="tx1"/>
            </a:solidFill>
          </a:ln>
        </c:spPr>
        <c:txPr>
          <a:bodyPr rot="0" vert="horz"/>
          <a:lstStyle/>
          <a:p>
            <a:pPr>
              <a:defRPr sz="1200"/>
            </a:pPr>
            <a:endParaRPr lang="en-US"/>
          </a:p>
        </c:txPr>
        <c:crossAx val="72585984"/>
        <c:crosses val="autoZero"/>
        <c:crossBetween val="midCat"/>
        <c:majorUnit val="0.1"/>
      </c:valAx>
      <c:spPr>
        <a:noFill/>
        <a:ln>
          <a:noFill/>
        </a:ln>
      </c:spPr>
    </c:plotArea>
    <c:plotVisOnly val="1"/>
    <c:dispBlanksAs val="gap"/>
    <c:showDLblsOverMax val="0"/>
  </c:chart>
  <c:spPr>
    <a:ln>
      <a:noFill/>
    </a:ln>
  </c:spPr>
  <c:txPr>
    <a:bodyPr/>
    <a:lstStyle/>
    <a:p>
      <a:pPr>
        <a:defRPr sz="1600" baseline="0">
          <a:latin typeface="Segoe UI" panose="020B0502040204020203" pitchFamily="34" charset="0"/>
          <a:cs typeface="Segoe UI" panose="020B0502040204020203" pitchFamily="34" charset="0"/>
        </a:defRPr>
      </a:pPr>
      <a:endParaRPr lang="en-US"/>
    </a:p>
  </c:txPr>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00" b="1">
                <a:latin typeface="Arial" panose="020B0604020202020204" pitchFamily="34" charset="0"/>
                <a:cs typeface="Arial" panose="020B0604020202020204" pitchFamily="34" charset="0"/>
              </a:rPr>
              <a:t>Figure 8.4: Number of households in Scotland, mid-1998 to mid-2041</a:t>
            </a:r>
          </a:p>
        </c:rich>
      </c:tx>
      <c:overlay val="0"/>
    </c:title>
    <c:autoTitleDeleted val="0"/>
    <c:plotArea>
      <c:layout>
        <c:manualLayout>
          <c:layoutTarget val="inner"/>
          <c:xMode val="edge"/>
          <c:yMode val="edge"/>
          <c:x val="8.2011049949228657E-2"/>
          <c:y val="7.0610464480375487E-2"/>
          <c:w val="0.8718792759600702"/>
          <c:h val="0.79325497448427851"/>
        </c:manualLayout>
      </c:layout>
      <c:areaChart>
        <c:grouping val="standard"/>
        <c:varyColors val="0"/>
        <c:ser>
          <c:idx val="2"/>
          <c:order val="0"/>
          <c:tx>
            <c:v>line</c:v>
          </c:tx>
          <c:spPr>
            <a:solidFill>
              <a:srgbClr val="DEE4D2"/>
            </a:solidFill>
          </c:spPr>
          <c:cat>
            <c:numRef>
              <c:f>'Data 8.4'!$A$8:$A$52</c:f>
              <c:numCache>
                <c:formatCode>General</c:formatCode>
                <c:ptCount val="45"/>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2031</c:v>
                </c:pt>
                <c:pt idx="35">
                  <c:v>2032</c:v>
                </c:pt>
                <c:pt idx="36">
                  <c:v>2033</c:v>
                </c:pt>
                <c:pt idx="37">
                  <c:v>2034</c:v>
                </c:pt>
                <c:pt idx="38">
                  <c:v>2035</c:v>
                </c:pt>
                <c:pt idx="39">
                  <c:v>2036</c:v>
                </c:pt>
                <c:pt idx="40">
                  <c:v>2037</c:v>
                </c:pt>
                <c:pt idx="41">
                  <c:v>2038</c:v>
                </c:pt>
                <c:pt idx="42">
                  <c:v>2039</c:v>
                </c:pt>
                <c:pt idx="43">
                  <c:v>2040</c:v>
                </c:pt>
                <c:pt idx="44">
                  <c:v>2041</c:v>
                </c:pt>
              </c:numCache>
            </c:numRef>
          </c:cat>
          <c:val>
            <c:numRef>
              <c:f>'Data 8.4'!$C$8:$C$29</c:f>
              <c:numCache>
                <c:formatCode>#,##0.00</c:formatCode>
                <c:ptCount val="22"/>
                <c:pt idx="1">
                  <c:v>2.153365</c:v>
                </c:pt>
                <c:pt idx="2">
                  <c:v>2.1658189999999999</c:v>
                </c:pt>
                <c:pt idx="3">
                  <c:v>2.1774840000000002</c:v>
                </c:pt>
                <c:pt idx="4">
                  <c:v>2.1945644048999999</c:v>
                </c:pt>
                <c:pt idx="5">
                  <c:v>2.2114298775999996</c:v>
                </c:pt>
                <c:pt idx="6">
                  <c:v>2.2307971855000002</c:v>
                </c:pt>
                <c:pt idx="7">
                  <c:v>2.2512617177999998</c:v>
                </c:pt>
                <c:pt idx="8">
                  <c:v>2.2742830105</c:v>
                </c:pt>
                <c:pt idx="9">
                  <c:v>2.2951854191000001</c:v>
                </c:pt>
                <c:pt idx="10">
                  <c:v>2.3189659515000001</c:v>
                </c:pt>
                <c:pt idx="11">
                  <c:v>2.3379666293999999</c:v>
                </c:pt>
                <c:pt idx="12">
                  <c:v>2.3517800593999998</c:v>
                </c:pt>
                <c:pt idx="13">
                  <c:v>2.3648500190000004</c:v>
                </c:pt>
                <c:pt idx="14">
                  <c:v>2.3764240000000001</c:v>
                </c:pt>
                <c:pt idx="15">
                  <c:v>2.38666</c:v>
                </c:pt>
                <c:pt idx="16">
                  <c:v>2.4003420000000002</c:v>
                </c:pt>
                <c:pt idx="17">
                  <c:v>2.4160140000000001</c:v>
                </c:pt>
                <c:pt idx="18">
                  <c:v>2.4299430000000002</c:v>
                </c:pt>
                <c:pt idx="19">
                  <c:v>2.4461710000000001</c:v>
                </c:pt>
                <c:pt idx="20">
                  <c:v>2.462736</c:v>
                </c:pt>
                <c:pt idx="21">
                  <c:v>2.4772750000000001</c:v>
                </c:pt>
              </c:numCache>
            </c:numRef>
          </c:val>
          <c:extLst>
            <c:ext xmlns:c16="http://schemas.microsoft.com/office/drawing/2014/chart" uri="{C3380CC4-5D6E-409C-BE32-E72D297353CC}">
              <c16:uniqueId val="{00000000-DD3B-49EA-981A-F3B53041DF41}"/>
            </c:ext>
          </c:extLst>
        </c:ser>
        <c:ser>
          <c:idx val="0"/>
          <c:order val="2"/>
          <c:tx>
            <c:v>line2</c:v>
          </c:tx>
          <c:spPr>
            <a:solidFill>
              <a:srgbClr val="DEE4D2">
                <a:alpha val="40000"/>
              </a:srgbClr>
            </a:solidFill>
          </c:spPr>
          <c:cat>
            <c:numRef>
              <c:f>'Data 8.4'!$A$8:$A$52</c:f>
              <c:numCache>
                <c:formatCode>General</c:formatCode>
                <c:ptCount val="45"/>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pt idx="29">
                  <c:v>2026</c:v>
                </c:pt>
                <c:pt idx="30">
                  <c:v>2027</c:v>
                </c:pt>
                <c:pt idx="31">
                  <c:v>2028</c:v>
                </c:pt>
                <c:pt idx="32">
                  <c:v>2029</c:v>
                </c:pt>
                <c:pt idx="33">
                  <c:v>2030</c:v>
                </c:pt>
                <c:pt idx="34">
                  <c:v>2031</c:v>
                </c:pt>
                <c:pt idx="35">
                  <c:v>2032</c:v>
                </c:pt>
                <c:pt idx="36">
                  <c:v>2033</c:v>
                </c:pt>
                <c:pt idx="37">
                  <c:v>2034</c:v>
                </c:pt>
                <c:pt idx="38">
                  <c:v>2035</c:v>
                </c:pt>
                <c:pt idx="39">
                  <c:v>2036</c:v>
                </c:pt>
                <c:pt idx="40">
                  <c:v>2037</c:v>
                </c:pt>
                <c:pt idx="41">
                  <c:v>2038</c:v>
                </c:pt>
                <c:pt idx="42">
                  <c:v>2039</c:v>
                </c:pt>
                <c:pt idx="43">
                  <c:v>2040</c:v>
                </c:pt>
                <c:pt idx="44">
                  <c:v>2041</c:v>
                </c:pt>
              </c:numCache>
            </c:numRef>
          </c:cat>
          <c:val>
            <c:numRef>
              <c:f>'Data 8.4'!$D$8:$D$52</c:f>
              <c:numCache>
                <c:formatCode>General</c:formatCode>
                <c:ptCount val="45"/>
                <c:pt idx="22" formatCode="0.00">
                  <c:v>2.5012089999999998</c:v>
                </c:pt>
                <c:pt idx="23" formatCode="0.00">
                  <c:v>2.5182319999999998</c:v>
                </c:pt>
                <c:pt idx="24" formatCode="0.00">
                  <c:v>2.5344609999999999</c:v>
                </c:pt>
                <c:pt idx="25" formatCode="0.00">
                  <c:v>2.5500150000000001</c:v>
                </c:pt>
                <c:pt idx="26" formatCode="0.00">
                  <c:v>2.5640149999999999</c:v>
                </c:pt>
                <c:pt idx="27" formatCode="0.00">
                  <c:v>2.5777830000000002</c:v>
                </c:pt>
                <c:pt idx="28" formatCode="0.00">
                  <c:v>2.5908890000000002</c:v>
                </c:pt>
                <c:pt idx="29" formatCode="0.00">
                  <c:v>2.6036410000000001</c:v>
                </c:pt>
                <c:pt idx="30" formatCode="0.00">
                  <c:v>2.616908</c:v>
                </c:pt>
                <c:pt idx="31" formatCode="0.00">
                  <c:v>2.6297030000000001</c:v>
                </c:pt>
                <c:pt idx="32" formatCode="0.00">
                  <c:v>2.642191</c:v>
                </c:pt>
                <c:pt idx="33" formatCode="0.00">
                  <c:v>2.653842</c:v>
                </c:pt>
                <c:pt idx="34" formatCode="0.00">
                  <c:v>2.6658539999999999</c:v>
                </c:pt>
                <c:pt idx="35" formatCode="0.00">
                  <c:v>2.677384</c:v>
                </c:pt>
                <c:pt idx="36" formatCode="0.00">
                  <c:v>2.6883319999999999</c:v>
                </c:pt>
                <c:pt idx="37" formatCode="0.00">
                  <c:v>2.6990430000000001</c:v>
                </c:pt>
                <c:pt idx="38" formatCode="0.00">
                  <c:v>2.7090360000000002</c:v>
                </c:pt>
                <c:pt idx="39" formatCode="0.00">
                  <c:v>2.7191299999999998</c:v>
                </c:pt>
                <c:pt idx="40" formatCode="0.00">
                  <c:v>2.7281789999999999</c:v>
                </c:pt>
                <c:pt idx="41" formatCode="0.00">
                  <c:v>2.737425</c:v>
                </c:pt>
                <c:pt idx="42" formatCode="0.00">
                  <c:v>2.7463839999999999</c:v>
                </c:pt>
                <c:pt idx="43" formatCode="0.00">
                  <c:v>2.7548249999999999</c:v>
                </c:pt>
                <c:pt idx="44" formatCode="0.00">
                  <c:v>2.7630889999999999</c:v>
                </c:pt>
              </c:numCache>
            </c:numRef>
          </c:val>
          <c:extLst>
            <c:ext xmlns:c16="http://schemas.microsoft.com/office/drawing/2014/chart" uri="{C3380CC4-5D6E-409C-BE32-E72D297353CC}">
              <c16:uniqueId val="{00000001-DD3B-49EA-981A-F3B53041DF41}"/>
            </c:ext>
          </c:extLst>
        </c:ser>
        <c:dLbls>
          <c:showLegendKey val="0"/>
          <c:showVal val="0"/>
          <c:showCatName val="0"/>
          <c:showSerName val="0"/>
          <c:showPercent val="0"/>
          <c:showBubbleSize val="0"/>
        </c:dLbls>
        <c:axId val="660449736"/>
        <c:axId val="660452032"/>
      </c:areaChart>
      <c:lineChart>
        <c:grouping val="standard"/>
        <c:varyColors val="0"/>
        <c:ser>
          <c:idx val="1"/>
          <c:order val="1"/>
          <c:tx>
            <c:strRef>
              <c:f>'Data 8.4'!$C$5</c:f>
              <c:strCache>
                <c:ptCount val="1"/>
                <c:pt idx="0">
                  <c:v>Number of Households (millions)</c:v>
                </c:pt>
              </c:strCache>
            </c:strRef>
          </c:tx>
          <c:spPr>
            <a:ln w="38100">
              <a:solidFill>
                <a:srgbClr val="5C7B1E"/>
              </a:solidFill>
              <a:prstDash val="solid"/>
            </a:ln>
          </c:spPr>
          <c:marker>
            <c:symbol val="none"/>
          </c:marker>
          <c:dPt>
            <c:idx val="0"/>
            <c:marker>
              <c:symbol val="circle"/>
              <c:size val="12"/>
              <c:spPr>
                <a:solidFill>
                  <a:srgbClr val="5C7B1E"/>
                </a:solidFill>
                <a:ln>
                  <a:noFill/>
                </a:ln>
              </c:spPr>
            </c:marker>
            <c:bubble3D val="0"/>
            <c:extLst>
              <c:ext xmlns:c16="http://schemas.microsoft.com/office/drawing/2014/chart" uri="{C3380CC4-5D6E-409C-BE32-E72D297353CC}">
                <c16:uniqueId val="{00000002-DD3B-49EA-981A-F3B53041DF41}"/>
              </c:ext>
            </c:extLst>
          </c:dPt>
          <c:dPt>
            <c:idx val="13"/>
            <c:bubble3D val="0"/>
            <c:extLst>
              <c:ext xmlns:c16="http://schemas.microsoft.com/office/drawing/2014/chart" uri="{C3380CC4-5D6E-409C-BE32-E72D297353CC}">
                <c16:uniqueId val="{00000003-DD3B-49EA-981A-F3B53041DF41}"/>
              </c:ext>
            </c:extLst>
          </c:dPt>
          <c:dPt>
            <c:idx val="20"/>
            <c:marker>
              <c:symbol val="circle"/>
              <c:size val="12"/>
              <c:spPr>
                <a:solidFill>
                  <a:srgbClr val="5C7B1E"/>
                </a:solidFill>
                <a:ln>
                  <a:solidFill>
                    <a:srgbClr val="5C7B1E"/>
                  </a:solidFill>
                </a:ln>
              </c:spPr>
            </c:marker>
            <c:bubble3D val="0"/>
            <c:extLst>
              <c:ext xmlns:c16="http://schemas.microsoft.com/office/drawing/2014/chart" uri="{C3380CC4-5D6E-409C-BE32-E72D297353CC}">
                <c16:uniqueId val="{00000004-DD3B-49EA-981A-F3B53041DF41}"/>
              </c:ext>
            </c:extLst>
          </c:dPt>
          <c:dPt>
            <c:idx val="21"/>
            <c:marker>
              <c:symbol val="circle"/>
              <c:size val="12"/>
              <c:spPr>
                <a:solidFill>
                  <a:srgbClr val="5C7B1E"/>
                </a:solidFill>
                <a:ln>
                  <a:solidFill>
                    <a:srgbClr val="5C7B1E"/>
                  </a:solidFill>
                </a:ln>
              </c:spPr>
            </c:marker>
            <c:bubble3D val="0"/>
            <c:spPr>
              <a:ln w="38100">
                <a:noFill/>
                <a:prstDash val="solid"/>
              </a:ln>
            </c:spPr>
            <c:extLst>
              <c:ext xmlns:c16="http://schemas.microsoft.com/office/drawing/2014/chart" uri="{C3380CC4-5D6E-409C-BE32-E72D297353CC}">
                <c16:uniqueId val="{00000006-DD3B-49EA-981A-F3B53041DF41}"/>
              </c:ext>
            </c:extLst>
          </c:dPt>
          <c:dPt>
            <c:idx val="22"/>
            <c:bubble3D val="0"/>
            <c:spPr>
              <a:ln w="38100">
                <a:solidFill>
                  <a:srgbClr val="5C7B1E"/>
                </a:solidFill>
                <a:prstDash val="dash"/>
              </a:ln>
            </c:spPr>
            <c:extLst>
              <c:ext xmlns:c16="http://schemas.microsoft.com/office/drawing/2014/chart" uri="{C3380CC4-5D6E-409C-BE32-E72D297353CC}">
                <c16:uniqueId val="{00000008-DD3B-49EA-981A-F3B53041DF41}"/>
              </c:ext>
            </c:extLst>
          </c:dPt>
          <c:dPt>
            <c:idx val="23"/>
            <c:bubble3D val="0"/>
            <c:spPr>
              <a:ln w="38100">
                <a:solidFill>
                  <a:srgbClr val="5C7B1E"/>
                </a:solidFill>
                <a:prstDash val="dash"/>
              </a:ln>
            </c:spPr>
            <c:extLst>
              <c:ext xmlns:c16="http://schemas.microsoft.com/office/drawing/2014/chart" uri="{C3380CC4-5D6E-409C-BE32-E72D297353CC}">
                <c16:uniqueId val="{0000000A-DD3B-49EA-981A-F3B53041DF41}"/>
              </c:ext>
            </c:extLst>
          </c:dPt>
          <c:dPt>
            <c:idx val="24"/>
            <c:bubble3D val="0"/>
            <c:spPr>
              <a:ln w="38100">
                <a:solidFill>
                  <a:srgbClr val="5C7B1E"/>
                </a:solidFill>
                <a:prstDash val="dash"/>
              </a:ln>
            </c:spPr>
            <c:extLst>
              <c:ext xmlns:c16="http://schemas.microsoft.com/office/drawing/2014/chart" uri="{C3380CC4-5D6E-409C-BE32-E72D297353CC}">
                <c16:uniqueId val="{0000000C-DD3B-49EA-981A-F3B53041DF41}"/>
              </c:ext>
            </c:extLst>
          </c:dPt>
          <c:dPt>
            <c:idx val="25"/>
            <c:bubble3D val="0"/>
            <c:spPr>
              <a:ln w="38100">
                <a:solidFill>
                  <a:srgbClr val="5C7B1E"/>
                </a:solidFill>
                <a:prstDash val="dash"/>
              </a:ln>
            </c:spPr>
            <c:extLst>
              <c:ext xmlns:c16="http://schemas.microsoft.com/office/drawing/2014/chart" uri="{C3380CC4-5D6E-409C-BE32-E72D297353CC}">
                <c16:uniqueId val="{0000000E-DD3B-49EA-981A-F3B53041DF41}"/>
              </c:ext>
            </c:extLst>
          </c:dPt>
          <c:dPt>
            <c:idx val="26"/>
            <c:bubble3D val="0"/>
            <c:spPr>
              <a:ln w="38100">
                <a:solidFill>
                  <a:srgbClr val="5C7B1E"/>
                </a:solidFill>
                <a:prstDash val="dash"/>
              </a:ln>
            </c:spPr>
            <c:extLst>
              <c:ext xmlns:c16="http://schemas.microsoft.com/office/drawing/2014/chart" uri="{C3380CC4-5D6E-409C-BE32-E72D297353CC}">
                <c16:uniqueId val="{00000010-DD3B-49EA-981A-F3B53041DF41}"/>
              </c:ext>
            </c:extLst>
          </c:dPt>
          <c:dPt>
            <c:idx val="27"/>
            <c:bubble3D val="0"/>
            <c:spPr>
              <a:ln w="38100">
                <a:solidFill>
                  <a:srgbClr val="5C7B1E"/>
                </a:solidFill>
                <a:prstDash val="dash"/>
              </a:ln>
            </c:spPr>
            <c:extLst>
              <c:ext xmlns:c16="http://schemas.microsoft.com/office/drawing/2014/chart" uri="{C3380CC4-5D6E-409C-BE32-E72D297353CC}">
                <c16:uniqueId val="{00000012-DD3B-49EA-981A-F3B53041DF41}"/>
              </c:ext>
            </c:extLst>
          </c:dPt>
          <c:dPt>
            <c:idx val="28"/>
            <c:bubble3D val="0"/>
            <c:spPr>
              <a:ln w="38100">
                <a:solidFill>
                  <a:srgbClr val="5C7B1E"/>
                </a:solidFill>
                <a:prstDash val="dash"/>
              </a:ln>
            </c:spPr>
            <c:extLst>
              <c:ext xmlns:c16="http://schemas.microsoft.com/office/drawing/2014/chart" uri="{C3380CC4-5D6E-409C-BE32-E72D297353CC}">
                <c16:uniqueId val="{00000014-DD3B-49EA-981A-F3B53041DF41}"/>
              </c:ext>
            </c:extLst>
          </c:dPt>
          <c:dPt>
            <c:idx val="29"/>
            <c:bubble3D val="0"/>
            <c:spPr>
              <a:ln w="38100">
                <a:solidFill>
                  <a:srgbClr val="5C7B1E"/>
                </a:solidFill>
                <a:prstDash val="dash"/>
              </a:ln>
            </c:spPr>
            <c:extLst>
              <c:ext xmlns:c16="http://schemas.microsoft.com/office/drawing/2014/chart" uri="{C3380CC4-5D6E-409C-BE32-E72D297353CC}">
                <c16:uniqueId val="{00000016-DD3B-49EA-981A-F3B53041DF41}"/>
              </c:ext>
            </c:extLst>
          </c:dPt>
          <c:dPt>
            <c:idx val="30"/>
            <c:bubble3D val="0"/>
            <c:spPr>
              <a:ln w="38100">
                <a:solidFill>
                  <a:srgbClr val="5C7B1E"/>
                </a:solidFill>
                <a:prstDash val="dash"/>
              </a:ln>
            </c:spPr>
            <c:extLst>
              <c:ext xmlns:c16="http://schemas.microsoft.com/office/drawing/2014/chart" uri="{C3380CC4-5D6E-409C-BE32-E72D297353CC}">
                <c16:uniqueId val="{00000018-DD3B-49EA-981A-F3B53041DF41}"/>
              </c:ext>
            </c:extLst>
          </c:dPt>
          <c:dPt>
            <c:idx val="31"/>
            <c:bubble3D val="0"/>
            <c:spPr>
              <a:ln w="38100">
                <a:solidFill>
                  <a:srgbClr val="5C7B1E"/>
                </a:solidFill>
                <a:prstDash val="dashDot"/>
              </a:ln>
            </c:spPr>
            <c:extLst>
              <c:ext xmlns:c16="http://schemas.microsoft.com/office/drawing/2014/chart" uri="{C3380CC4-5D6E-409C-BE32-E72D297353CC}">
                <c16:uniqueId val="{0000001A-DD3B-49EA-981A-F3B53041DF41}"/>
              </c:ext>
            </c:extLst>
          </c:dPt>
          <c:dPt>
            <c:idx val="32"/>
            <c:bubble3D val="0"/>
            <c:spPr>
              <a:ln w="38100">
                <a:solidFill>
                  <a:srgbClr val="5C7B1E"/>
                </a:solidFill>
                <a:prstDash val="dash"/>
              </a:ln>
            </c:spPr>
            <c:extLst>
              <c:ext xmlns:c16="http://schemas.microsoft.com/office/drawing/2014/chart" uri="{C3380CC4-5D6E-409C-BE32-E72D297353CC}">
                <c16:uniqueId val="{0000001C-DD3B-49EA-981A-F3B53041DF41}"/>
              </c:ext>
            </c:extLst>
          </c:dPt>
          <c:dPt>
            <c:idx val="33"/>
            <c:bubble3D val="0"/>
            <c:spPr>
              <a:ln w="38100">
                <a:solidFill>
                  <a:srgbClr val="5C7B1E"/>
                </a:solidFill>
                <a:prstDash val="dash"/>
              </a:ln>
            </c:spPr>
            <c:extLst>
              <c:ext xmlns:c16="http://schemas.microsoft.com/office/drawing/2014/chart" uri="{C3380CC4-5D6E-409C-BE32-E72D297353CC}">
                <c16:uniqueId val="{0000001E-DD3B-49EA-981A-F3B53041DF41}"/>
              </c:ext>
            </c:extLst>
          </c:dPt>
          <c:dPt>
            <c:idx val="34"/>
            <c:bubble3D val="0"/>
            <c:spPr>
              <a:ln w="38100">
                <a:solidFill>
                  <a:srgbClr val="5C7B1E"/>
                </a:solidFill>
                <a:prstDash val="dash"/>
              </a:ln>
            </c:spPr>
            <c:extLst>
              <c:ext xmlns:c16="http://schemas.microsoft.com/office/drawing/2014/chart" uri="{C3380CC4-5D6E-409C-BE32-E72D297353CC}">
                <c16:uniqueId val="{00000020-DD3B-49EA-981A-F3B53041DF41}"/>
              </c:ext>
            </c:extLst>
          </c:dPt>
          <c:dPt>
            <c:idx val="35"/>
            <c:bubble3D val="0"/>
            <c:spPr>
              <a:ln w="38100">
                <a:solidFill>
                  <a:srgbClr val="5C7B1E"/>
                </a:solidFill>
                <a:prstDash val="dash"/>
              </a:ln>
            </c:spPr>
            <c:extLst>
              <c:ext xmlns:c16="http://schemas.microsoft.com/office/drawing/2014/chart" uri="{C3380CC4-5D6E-409C-BE32-E72D297353CC}">
                <c16:uniqueId val="{00000022-DD3B-49EA-981A-F3B53041DF41}"/>
              </c:ext>
            </c:extLst>
          </c:dPt>
          <c:dPt>
            <c:idx val="36"/>
            <c:bubble3D val="0"/>
            <c:spPr>
              <a:ln w="38100" cmpd="sng">
                <a:solidFill>
                  <a:srgbClr val="5C7B1E"/>
                </a:solidFill>
                <a:prstDash val="dash"/>
              </a:ln>
            </c:spPr>
            <c:extLst>
              <c:ext xmlns:c16="http://schemas.microsoft.com/office/drawing/2014/chart" uri="{C3380CC4-5D6E-409C-BE32-E72D297353CC}">
                <c16:uniqueId val="{00000024-DD3B-49EA-981A-F3B53041DF41}"/>
              </c:ext>
            </c:extLst>
          </c:dPt>
          <c:dPt>
            <c:idx val="37"/>
            <c:bubble3D val="0"/>
            <c:spPr>
              <a:ln w="38100">
                <a:solidFill>
                  <a:srgbClr val="5C7B1E"/>
                </a:solidFill>
                <a:prstDash val="dash"/>
              </a:ln>
            </c:spPr>
            <c:extLst>
              <c:ext xmlns:c16="http://schemas.microsoft.com/office/drawing/2014/chart" uri="{C3380CC4-5D6E-409C-BE32-E72D297353CC}">
                <c16:uniqueId val="{00000026-DD3B-49EA-981A-F3B53041DF41}"/>
              </c:ext>
            </c:extLst>
          </c:dPt>
          <c:dPt>
            <c:idx val="38"/>
            <c:bubble3D val="0"/>
            <c:spPr>
              <a:ln w="38100">
                <a:solidFill>
                  <a:srgbClr val="5C7B1E"/>
                </a:solidFill>
                <a:prstDash val="dash"/>
              </a:ln>
            </c:spPr>
            <c:extLst>
              <c:ext xmlns:c16="http://schemas.microsoft.com/office/drawing/2014/chart" uri="{C3380CC4-5D6E-409C-BE32-E72D297353CC}">
                <c16:uniqueId val="{00000028-DD3B-49EA-981A-F3B53041DF41}"/>
              </c:ext>
            </c:extLst>
          </c:dPt>
          <c:dPt>
            <c:idx val="39"/>
            <c:bubble3D val="0"/>
            <c:spPr>
              <a:ln w="38100">
                <a:solidFill>
                  <a:srgbClr val="5C7B1E"/>
                </a:solidFill>
                <a:prstDash val="dash"/>
              </a:ln>
            </c:spPr>
            <c:extLst>
              <c:ext xmlns:c16="http://schemas.microsoft.com/office/drawing/2014/chart" uri="{C3380CC4-5D6E-409C-BE32-E72D297353CC}">
                <c16:uniqueId val="{0000002A-DD3B-49EA-981A-F3B53041DF41}"/>
              </c:ext>
            </c:extLst>
          </c:dPt>
          <c:dPt>
            <c:idx val="40"/>
            <c:bubble3D val="0"/>
            <c:spPr>
              <a:ln w="38100">
                <a:solidFill>
                  <a:srgbClr val="5C7B1E"/>
                </a:solidFill>
                <a:prstDash val="dash"/>
              </a:ln>
            </c:spPr>
            <c:extLst>
              <c:ext xmlns:c16="http://schemas.microsoft.com/office/drawing/2014/chart" uri="{C3380CC4-5D6E-409C-BE32-E72D297353CC}">
                <c16:uniqueId val="{0000002C-DD3B-49EA-981A-F3B53041DF41}"/>
              </c:ext>
            </c:extLst>
          </c:dPt>
          <c:dPt>
            <c:idx val="41"/>
            <c:bubble3D val="0"/>
            <c:spPr>
              <a:ln w="38100">
                <a:solidFill>
                  <a:srgbClr val="5C7B1E"/>
                </a:solidFill>
                <a:prstDash val="dash"/>
              </a:ln>
            </c:spPr>
            <c:extLst>
              <c:ext xmlns:c16="http://schemas.microsoft.com/office/drawing/2014/chart" uri="{C3380CC4-5D6E-409C-BE32-E72D297353CC}">
                <c16:uniqueId val="{0000002E-DD3B-49EA-981A-F3B53041DF41}"/>
              </c:ext>
            </c:extLst>
          </c:dPt>
          <c:dPt>
            <c:idx val="42"/>
            <c:bubble3D val="0"/>
            <c:spPr>
              <a:ln w="38100">
                <a:solidFill>
                  <a:srgbClr val="5C7B1E"/>
                </a:solidFill>
                <a:prstDash val="dash"/>
              </a:ln>
            </c:spPr>
            <c:extLst>
              <c:ext xmlns:c16="http://schemas.microsoft.com/office/drawing/2014/chart" uri="{C3380CC4-5D6E-409C-BE32-E72D297353CC}">
                <c16:uniqueId val="{00000030-DD3B-49EA-981A-F3B53041DF41}"/>
              </c:ext>
            </c:extLst>
          </c:dPt>
          <c:dPt>
            <c:idx val="43"/>
            <c:marker>
              <c:symbol val="circle"/>
              <c:size val="12"/>
              <c:spPr>
                <a:solidFill>
                  <a:srgbClr val="5C7B1E"/>
                </a:solidFill>
                <a:ln>
                  <a:solidFill>
                    <a:srgbClr val="5C7B1E"/>
                  </a:solidFill>
                </a:ln>
              </c:spPr>
            </c:marker>
            <c:bubble3D val="0"/>
            <c:spPr>
              <a:ln w="38100">
                <a:solidFill>
                  <a:srgbClr val="5C7B1E"/>
                </a:solidFill>
                <a:prstDash val="dash"/>
              </a:ln>
            </c:spPr>
            <c:extLst>
              <c:ext xmlns:c16="http://schemas.microsoft.com/office/drawing/2014/chart" uri="{C3380CC4-5D6E-409C-BE32-E72D297353CC}">
                <c16:uniqueId val="{00000032-DD3B-49EA-981A-F3B53041DF41}"/>
              </c:ext>
            </c:extLst>
          </c:dPt>
          <c:dPt>
            <c:idx val="44"/>
            <c:bubble3D val="0"/>
            <c:spPr>
              <a:ln w="38100">
                <a:solidFill>
                  <a:srgbClr val="5C7B1E"/>
                </a:solidFill>
                <a:prstDash val="dash"/>
              </a:ln>
            </c:spPr>
            <c:extLst>
              <c:ext xmlns:c16="http://schemas.microsoft.com/office/drawing/2014/chart" uri="{C3380CC4-5D6E-409C-BE32-E72D297353CC}">
                <c16:uniqueId val="{00000034-DD3B-49EA-981A-F3B53041DF41}"/>
              </c:ext>
            </c:extLst>
          </c:dPt>
          <c:dPt>
            <c:idx val="45"/>
            <c:bubble3D val="0"/>
            <c:spPr>
              <a:ln w="38100">
                <a:solidFill>
                  <a:srgbClr val="5C7B1E"/>
                </a:solidFill>
                <a:prstDash val="dash"/>
              </a:ln>
            </c:spPr>
            <c:extLst>
              <c:ext xmlns:c16="http://schemas.microsoft.com/office/drawing/2014/chart" uri="{C3380CC4-5D6E-409C-BE32-E72D297353CC}">
                <c16:uniqueId val="{00000036-DD3B-49EA-981A-F3B53041DF41}"/>
              </c:ext>
            </c:extLst>
          </c:dPt>
          <c:dPt>
            <c:idx val="46"/>
            <c:marker>
              <c:symbol val="circle"/>
              <c:size val="12"/>
              <c:spPr>
                <a:solidFill>
                  <a:srgbClr val="5C7B1E"/>
                </a:solidFill>
                <a:ln>
                  <a:solidFill>
                    <a:srgbClr val="5C7B1E"/>
                  </a:solidFill>
                </a:ln>
              </c:spPr>
            </c:marker>
            <c:bubble3D val="0"/>
            <c:extLst>
              <c:ext xmlns:c16="http://schemas.microsoft.com/office/drawing/2014/chart" uri="{C3380CC4-5D6E-409C-BE32-E72D297353CC}">
                <c16:uniqueId val="{00000037-DD3B-49EA-981A-F3B53041DF41}"/>
              </c:ext>
            </c:extLst>
          </c:dPt>
          <c:dPt>
            <c:idx val="55"/>
            <c:bubble3D val="0"/>
            <c:extLst>
              <c:ext xmlns:c16="http://schemas.microsoft.com/office/drawing/2014/chart" uri="{C3380CC4-5D6E-409C-BE32-E72D297353CC}">
                <c16:uniqueId val="{00000038-DD3B-49EA-981A-F3B53041DF41}"/>
              </c:ext>
            </c:extLst>
          </c:dPt>
          <c:dPt>
            <c:idx val="57"/>
            <c:bubble3D val="0"/>
            <c:extLst>
              <c:ext xmlns:c16="http://schemas.microsoft.com/office/drawing/2014/chart" uri="{C3380CC4-5D6E-409C-BE32-E72D297353CC}">
                <c16:uniqueId val="{00000039-DD3B-49EA-981A-F3B53041DF41}"/>
              </c:ext>
            </c:extLst>
          </c:dPt>
          <c:dPt>
            <c:idx val="60"/>
            <c:marker>
              <c:symbol val="circle"/>
              <c:size val="12"/>
              <c:spPr>
                <a:solidFill>
                  <a:srgbClr val="1F7069"/>
                </a:solidFill>
                <a:ln>
                  <a:noFill/>
                </a:ln>
              </c:spPr>
            </c:marker>
            <c:bubble3D val="0"/>
            <c:extLst>
              <c:ext xmlns:c16="http://schemas.microsoft.com/office/drawing/2014/chart" uri="{C3380CC4-5D6E-409C-BE32-E72D297353CC}">
                <c16:uniqueId val="{0000003A-DD3B-49EA-981A-F3B53041DF41}"/>
              </c:ext>
            </c:extLst>
          </c:dPt>
          <c:cat>
            <c:numRef>
              <c:f>'Data 8.4'!$A$29:$A$52</c:f>
              <c:numCache>
                <c:formatCode>General</c:formatCode>
                <c:ptCount val="2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numCache>
            </c:numRef>
          </c:cat>
          <c:val>
            <c:numRef>
              <c:f>'Data 8.4'!$C$8:$C$52</c:f>
              <c:numCache>
                <c:formatCode>#,##0.00</c:formatCode>
                <c:ptCount val="45"/>
                <c:pt idx="1">
                  <c:v>2.153365</c:v>
                </c:pt>
                <c:pt idx="2">
                  <c:v>2.1658189999999999</c:v>
                </c:pt>
                <c:pt idx="3">
                  <c:v>2.1774840000000002</c:v>
                </c:pt>
                <c:pt idx="4">
                  <c:v>2.1945644048999999</c:v>
                </c:pt>
                <c:pt idx="5">
                  <c:v>2.2114298775999996</c:v>
                </c:pt>
                <c:pt idx="6">
                  <c:v>2.2307971855000002</c:v>
                </c:pt>
                <c:pt idx="7">
                  <c:v>2.2512617177999998</c:v>
                </c:pt>
                <c:pt idx="8">
                  <c:v>2.2742830105</c:v>
                </c:pt>
                <c:pt idx="9">
                  <c:v>2.2951854191000001</c:v>
                </c:pt>
                <c:pt idx="10">
                  <c:v>2.3189659515000001</c:v>
                </c:pt>
                <c:pt idx="11">
                  <c:v>2.3379666293999999</c:v>
                </c:pt>
                <c:pt idx="12">
                  <c:v>2.3517800593999998</c:v>
                </c:pt>
                <c:pt idx="13">
                  <c:v>2.3648500190000004</c:v>
                </c:pt>
                <c:pt idx="14">
                  <c:v>2.3764240000000001</c:v>
                </c:pt>
                <c:pt idx="15">
                  <c:v>2.38666</c:v>
                </c:pt>
                <c:pt idx="16">
                  <c:v>2.4003420000000002</c:v>
                </c:pt>
                <c:pt idx="17">
                  <c:v>2.4160140000000001</c:v>
                </c:pt>
                <c:pt idx="18">
                  <c:v>2.4299430000000002</c:v>
                </c:pt>
                <c:pt idx="19">
                  <c:v>2.4461710000000001</c:v>
                </c:pt>
                <c:pt idx="20">
                  <c:v>2.462736</c:v>
                </c:pt>
                <c:pt idx="21">
                  <c:v>2.4772750000000001</c:v>
                </c:pt>
                <c:pt idx="22">
                  <c:v>2.5012089999999998</c:v>
                </c:pt>
                <c:pt idx="23">
                  <c:v>2.5182319999999998</c:v>
                </c:pt>
                <c:pt idx="24">
                  <c:v>2.5344609999999999</c:v>
                </c:pt>
                <c:pt idx="25">
                  <c:v>2.5500150000000001</c:v>
                </c:pt>
                <c:pt idx="26">
                  <c:v>2.5640149999999999</c:v>
                </c:pt>
                <c:pt idx="27">
                  <c:v>2.5777830000000002</c:v>
                </c:pt>
                <c:pt idx="28">
                  <c:v>2.5908890000000002</c:v>
                </c:pt>
                <c:pt idx="29">
                  <c:v>2.6036410000000001</c:v>
                </c:pt>
                <c:pt idx="30">
                  <c:v>2.616908</c:v>
                </c:pt>
                <c:pt idx="31">
                  <c:v>2.6297030000000001</c:v>
                </c:pt>
                <c:pt idx="32">
                  <c:v>2.642191</c:v>
                </c:pt>
                <c:pt idx="33">
                  <c:v>2.653842</c:v>
                </c:pt>
                <c:pt idx="34">
                  <c:v>2.6658539999999999</c:v>
                </c:pt>
                <c:pt idx="35">
                  <c:v>2.677384</c:v>
                </c:pt>
                <c:pt idx="36">
                  <c:v>2.6883319999999999</c:v>
                </c:pt>
                <c:pt idx="37">
                  <c:v>2.6990430000000001</c:v>
                </c:pt>
                <c:pt idx="38">
                  <c:v>2.7090360000000002</c:v>
                </c:pt>
                <c:pt idx="39">
                  <c:v>2.7191299999999998</c:v>
                </c:pt>
                <c:pt idx="40">
                  <c:v>2.7281789999999999</c:v>
                </c:pt>
                <c:pt idx="41">
                  <c:v>2.737425</c:v>
                </c:pt>
                <c:pt idx="42">
                  <c:v>2.7463839999999999</c:v>
                </c:pt>
                <c:pt idx="43">
                  <c:v>2.7548249999999999</c:v>
                </c:pt>
                <c:pt idx="44">
                  <c:v>2.7630889999999999</c:v>
                </c:pt>
              </c:numCache>
            </c:numRef>
          </c:val>
          <c:smooth val="0"/>
          <c:extLst>
            <c:ext xmlns:c16="http://schemas.microsoft.com/office/drawing/2014/chart" uri="{C3380CC4-5D6E-409C-BE32-E72D297353CC}">
              <c16:uniqueId val="{0000003B-DD3B-49EA-981A-F3B53041DF41}"/>
            </c:ext>
          </c:extLst>
        </c:ser>
        <c:dLbls>
          <c:showLegendKey val="0"/>
          <c:showVal val="0"/>
          <c:showCatName val="0"/>
          <c:showSerName val="0"/>
          <c:showPercent val="0"/>
          <c:showBubbleSize val="0"/>
        </c:dLbls>
        <c:marker val="1"/>
        <c:smooth val="0"/>
        <c:axId val="609523048"/>
        <c:axId val="609529936"/>
      </c:lineChart>
      <c:valAx>
        <c:axId val="660452032"/>
        <c:scaling>
          <c:orientation val="minMax"/>
          <c:min val="0"/>
        </c:scaling>
        <c:delete val="1"/>
        <c:axPos val="l"/>
        <c:numFmt formatCode="#,##0.0" sourceLinked="0"/>
        <c:majorTickMark val="out"/>
        <c:minorTickMark val="none"/>
        <c:tickLblPos val="low"/>
        <c:crossAx val="660449736"/>
        <c:crosses val="autoZero"/>
        <c:crossBetween val="between"/>
        <c:majorUnit val="1"/>
      </c:valAx>
      <c:catAx>
        <c:axId val="660449736"/>
        <c:scaling>
          <c:orientation val="minMax"/>
          <c:max val="44"/>
        </c:scaling>
        <c:delete val="0"/>
        <c:axPos val="b"/>
        <c:numFmt formatCode="General" sourceLinked="1"/>
        <c:majorTickMark val="cross"/>
        <c:minorTickMark val="none"/>
        <c:tickLblPos val="nextTo"/>
        <c:spPr>
          <a:ln>
            <a:noFill/>
          </a:ln>
        </c:spPr>
        <c:txPr>
          <a:bodyPr/>
          <a:lstStyle/>
          <a:p>
            <a:pPr>
              <a:defRPr>
                <a:latin typeface="Arial" panose="020B0604020202020204" pitchFamily="34" charset="0"/>
                <a:cs typeface="Arial" panose="020B0604020202020204" pitchFamily="34" charset="0"/>
              </a:defRPr>
            </a:pPr>
            <a:endParaRPr lang="en-US"/>
          </a:p>
        </c:txPr>
        <c:crossAx val="660452032"/>
        <c:crossesAt val="0"/>
        <c:auto val="0"/>
        <c:lblAlgn val="ctr"/>
        <c:lblOffset val="100"/>
        <c:tickLblSkip val="3"/>
        <c:tickMarkSkip val="3"/>
        <c:noMultiLvlLbl val="1"/>
      </c:catAx>
      <c:valAx>
        <c:axId val="609529936"/>
        <c:scaling>
          <c:orientation val="minMax"/>
        </c:scaling>
        <c:delete val="1"/>
        <c:axPos val="l"/>
        <c:numFmt formatCode="#,##0.00" sourceLinked="1"/>
        <c:majorTickMark val="out"/>
        <c:minorTickMark val="none"/>
        <c:tickLblPos val="nextTo"/>
        <c:crossAx val="609523048"/>
        <c:crossesAt val="2018"/>
        <c:crossBetween val="between"/>
      </c:valAx>
      <c:catAx>
        <c:axId val="609523048"/>
        <c:scaling>
          <c:orientation val="minMax"/>
        </c:scaling>
        <c:delete val="1"/>
        <c:axPos val="t"/>
        <c:numFmt formatCode="General" sourceLinked="1"/>
        <c:majorTickMark val="out"/>
        <c:minorTickMark val="none"/>
        <c:tickLblPos val="low"/>
        <c:crossAx val="609529936"/>
        <c:crosses val="max"/>
        <c:auto val="0"/>
        <c:lblAlgn val="ctr"/>
        <c:lblOffset val="100"/>
        <c:tickLblSkip val="1"/>
        <c:tickMarkSkip val="1"/>
        <c:noMultiLvlLbl val="0"/>
      </c:catAx>
      <c:spPr>
        <a:noFill/>
        <a:ln w="12700">
          <a:noFill/>
          <a:prstDash val="solid"/>
        </a:ln>
      </c:spPr>
    </c:plotArea>
    <c:plotVisOnly val="1"/>
    <c:dispBlanksAs val="gap"/>
    <c:showDLblsOverMax val="0"/>
  </c:chart>
  <c:spPr>
    <a:noFill/>
    <a:ln w="9525">
      <a:noFill/>
    </a:ln>
  </c:spPr>
  <c:txPr>
    <a:bodyPr/>
    <a:lstStyle/>
    <a:p>
      <a:pPr>
        <a:defRPr sz="1200" b="0" i="0" u="none" strike="noStrike" baseline="0">
          <a:solidFill>
            <a:srgbClr val="000000"/>
          </a:solidFill>
          <a:latin typeface="Segoe UI" panose="020B0502040204020203" pitchFamily="34" charset="0"/>
          <a:ea typeface="Arial"/>
          <a:cs typeface="Segoe UI" panose="020B0502040204020203" pitchFamily="34" charset="0"/>
        </a:defRPr>
      </a:pPr>
      <a:endParaRPr lang="en-US"/>
    </a:p>
  </c:txPr>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8.5: Households in Scotland by household type, mid-2018</a:t>
            </a:r>
            <a:r>
              <a:rPr lang="en-GB" sz="1400" baseline="0">
                <a:latin typeface="Arial" panose="020B0604020202020204" pitchFamily="34" charset="0"/>
                <a:cs typeface="Arial" panose="020B0604020202020204" pitchFamily="34" charset="0"/>
              </a:rPr>
              <a:t> </a:t>
            </a:r>
            <a:r>
              <a:rPr lang="en-GB" sz="1400">
                <a:latin typeface="Arial" panose="020B0604020202020204" pitchFamily="34" charset="0"/>
                <a:cs typeface="Arial" panose="020B0604020202020204" pitchFamily="34" charset="0"/>
              </a:rPr>
              <a:t>and mid-2041</a:t>
            </a:r>
          </a:p>
        </c:rich>
      </c:tx>
      <c:overlay val="1"/>
    </c:title>
    <c:autoTitleDeleted val="0"/>
    <c:plotArea>
      <c:layout>
        <c:manualLayout>
          <c:layoutTarget val="inner"/>
          <c:xMode val="edge"/>
          <c:yMode val="edge"/>
          <c:x val="0.1568460401483264"/>
          <c:y val="0.15254237288135594"/>
          <c:w val="0.81626667555950183"/>
          <c:h val="0.67522568167943353"/>
        </c:manualLayout>
      </c:layout>
      <c:barChart>
        <c:barDir val="col"/>
        <c:grouping val="clustered"/>
        <c:varyColors val="0"/>
        <c:ser>
          <c:idx val="0"/>
          <c:order val="0"/>
          <c:tx>
            <c:strRef>
              <c:f>'Data 8.5'!$B$6</c:f>
              <c:strCache>
                <c:ptCount val="1"/>
                <c:pt idx="0">
                  <c:v>2018</c:v>
                </c:pt>
              </c:strCache>
            </c:strRef>
          </c:tx>
          <c:spPr>
            <a:solidFill>
              <a:srgbClr val="DEE4D2"/>
            </a:solidFill>
            <a:ln>
              <a:solidFill>
                <a:srgbClr val="121806"/>
              </a:solidFill>
            </a:ln>
          </c:spPr>
          <c:invertIfNegative val="0"/>
          <c:cat>
            <c:strRef>
              <c:f>'Data 8.5'!$A$9:$A$13</c:f>
              <c:strCache>
                <c:ptCount val="5"/>
                <c:pt idx="0">
                  <c:v>1 adult</c:v>
                </c:pt>
                <c:pt idx="1">
                  <c:v>2 adults</c:v>
                </c:pt>
                <c:pt idx="2">
                  <c:v>1 adult with children</c:v>
                </c:pt>
                <c:pt idx="3">
                  <c:v>2+ adults with children</c:v>
                </c:pt>
                <c:pt idx="4">
                  <c:v>3+ adults</c:v>
                </c:pt>
              </c:strCache>
            </c:strRef>
          </c:cat>
          <c:val>
            <c:numRef>
              <c:f>'Data 8.5'!$B$9:$B$13</c:f>
              <c:numCache>
                <c:formatCode>#,##0</c:formatCode>
                <c:ptCount val="5"/>
                <c:pt idx="0">
                  <c:v>914048</c:v>
                </c:pt>
                <c:pt idx="1">
                  <c:v>777298</c:v>
                </c:pt>
                <c:pt idx="2">
                  <c:v>162752</c:v>
                </c:pt>
                <c:pt idx="3">
                  <c:v>429118.07549999998</c:v>
                </c:pt>
                <c:pt idx="4">
                  <c:v>199886</c:v>
                </c:pt>
              </c:numCache>
            </c:numRef>
          </c:val>
          <c:extLst>
            <c:ext xmlns:c16="http://schemas.microsoft.com/office/drawing/2014/chart" uri="{C3380CC4-5D6E-409C-BE32-E72D297353CC}">
              <c16:uniqueId val="{00000000-49BE-4C59-91E8-A0820405EB41}"/>
            </c:ext>
          </c:extLst>
        </c:ser>
        <c:ser>
          <c:idx val="1"/>
          <c:order val="1"/>
          <c:tx>
            <c:strRef>
              <c:f>'Data 8.5'!$C$6</c:f>
              <c:strCache>
                <c:ptCount val="1"/>
                <c:pt idx="0">
                  <c:v>2041</c:v>
                </c:pt>
              </c:strCache>
            </c:strRef>
          </c:tx>
          <c:spPr>
            <a:solidFill>
              <a:srgbClr val="5C7B1E"/>
            </a:solidFill>
            <a:ln>
              <a:solidFill>
                <a:srgbClr val="121806"/>
              </a:solidFill>
            </a:ln>
          </c:spPr>
          <c:invertIfNegative val="0"/>
          <c:cat>
            <c:strRef>
              <c:f>'Data 8.5'!$A$9:$A$13</c:f>
              <c:strCache>
                <c:ptCount val="5"/>
                <c:pt idx="0">
                  <c:v>1 adult</c:v>
                </c:pt>
                <c:pt idx="1">
                  <c:v>2 adults</c:v>
                </c:pt>
                <c:pt idx="2">
                  <c:v>1 adult with children</c:v>
                </c:pt>
                <c:pt idx="3">
                  <c:v>2+ adults with children</c:v>
                </c:pt>
                <c:pt idx="4">
                  <c:v>3+ adults</c:v>
                </c:pt>
              </c:strCache>
            </c:strRef>
          </c:cat>
          <c:val>
            <c:numRef>
              <c:f>'Data 8.5'!$C$9:$C$13</c:f>
              <c:numCache>
                <c:formatCode>#,##0</c:formatCode>
                <c:ptCount val="5"/>
                <c:pt idx="0">
                  <c:v>1141616</c:v>
                </c:pt>
                <c:pt idx="1">
                  <c:v>871724</c:v>
                </c:pt>
                <c:pt idx="2">
                  <c:v>194369</c:v>
                </c:pt>
                <c:pt idx="3">
                  <c:v>388109</c:v>
                </c:pt>
                <c:pt idx="4">
                  <c:v>167271</c:v>
                </c:pt>
              </c:numCache>
            </c:numRef>
          </c:val>
          <c:extLst>
            <c:ext xmlns:c16="http://schemas.microsoft.com/office/drawing/2014/chart" uri="{C3380CC4-5D6E-409C-BE32-E72D297353CC}">
              <c16:uniqueId val="{00000001-49BE-4C59-91E8-A0820405EB41}"/>
            </c:ext>
          </c:extLst>
        </c:ser>
        <c:dLbls>
          <c:showLegendKey val="0"/>
          <c:showVal val="0"/>
          <c:showCatName val="0"/>
          <c:showSerName val="0"/>
          <c:showPercent val="0"/>
          <c:showBubbleSize val="0"/>
        </c:dLbls>
        <c:gapWidth val="150"/>
        <c:axId val="52368896"/>
        <c:axId val="52370816"/>
      </c:barChart>
      <c:catAx>
        <c:axId val="52368896"/>
        <c:scaling>
          <c:orientation val="minMax"/>
        </c:scaling>
        <c:delete val="0"/>
        <c:axPos val="b"/>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Type of household</a:t>
                </a:r>
              </a:p>
            </c:rich>
          </c:tx>
          <c:layout>
            <c:manualLayout>
              <c:xMode val="edge"/>
              <c:yMode val="edge"/>
              <c:x val="0.46845839922183641"/>
              <c:y val="0.91591119637964036"/>
            </c:manualLayout>
          </c:layout>
          <c:overlay val="0"/>
        </c:title>
        <c:numFmt formatCode="General" sourceLinked="1"/>
        <c:majorTickMark val="out"/>
        <c:minorTickMark val="none"/>
        <c:tickLblPos val="nextTo"/>
        <c:spPr>
          <a:ln w="12700">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52370816"/>
        <c:crosses val="autoZero"/>
        <c:auto val="1"/>
        <c:lblAlgn val="ctr"/>
        <c:lblOffset val="100"/>
        <c:tickLblSkip val="1"/>
        <c:tickMarkSkip val="1"/>
        <c:noMultiLvlLbl val="0"/>
      </c:catAx>
      <c:valAx>
        <c:axId val="52370816"/>
        <c:scaling>
          <c:orientation val="minMax"/>
          <c:max val="1600000"/>
          <c:min val="0"/>
        </c:scaling>
        <c:delete val="0"/>
        <c:axPos val="l"/>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Number of households</a:t>
                </a:r>
              </a:p>
            </c:rich>
          </c:tx>
          <c:layout>
            <c:manualLayout>
              <c:xMode val="edge"/>
              <c:yMode val="edge"/>
              <c:x val="1.655456111464328E-2"/>
              <c:y val="0.28135594725786178"/>
            </c:manualLayout>
          </c:layout>
          <c:overlay val="0"/>
        </c:title>
        <c:numFmt formatCode="#,##0" sourceLinked="1"/>
        <c:majorTickMark val="out"/>
        <c:minorTickMark val="none"/>
        <c:tickLblPos val="nextTo"/>
        <c:spPr>
          <a:ln w="12700">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52368896"/>
        <c:crosses val="autoZero"/>
        <c:crossBetween val="between"/>
      </c:valAx>
      <c:spPr>
        <a:noFill/>
        <a:ln w="3175">
          <a:noFill/>
        </a:ln>
      </c:spPr>
    </c:plotArea>
    <c:legend>
      <c:legendPos val="r"/>
      <c:layout>
        <c:manualLayout>
          <c:xMode val="edge"/>
          <c:yMode val="edge"/>
          <c:x val="0.87625101210174816"/>
          <c:y val="0.18314299998214509"/>
          <c:w val="8.2392527021078882E-2"/>
          <c:h val="0.10455818022747157"/>
        </c:manualLayout>
      </c:layout>
      <c:overlay val="0"/>
      <c:spPr>
        <a:solidFill>
          <a:schemeClr val="bg1"/>
        </a:solidFill>
        <a:ln>
          <a:noFill/>
        </a:ln>
      </c:spPr>
      <c:txPr>
        <a:bodyPr/>
        <a:lstStyle/>
        <a:p>
          <a:pPr>
            <a:defRPr sz="12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600">
          <a:latin typeface="Arial" pitchFamily="34" charset="0"/>
          <a:cs typeface="Arial" pitchFamily="34" charset="0"/>
        </a:defRPr>
      </a:pPr>
      <a:endParaRPr lang="en-US"/>
    </a:p>
  </c:txPr>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800">
                <a:latin typeface="Arial" panose="020B0604020202020204" pitchFamily="34" charset="0"/>
                <a:cs typeface="Arial" panose="020B0604020202020204" pitchFamily="34" charset="0"/>
              </a:defRPr>
            </a:pPr>
            <a:r>
              <a:rPr lang="en-GB" sz="1600">
                <a:latin typeface="Arial" panose="020B0604020202020204" pitchFamily="34" charset="0"/>
                <a:cs typeface="Arial" panose="020B0604020202020204" pitchFamily="34" charset="0"/>
              </a:rPr>
              <a:t>Figure 8.6: Households in Scotland by age of head of household, mid-2018 and mid-2041</a:t>
            </a:r>
          </a:p>
        </c:rich>
      </c:tx>
      <c:layout>
        <c:manualLayout>
          <c:xMode val="edge"/>
          <c:yMode val="edge"/>
          <c:x val="0.12922699879906316"/>
          <c:y val="2.7072758037225041E-2"/>
        </c:manualLayout>
      </c:layout>
      <c:overlay val="1"/>
    </c:title>
    <c:autoTitleDeleted val="0"/>
    <c:plotArea>
      <c:layout>
        <c:manualLayout>
          <c:layoutTarget val="inner"/>
          <c:xMode val="edge"/>
          <c:yMode val="edge"/>
          <c:x val="0.15733964237521952"/>
          <c:y val="0.1876389984358916"/>
          <c:w val="0.69949977791237639"/>
          <c:h val="0.62682888659360503"/>
        </c:manualLayout>
      </c:layout>
      <c:lineChart>
        <c:grouping val="standard"/>
        <c:varyColors val="0"/>
        <c:ser>
          <c:idx val="0"/>
          <c:order val="0"/>
          <c:spPr>
            <a:ln w="19050">
              <a:solidFill>
                <a:schemeClr val="tx1">
                  <a:lumMod val="65000"/>
                  <a:lumOff val="35000"/>
                </a:schemeClr>
              </a:solidFill>
            </a:ln>
          </c:spPr>
          <c:marker>
            <c:symbol val="none"/>
          </c:marker>
          <c:cat>
            <c:strRef>
              <c:f>'Data 8.6'!$A$11:$A$26</c:f>
              <c:strCache>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Cache>
            </c:strRef>
          </c:cat>
          <c:val>
            <c:numRef>
              <c:f>'Data 8.6'!$B$11:$B$26</c:f>
              <c:numCache>
                <c:formatCode>#,##0</c:formatCode>
                <c:ptCount val="16"/>
                <c:pt idx="0">
                  <c:v>16876</c:v>
                </c:pt>
                <c:pt idx="1">
                  <c:v>95182</c:v>
                </c:pt>
                <c:pt idx="2">
                  <c:v>176178</c:v>
                </c:pt>
                <c:pt idx="3">
                  <c:v>198586</c:v>
                </c:pt>
                <c:pt idx="4">
                  <c:v>202745</c:v>
                </c:pt>
                <c:pt idx="5">
                  <c:v>191334</c:v>
                </c:pt>
                <c:pt idx="6">
                  <c:v>228255</c:v>
                </c:pt>
                <c:pt idx="7">
                  <c:v>247074</c:v>
                </c:pt>
                <c:pt idx="8">
                  <c:v>235133</c:v>
                </c:pt>
                <c:pt idx="9">
                  <c:v>204268</c:v>
                </c:pt>
                <c:pt idx="10">
                  <c:v>186187</c:v>
                </c:pt>
                <c:pt idx="11">
                  <c:v>174573</c:v>
                </c:pt>
                <c:pt idx="12">
                  <c:v>132907</c:v>
                </c:pt>
                <c:pt idx="13">
                  <c:v>104290</c:v>
                </c:pt>
                <c:pt idx="14">
                  <c:v>61322</c:v>
                </c:pt>
                <c:pt idx="15">
                  <c:v>28192</c:v>
                </c:pt>
              </c:numCache>
            </c:numRef>
          </c:val>
          <c:smooth val="0"/>
          <c:extLst>
            <c:ext xmlns:c16="http://schemas.microsoft.com/office/drawing/2014/chart" uri="{C3380CC4-5D6E-409C-BE32-E72D297353CC}">
              <c16:uniqueId val="{00000000-AFC7-4A04-904C-6C4E6BA70044}"/>
            </c:ext>
          </c:extLst>
        </c:ser>
        <c:ser>
          <c:idx val="1"/>
          <c:order val="1"/>
          <c:spPr>
            <a:ln w="38100">
              <a:solidFill>
                <a:srgbClr val="5C7B1E"/>
              </a:solidFill>
            </a:ln>
          </c:spPr>
          <c:marker>
            <c:symbol val="none"/>
          </c:marker>
          <c:cat>
            <c:strRef>
              <c:f>'Data 8.6'!$A$11:$A$26</c:f>
              <c:strCache>
                <c:ptCount val="16"/>
                <c:pt idx="0">
                  <c:v>16-19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85-89</c:v>
                </c:pt>
                <c:pt idx="15">
                  <c:v>90+</c:v>
                </c:pt>
              </c:strCache>
            </c:strRef>
          </c:cat>
          <c:val>
            <c:numRef>
              <c:f>'Data 8.6'!$C$11:$C$26</c:f>
              <c:numCache>
                <c:formatCode>#,##0</c:formatCode>
                <c:ptCount val="16"/>
                <c:pt idx="0">
                  <c:v>23584</c:v>
                </c:pt>
                <c:pt idx="1">
                  <c:v>96365</c:v>
                </c:pt>
                <c:pt idx="2">
                  <c:v>158506</c:v>
                </c:pt>
                <c:pt idx="3">
                  <c:v>198814</c:v>
                </c:pt>
                <c:pt idx="4">
                  <c:v>200856</c:v>
                </c:pt>
                <c:pt idx="5">
                  <c:v>226776</c:v>
                </c:pt>
                <c:pt idx="6">
                  <c:v>254514</c:v>
                </c:pt>
                <c:pt idx="7">
                  <c:v>252636</c:v>
                </c:pt>
                <c:pt idx="8">
                  <c:v>226090</c:v>
                </c:pt>
                <c:pt idx="9">
                  <c:v>193720</c:v>
                </c:pt>
                <c:pt idx="10">
                  <c:v>184331</c:v>
                </c:pt>
                <c:pt idx="11">
                  <c:v>199910</c:v>
                </c:pt>
                <c:pt idx="12">
                  <c:v>200952</c:v>
                </c:pt>
                <c:pt idx="13">
                  <c:v>167573</c:v>
                </c:pt>
                <c:pt idx="14">
                  <c:v>108222</c:v>
                </c:pt>
                <c:pt idx="15">
                  <c:v>70239</c:v>
                </c:pt>
              </c:numCache>
            </c:numRef>
          </c:val>
          <c:smooth val="0"/>
          <c:extLst>
            <c:ext xmlns:c16="http://schemas.microsoft.com/office/drawing/2014/chart" uri="{C3380CC4-5D6E-409C-BE32-E72D297353CC}">
              <c16:uniqueId val="{00000001-AFC7-4A04-904C-6C4E6BA70044}"/>
            </c:ext>
          </c:extLst>
        </c:ser>
        <c:dLbls>
          <c:showLegendKey val="0"/>
          <c:showVal val="0"/>
          <c:showCatName val="0"/>
          <c:showSerName val="0"/>
          <c:showPercent val="0"/>
          <c:showBubbleSize val="0"/>
        </c:dLbls>
        <c:smooth val="0"/>
        <c:axId val="52488448"/>
        <c:axId val="52498816"/>
      </c:lineChart>
      <c:catAx>
        <c:axId val="52488448"/>
        <c:scaling>
          <c:orientation val="minMax"/>
        </c:scaling>
        <c:delete val="0"/>
        <c:axPos val="b"/>
        <c:title>
          <c:tx>
            <c:rich>
              <a:bodyPr rot="0" vert="horz"/>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Age group of head of household</a:t>
                </a:r>
              </a:p>
            </c:rich>
          </c:tx>
          <c:layout>
            <c:manualLayout>
              <c:xMode val="edge"/>
              <c:yMode val="edge"/>
              <c:x val="0.33875732924688767"/>
              <c:y val="0.91986685026001636"/>
            </c:manualLayout>
          </c:layout>
          <c:overlay val="0"/>
        </c:title>
        <c:numFmt formatCode="General" sourceLinked="1"/>
        <c:majorTickMark val="out"/>
        <c:minorTickMark val="none"/>
        <c:tickLblPos val="nextTo"/>
        <c:spPr>
          <a:ln w="12700">
            <a:solidFill>
              <a:schemeClr val="tx1"/>
            </a:solidFill>
          </a:ln>
        </c:spPr>
        <c:txPr>
          <a:bodyPr rot="-2700000" vert="horz"/>
          <a:lstStyle/>
          <a:p>
            <a:pPr>
              <a:defRPr sz="1200">
                <a:latin typeface="Arial" panose="020B0604020202020204" pitchFamily="34" charset="0"/>
                <a:cs typeface="Arial" panose="020B0604020202020204" pitchFamily="34" charset="0"/>
              </a:defRPr>
            </a:pPr>
            <a:endParaRPr lang="en-US"/>
          </a:p>
        </c:txPr>
        <c:crossAx val="52498816"/>
        <c:crosses val="autoZero"/>
        <c:auto val="1"/>
        <c:lblAlgn val="ctr"/>
        <c:lblOffset val="100"/>
        <c:noMultiLvlLbl val="0"/>
      </c:catAx>
      <c:valAx>
        <c:axId val="52498816"/>
        <c:scaling>
          <c:orientation val="minMax"/>
        </c:scaling>
        <c:delete val="0"/>
        <c:axPos val="l"/>
        <c:title>
          <c:tx>
            <c:rich>
              <a:bodyPr rot="-5400000" vert="horz"/>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Number of households</a:t>
                </a:r>
              </a:p>
            </c:rich>
          </c:tx>
          <c:layout>
            <c:manualLayout>
              <c:xMode val="edge"/>
              <c:yMode val="edge"/>
              <c:x val="3.3790232742646302E-2"/>
              <c:y val="0.29711751107772516"/>
            </c:manualLayout>
          </c:layout>
          <c:overlay val="0"/>
        </c:title>
        <c:numFmt formatCode="#,##0" sourceLinked="1"/>
        <c:majorTickMark val="out"/>
        <c:minorTickMark val="none"/>
        <c:tickLblPos val="nextTo"/>
        <c:spPr>
          <a:ln w="12700">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52488448"/>
        <c:crosses val="autoZero"/>
        <c:crossBetween val="midCat"/>
      </c:valAx>
      <c:spPr>
        <a:ln>
          <a:noFill/>
        </a:ln>
      </c:spPr>
    </c:plotArea>
    <c:plotVisOnly val="1"/>
    <c:dispBlanksAs val="gap"/>
    <c:showDLblsOverMax val="0"/>
  </c:chart>
  <c:spPr>
    <a:ln>
      <a:noFill/>
    </a:ln>
  </c:spPr>
  <c:txPr>
    <a:bodyPr/>
    <a:lstStyle/>
    <a:p>
      <a:pPr>
        <a:defRPr sz="1600">
          <a:latin typeface="Segoe UI" panose="020B0502040204020203" pitchFamily="34" charset="0"/>
          <a:cs typeface="Segoe UI" panose="020B0502040204020203" pitchFamily="34" charset="0"/>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400" b="1" i="0" baseline="0">
                <a:effectLst/>
              </a:rPr>
              <a:t>Figure 1.7: Age structure, mid-1983 to mid-2038</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946047377699807"/>
          <c:y val="0.12514960630963162"/>
          <c:w val="0.84449905475526177"/>
          <c:h val="0.80505412953111133"/>
        </c:manualLayout>
      </c:layout>
      <c:barChart>
        <c:barDir val="bar"/>
        <c:grouping val="percentStacked"/>
        <c:varyColors val="0"/>
        <c:ser>
          <c:idx val="0"/>
          <c:order val="0"/>
          <c:tx>
            <c:strRef>
              <c:f>'Data 1.7'!$F$6</c:f>
              <c:strCache>
                <c:ptCount val="1"/>
                <c:pt idx="0">
                  <c:v>0 to 15 years</c:v>
                </c:pt>
              </c:strCache>
            </c:strRef>
          </c:tx>
          <c:spPr>
            <a:solidFill>
              <a:srgbClr val="6CBDB6"/>
            </a:solidFill>
            <a:ln>
              <a:noFill/>
            </a:ln>
            <a:effectLst/>
          </c:spPr>
          <c:invertIfNegative val="0"/>
          <c:dPt>
            <c:idx val="7"/>
            <c:invertIfNegative val="0"/>
            <c:bubble3D val="0"/>
            <c:spPr>
              <a:solidFill>
                <a:srgbClr val="6CBDB6"/>
              </a:solidFill>
              <a:ln>
                <a:solidFill>
                  <a:sysClr val="windowText" lastClr="000000"/>
                </a:solidFill>
              </a:ln>
              <a:effectLst>
                <a:glow rad="63500">
                  <a:srgbClr val="A5A5A5">
                    <a:satMod val="175000"/>
                    <a:alpha val="40000"/>
                  </a:srgbClr>
                </a:glow>
                <a:outerShdw blurRad="63500" sx="102000" sy="102000" algn="ctr" rotWithShape="0">
                  <a:prstClr val="black">
                    <a:alpha val="40000"/>
                  </a:prstClr>
                </a:outerShdw>
              </a:effectLst>
            </c:spPr>
            <c:extLst>
              <c:ext xmlns:c16="http://schemas.microsoft.com/office/drawing/2014/chart" uri="{C3380CC4-5D6E-409C-BE32-E72D297353CC}">
                <c16:uniqueId val="{00000001-FF1B-4D47-897D-C2FDF206ECED}"/>
              </c:ext>
            </c:extLst>
          </c:dPt>
          <c:dPt>
            <c:idx val="10"/>
            <c:invertIfNegative val="0"/>
            <c:bubble3D val="0"/>
            <c:spPr>
              <a:solidFill>
                <a:srgbClr val="6CBDB6"/>
              </a:solidFill>
              <a:ln>
                <a:noFill/>
                <a:prstDash val="sysDot"/>
              </a:ln>
              <a:effectLst/>
            </c:spPr>
            <c:extLst>
              <c:ext xmlns:c16="http://schemas.microsoft.com/office/drawing/2014/chart" uri="{C3380CC4-5D6E-409C-BE32-E72D297353CC}">
                <c16:uniqueId val="{00000003-FF1B-4D47-897D-C2FDF206ECED}"/>
              </c:ext>
            </c:extLst>
          </c:dPt>
          <c:dPt>
            <c:idx val="11"/>
            <c:invertIfNegative val="0"/>
            <c:bubble3D val="0"/>
            <c:spPr>
              <a:solidFill>
                <a:srgbClr val="6CBDB6"/>
              </a:solidFill>
              <a:ln>
                <a:noFill/>
                <a:prstDash val="sysDot"/>
              </a:ln>
              <a:effectLst/>
            </c:spPr>
            <c:extLst>
              <c:ext xmlns:c16="http://schemas.microsoft.com/office/drawing/2014/chart" uri="{C3380CC4-5D6E-409C-BE32-E72D297353CC}">
                <c16:uniqueId val="{00000005-FF1B-4D47-897D-C2FDF206ECED}"/>
              </c:ext>
            </c:extLst>
          </c:dPt>
          <c:dPt>
            <c:idx val="12"/>
            <c:invertIfNegative val="0"/>
            <c:bubble3D val="0"/>
            <c:spPr>
              <a:solidFill>
                <a:srgbClr val="6CBDB6"/>
              </a:solidFill>
              <a:ln>
                <a:noFill/>
                <a:prstDash val="sysDot"/>
              </a:ln>
              <a:effectLst/>
            </c:spPr>
            <c:extLst>
              <c:ext xmlns:c16="http://schemas.microsoft.com/office/drawing/2014/chart" uri="{C3380CC4-5D6E-409C-BE32-E72D297353CC}">
                <c16:uniqueId val="{00000007-FF1B-4D47-897D-C2FDF206ECED}"/>
              </c:ext>
            </c:extLst>
          </c:dPt>
          <c:dPt>
            <c:idx val="13"/>
            <c:invertIfNegative val="0"/>
            <c:bubble3D val="0"/>
            <c:spPr>
              <a:solidFill>
                <a:srgbClr val="6CBDB6"/>
              </a:solidFill>
              <a:ln>
                <a:noFill/>
                <a:prstDash val="sysDot"/>
              </a:ln>
              <a:effectLst/>
            </c:spPr>
            <c:extLst>
              <c:ext xmlns:c16="http://schemas.microsoft.com/office/drawing/2014/chart" uri="{C3380CC4-5D6E-409C-BE32-E72D297353CC}">
                <c16:uniqueId val="{00000009-FF1B-4D47-897D-C2FDF206ECED}"/>
              </c:ext>
            </c:extLst>
          </c:dPt>
          <c:dLbls>
            <c:dLbl>
              <c:idx val="7"/>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1-FF1B-4D47-897D-C2FDF206ECED}"/>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1.7'!$A$10:$A$23</c:f>
              <c:numCache>
                <c:formatCode>General</c:formatCode>
                <c:ptCount val="14"/>
                <c:pt idx="0">
                  <c:v>1983</c:v>
                </c:pt>
                <c:pt idx="1">
                  <c:v>1988</c:v>
                </c:pt>
                <c:pt idx="2">
                  <c:v>1993</c:v>
                </c:pt>
                <c:pt idx="3">
                  <c:v>1998</c:v>
                </c:pt>
                <c:pt idx="4">
                  <c:v>2003</c:v>
                </c:pt>
                <c:pt idx="5">
                  <c:v>2008</c:v>
                </c:pt>
                <c:pt idx="6">
                  <c:v>2013</c:v>
                </c:pt>
                <c:pt idx="7">
                  <c:v>2018</c:v>
                </c:pt>
                <c:pt idx="10">
                  <c:v>2023</c:v>
                </c:pt>
                <c:pt idx="11">
                  <c:v>2028</c:v>
                </c:pt>
                <c:pt idx="12">
                  <c:v>2033</c:v>
                </c:pt>
                <c:pt idx="13">
                  <c:v>2038</c:v>
                </c:pt>
              </c:numCache>
            </c:numRef>
          </c:cat>
          <c:val>
            <c:numRef>
              <c:f>'Data 1.7'!$F$10:$F$23</c:f>
              <c:numCache>
                <c:formatCode>0%</c:formatCode>
                <c:ptCount val="14"/>
                <c:pt idx="0">
                  <c:v>0.21992649743984211</c:v>
                </c:pt>
                <c:pt idx="1">
                  <c:v>0.20207821264259154</c:v>
                </c:pt>
                <c:pt idx="2">
                  <c:v>0.20180325422290996</c:v>
                </c:pt>
                <c:pt idx="3">
                  <c:v>0.19747393673910346</c:v>
                </c:pt>
                <c:pt idx="4">
                  <c:v>0.18666370721120648</c:v>
                </c:pt>
                <c:pt idx="5">
                  <c:v>0.17713986430644449</c:v>
                </c:pt>
                <c:pt idx="6">
                  <c:v>0.17110178876438237</c:v>
                </c:pt>
                <c:pt idx="7">
                  <c:v>0.16908515841930086</c:v>
                </c:pt>
                <c:pt idx="10">
                  <c:v>0.16935083845871737</c:v>
                </c:pt>
                <c:pt idx="11">
                  <c:v>0.16484677640557055</c:v>
                </c:pt>
                <c:pt idx="12">
                  <c:v>0.16232889255341454</c:v>
                </c:pt>
                <c:pt idx="13">
                  <c:v>0.15981435022225726</c:v>
                </c:pt>
              </c:numCache>
            </c:numRef>
          </c:val>
          <c:extLst>
            <c:ext xmlns:c16="http://schemas.microsoft.com/office/drawing/2014/chart" uri="{C3380CC4-5D6E-409C-BE32-E72D297353CC}">
              <c16:uniqueId val="{0000000A-FF1B-4D47-897D-C2FDF206ECED}"/>
            </c:ext>
          </c:extLst>
        </c:ser>
        <c:ser>
          <c:idx val="1"/>
          <c:order val="1"/>
          <c:tx>
            <c:strRef>
              <c:f>'Data 1.7'!$G$6</c:f>
              <c:strCache>
                <c:ptCount val="1"/>
                <c:pt idx="0">
                  <c:v>16 to 64 years</c:v>
                </c:pt>
              </c:strCache>
            </c:strRef>
          </c:tx>
          <c:spPr>
            <a:solidFill>
              <a:srgbClr val="CAE7E5"/>
            </a:solidFill>
            <a:ln>
              <a:noFill/>
            </a:ln>
            <a:effectLst/>
          </c:spPr>
          <c:invertIfNegative val="0"/>
          <c:dPt>
            <c:idx val="7"/>
            <c:invertIfNegative val="0"/>
            <c:bubble3D val="0"/>
            <c:spPr>
              <a:solidFill>
                <a:srgbClr val="CAE7E5"/>
              </a:solidFill>
              <a:ln>
                <a:solidFill>
                  <a:sysClr val="windowText" lastClr="000000"/>
                </a:solidFill>
              </a:ln>
              <a:effectLst>
                <a:glow rad="63500">
                  <a:srgbClr val="A5A5A5">
                    <a:satMod val="175000"/>
                    <a:alpha val="40000"/>
                  </a:srgbClr>
                </a:glow>
                <a:outerShdw blurRad="63500" sx="102000" sy="102000" algn="ctr" rotWithShape="0">
                  <a:prstClr val="black">
                    <a:alpha val="40000"/>
                  </a:prstClr>
                </a:outerShdw>
              </a:effectLst>
            </c:spPr>
            <c:extLst>
              <c:ext xmlns:c16="http://schemas.microsoft.com/office/drawing/2014/chart" uri="{C3380CC4-5D6E-409C-BE32-E72D297353CC}">
                <c16:uniqueId val="{0000000C-FF1B-4D47-897D-C2FDF206ECED}"/>
              </c:ext>
            </c:extLst>
          </c:dPt>
          <c:dPt>
            <c:idx val="10"/>
            <c:invertIfNegative val="0"/>
            <c:bubble3D val="0"/>
            <c:spPr>
              <a:solidFill>
                <a:srgbClr val="CAE7E5"/>
              </a:solidFill>
              <a:ln>
                <a:noFill/>
                <a:prstDash val="sysDot"/>
              </a:ln>
              <a:effectLst/>
            </c:spPr>
            <c:extLst>
              <c:ext xmlns:c16="http://schemas.microsoft.com/office/drawing/2014/chart" uri="{C3380CC4-5D6E-409C-BE32-E72D297353CC}">
                <c16:uniqueId val="{0000000E-FF1B-4D47-897D-C2FDF206ECED}"/>
              </c:ext>
            </c:extLst>
          </c:dPt>
          <c:dPt>
            <c:idx val="11"/>
            <c:invertIfNegative val="0"/>
            <c:bubble3D val="0"/>
            <c:spPr>
              <a:solidFill>
                <a:srgbClr val="CAE7E5"/>
              </a:solidFill>
              <a:ln>
                <a:noFill/>
                <a:prstDash val="sysDot"/>
              </a:ln>
              <a:effectLst/>
            </c:spPr>
            <c:extLst>
              <c:ext xmlns:c16="http://schemas.microsoft.com/office/drawing/2014/chart" uri="{C3380CC4-5D6E-409C-BE32-E72D297353CC}">
                <c16:uniqueId val="{00000010-FF1B-4D47-897D-C2FDF206ECED}"/>
              </c:ext>
            </c:extLst>
          </c:dPt>
          <c:dPt>
            <c:idx val="12"/>
            <c:invertIfNegative val="0"/>
            <c:bubble3D val="0"/>
            <c:spPr>
              <a:solidFill>
                <a:srgbClr val="CAE7E5"/>
              </a:solidFill>
              <a:ln>
                <a:noFill/>
                <a:prstDash val="sysDot"/>
              </a:ln>
              <a:effectLst/>
            </c:spPr>
            <c:extLst>
              <c:ext xmlns:c16="http://schemas.microsoft.com/office/drawing/2014/chart" uri="{C3380CC4-5D6E-409C-BE32-E72D297353CC}">
                <c16:uniqueId val="{00000012-FF1B-4D47-897D-C2FDF206ECED}"/>
              </c:ext>
            </c:extLst>
          </c:dPt>
          <c:dPt>
            <c:idx val="13"/>
            <c:invertIfNegative val="0"/>
            <c:bubble3D val="0"/>
            <c:spPr>
              <a:solidFill>
                <a:srgbClr val="CAE7E5"/>
              </a:solidFill>
              <a:ln>
                <a:noFill/>
                <a:prstDash val="sysDot"/>
              </a:ln>
              <a:effectLst/>
            </c:spPr>
            <c:extLst>
              <c:ext xmlns:c16="http://schemas.microsoft.com/office/drawing/2014/chart" uri="{C3380CC4-5D6E-409C-BE32-E72D297353CC}">
                <c16:uniqueId val="{00000014-FF1B-4D47-897D-C2FDF206ECED}"/>
              </c:ext>
            </c:extLst>
          </c:dPt>
          <c:dLbls>
            <c:dLbl>
              <c:idx val="7"/>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C-FF1B-4D47-897D-C2FDF206ECED}"/>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1.7'!$A$10:$A$23</c:f>
              <c:numCache>
                <c:formatCode>General</c:formatCode>
                <c:ptCount val="14"/>
                <c:pt idx="0">
                  <c:v>1983</c:v>
                </c:pt>
                <c:pt idx="1">
                  <c:v>1988</c:v>
                </c:pt>
                <c:pt idx="2">
                  <c:v>1993</c:v>
                </c:pt>
                <c:pt idx="3">
                  <c:v>1998</c:v>
                </c:pt>
                <c:pt idx="4">
                  <c:v>2003</c:v>
                </c:pt>
                <c:pt idx="5">
                  <c:v>2008</c:v>
                </c:pt>
                <c:pt idx="6">
                  <c:v>2013</c:v>
                </c:pt>
                <c:pt idx="7">
                  <c:v>2018</c:v>
                </c:pt>
                <c:pt idx="10">
                  <c:v>2023</c:v>
                </c:pt>
                <c:pt idx="11">
                  <c:v>2028</c:v>
                </c:pt>
                <c:pt idx="12">
                  <c:v>2033</c:v>
                </c:pt>
                <c:pt idx="13">
                  <c:v>2038</c:v>
                </c:pt>
              </c:numCache>
            </c:numRef>
          </c:cat>
          <c:val>
            <c:numRef>
              <c:f>'Data 1.7'!$G$10:$G$23</c:f>
              <c:numCache>
                <c:formatCode>0%</c:formatCode>
                <c:ptCount val="14"/>
                <c:pt idx="0">
                  <c:v>0.63840936108715418</c:v>
                </c:pt>
                <c:pt idx="1">
                  <c:v>0.6489153983109599</c:v>
                </c:pt>
                <c:pt idx="2">
                  <c:v>0.64593339957505802</c:v>
                </c:pt>
                <c:pt idx="3">
                  <c:v>0.64641653552147205</c:v>
                </c:pt>
                <c:pt idx="4">
                  <c:v>0.65184255696951765</c:v>
                </c:pt>
                <c:pt idx="5">
                  <c:v>0.65799803955486358</c:v>
                </c:pt>
                <c:pt idx="6">
                  <c:v>0.65116710775756892</c:v>
                </c:pt>
                <c:pt idx="7">
                  <c:v>0.64222504183446427</c:v>
                </c:pt>
                <c:pt idx="10">
                  <c:v>0.6283829475805075</c:v>
                </c:pt>
                <c:pt idx="11">
                  <c:v>0.61364925726455566</c:v>
                </c:pt>
                <c:pt idx="12">
                  <c:v>0.596891601502888</c:v>
                </c:pt>
                <c:pt idx="13">
                  <c:v>0.58788263069804902</c:v>
                </c:pt>
              </c:numCache>
            </c:numRef>
          </c:val>
          <c:extLst>
            <c:ext xmlns:c16="http://schemas.microsoft.com/office/drawing/2014/chart" uri="{C3380CC4-5D6E-409C-BE32-E72D297353CC}">
              <c16:uniqueId val="{00000015-FF1B-4D47-897D-C2FDF206ECED}"/>
            </c:ext>
          </c:extLst>
        </c:ser>
        <c:ser>
          <c:idx val="2"/>
          <c:order val="2"/>
          <c:tx>
            <c:strRef>
              <c:f>'Data 1.7'!$H$6</c:f>
              <c:strCache>
                <c:ptCount val="1"/>
                <c:pt idx="0">
                  <c:v>65 years and over</c:v>
                </c:pt>
              </c:strCache>
            </c:strRef>
          </c:tx>
          <c:spPr>
            <a:solidFill>
              <a:srgbClr val="248078"/>
            </a:solidFill>
            <a:ln>
              <a:noFill/>
            </a:ln>
            <a:effectLst/>
          </c:spPr>
          <c:invertIfNegative val="0"/>
          <c:dPt>
            <c:idx val="7"/>
            <c:invertIfNegative val="0"/>
            <c:bubble3D val="0"/>
            <c:spPr>
              <a:solidFill>
                <a:srgbClr val="248078"/>
              </a:solidFill>
              <a:ln>
                <a:solidFill>
                  <a:sysClr val="windowText" lastClr="000000"/>
                </a:solidFill>
              </a:ln>
              <a:effectLst>
                <a:glow rad="63500">
                  <a:srgbClr val="A5A5A5">
                    <a:satMod val="175000"/>
                    <a:alpha val="40000"/>
                  </a:srgbClr>
                </a:glow>
                <a:outerShdw blurRad="63500" sx="102000" sy="102000" algn="ctr" rotWithShape="0">
                  <a:prstClr val="black">
                    <a:alpha val="40000"/>
                  </a:prstClr>
                </a:outerShdw>
              </a:effectLst>
            </c:spPr>
            <c:extLst>
              <c:ext xmlns:c16="http://schemas.microsoft.com/office/drawing/2014/chart" uri="{C3380CC4-5D6E-409C-BE32-E72D297353CC}">
                <c16:uniqueId val="{00000017-FF1B-4D47-897D-C2FDF206ECED}"/>
              </c:ext>
            </c:extLst>
          </c:dPt>
          <c:dPt>
            <c:idx val="10"/>
            <c:invertIfNegative val="0"/>
            <c:bubble3D val="0"/>
            <c:spPr>
              <a:solidFill>
                <a:srgbClr val="248078"/>
              </a:solidFill>
              <a:ln>
                <a:noFill/>
                <a:prstDash val="sysDot"/>
              </a:ln>
              <a:effectLst/>
            </c:spPr>
            <c:extLst>
              <c:ext xmlns:c16="http://schemas.microsoft.com/office/drawing/2014/chart" uri="{C3380CC4-5D6E-409C-BE32-E72D297353CC}">
                <c16:uniqueId val="{00000019-FF1B-4D47-897D-C2FDF206ECED}"/>
              </c:ext>
            </c:extLst>
          </c:dPt>
          <c:dPt>
            <c:idx val="11"/>
            <c:invertIfNegative val="0"/>
            <c:bubble3D val="0"/>
            <c:spPr>
              <a:solidFill>
                <a:srgbClr val="248078"/>
              </a:solidFill>
              <a:ln>
                <a:noFill/>
                <a:prstDash val="sysDot"/>
              </a:ln>
              <a:effectLst/>
            </c:spPr>
            <c:extLst>
              <c:ext xmlns:c16="http://schemas.microsoft.com/office/drawing/2014/chart" uri="{C3380CC4-5D6E-409C-BE32-E72D297353CC}">
                <c16:uniqueId val="{0000001B-FF1B-4D47-897D-C2FDF206ECED}"/>
              </c:ext>
            </c:extLst>
          </c:dPt>
          <c:dPt>
            <c:idx val="12"/>
            <c:invertIfNegative val="0"/>
            <c:bubble3D val="0"/>
            <c:spPr>
              <a:solidFill>
                <a:srgbClr val="248078"/>
              </a:solidFill>
              <a:ln>
                <a:noFill/>
                <a:prstDash val="sysDot"/>
              </a:ln>
              <a:effectLst/>
            </c:spPr>
            <c:extLst>
              <c:ext xmlns:c16="http://schemas.microsoft.com/office/drawing/2014/chart" uri="{C3380CC4-5D6E-409C-BE32-E72D297353CC}">
                <c16:uniqueId val="{0000001D-FF1B-4D47-897D-C2FDF206ECED}"/>
              </c:ext>
            </c:extLst>
          </c:dPt>
          <c:dPt>
            <c:idx val="13"/>
            <c:invertIfNegative val="0"/>
            <c:bubble3D val="0"/>
            <c:spPr>
              <a:solidFill>
                <a:srgbClr val="248078"/>
              </a:solidFill>
              <a:ln>
                <a:noFill/>
                <a:prstDash val="sysDot"/>
              </a:ln>
              <a:effectLst/>
            </c:spPr>
            <c:extLst>
              <c:ext xmlns:c16="http://schemas.microsoft.com/office/drawing/2014/chart" uri="{C3380CC4-5D6E-409C-BE32-E72D297353CC}">
                <c16:uniqueId val="{0000001F-FF1B-4D47-897D-C2FDF206ECED}"/>
              </c:ext>
            </c:extLst>
          </c:dPt>
          <c:dLbls>
            <c:dLbl>
              <c:idx val="7"/>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17-FF1B-4D47-897D-C2FDF206ECED}"/>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1.7'!$A$10:$A$23</c:f>
              <c:numCache>
                <c:formatCode>General</c:formatCode>
                <c:ptCount val="14"/>
                <c:pt idx="0">
                  <c:v>1983</c:v>
                </c:pt>
                <c:pt idx="1">
                  <c:v>1988</c:v>
                </c:pt>
                <c:pt idx="2">
                  <c:v>1993</c:v>
                </c:pt>
                <c:pt idx="3">
                  <c:v>1998</c:v>
                </c:pt>
                <c:pt idx="4">
                  <c:v>2003</c:v>
                </c:pt>
                <c:pt idx="5">
                  <c:v>2008</c:v>
                </c:pt>
                <c:pt idx="6">
                  <c:v>2013</c:v>
                </c:pt>
                <c:pt idx="7">
                  <c:v>2018</c:v>
                </c:pt>
                <c:pt idx="10">
                  <c:v>2023</c:v>
                </c:pt>
                <c:pt idx="11">
                  <c:v>2028</c:v>
                </c:pt>
                <c:pt idx="12">
                  <c:v>2033</c:v>
                </c:pt>
                <c:pt idx="13">
                  <c:v>2038</c:v>
                </c:pt>
              </c:numCache>
            </c:numRef>
          </c:cat>
          <c:val>
            <c:numRef>
              <c:f>'Data 1.7'!$H$10:$H$23</c:f>
              <c:numCache>
                <c:formatCode>0%</c:formatCode>
                <c:ptCount val="14"/>
                <c:pt idx="0">
                  <c:v>0.14166414147300374</c:v>
                </c:pt>
                <c:pt idx="1">
                  <c:v>0.14900638904644861</c:v>
                </c:pt>
                <c:pt idx="2">
                  <c:v>0.15226334620203202</c:v>
                </c:pt>
                <c:pt idx="3">
                  <c:v>0.15610952773942452</c:v>
                </c:pt>
                <c:pt idx="4">
                  <c:v>0.16149373581927592</c:v>
                </c:pt>
                <c:pt idx="5">
                  <c:v>0.16486209613869188</c:v>
                </c:pt>
                <c:pt idx="6">
                  <c:v>0.17773110347804869</c:v>
                </c:pt>
                <c:pt idx="7">
                  <c:v>0.1886897997462349</c:v>
                </c:pt>
                <c:pt idx="10">
                  <c:v>0.20226621396077507</c:v>
                </c:pt>
                <c:pt idx="11">
                  <c:v>0.22150396632987379</c:v>
                </c:pt>
                <c:pt idx="12">
                  <c:v>0.24077950594369743</c:v>
                </c:pt>
                <c:pt idx="13">
                  <c:v>0.25230301907969366</c:v>
                </c:pt>
              </c:numCache>
            </c:numRef>
          </c:val>
          <c:extLst>
            <c:ext xmlns:c16="http://schemas.microsoft.com/office/drawing/2014/chart" uri="{C3380CC4-5D6E-409C-BE32-E72D297353CC}">
              <c16:uniqueId val="{00000020-FF1B-4D47-897D-C2FDF206ECED}"/>
            </c:ext>
          </c:extLst>
        </c:ser>
        <c:dLbls>
          <c:showLegendKey val="0"/>
          <c:showVal val="0"/>
          <c:showCatName val="0"/>
          <c:showSerName val="0"/>
          <c:showPercent val="0"/>
          <c:showBubbleSize val="0"/>
        </c:dLbls>
        <c:gapWidth val="50"/>
        <c:overlap val="100"/>
        <c:axId val="515586216"/>
        <c:axId val="515586544"/>
      </c:barChart>
      <c:catAx>
        <c:axId val="515586216"/>
        <c:scaling>
          <c:orientation val="maxMin"/>
        </c:scaling>
        <c:delete val="0"/>
        <c:axPos val="l"/>
        <c:title>
          <c:tx>
            <c:rich>
              <a:bodyPr rot="-54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600" b="1"/>
                  <a:t>Year to 30 June</a:t>
                </a:r>
              </a:p>
            </c:rich>
          </c:tx>
          <c:layout>
            <c:manualLayout>
              <c:xMode val="edge"/>
              <c:yMode val="edge"/>
              <c:x val="8.7206797490146874E-3"/>
              <c:y val="0.31083444097687879"/>
            </c:manualLayout>
          </c:layout>
          <c:overlay val="0"/>
          <c:spPr>
            <a:noFill/>
            <a:ln>
              <a:noFill/>
            </a:ln>
            <a:effectLst/>
          </c:spPr>
          <c:txPr>
            <a:bodyPr rot="-54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15586544"/>
        <c:crosses val="autoZero"/>
        <c:auto val="1"/>
        <c:lblAlgn val="ctr"/>
        <c:lblOffset val="100"/>
        <c:noMultiLvlLbl val="0"/>
      </c:catAx>
      <c:valAx>
        <c:axId val="515586544"/>
        <c:scaling>
          <c:orientation val="minMax"/>
        </c:scaling>
        <c:delete val="0"/>
        <c:axPos val="b"/>
        <c:title>
          <c:tx>
            <c:rich>
              <a:bodyPr rot="0" spcFirstLastPara="1" vertOverflow="ellipsis" vert="horz" wrap="square" anchor="ctr" anchorCtr="1"/>
              <a:lstStyle/>
              <a:p>
                <a:pPr algn="ct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600" b="1"/>
                  <a:t>Percentage of the population</a:t>
                </a:r>
              </a:p>
            </c:rich>
          </c:tx>
          <c:layout>
            <c:manualLayout>
              <c:xMode val="edge"/>
              <c:yMode val="edge"/>
              <c:x val="0.38211838281796551"/>
              <c:y val="0.94387829580305072"/>
            </c:manualLayout>
          </c:layout>
          <c:overlay val="0"/>
          <c:spPr>
            <a:noFill/>
            <a:ln>
              <a:noFill/>
            </a:ln>
            <a:effectLst/>
          </c:spPr>
          <c:txPr>
            <a:bodyPr rot="0" spcFirstLastPara="1" vertOverflow="ellipsis" vert="horz" wrap="square" anchor="ctr" anchorCtr="1"/>
            <a:lstStyle/>
            <a:p>
              <a:pPr algn="ct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15586216"/>
        <c:crosses val="max"/>
        <c:crossBetween val="between"/>
        <c:majorUnit val="1"/>
      </c:valAx>
      <c:spPr>
        <a:noFill/>
        <a:ln>
          <a:noFill/>
        </a:ln>
        <a:effectLst/>
      </c:spPr>
    </c:plotArea>
    <c:legend>
      <c:legendPos val="t"/>
      <c:layout>
        <c:manualLayout>
          <c:xMode val="edge"/>
          <c:yMode val="edge"/>
          <c:x val="0.1832251802168979"/>
          <c:y val="7.3722747502922653E-2"/>
          <c:w val="0.69919750610782716"/>
          <c:h val="5.93773535460286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Figure 8.7: Projected percentage change in the number of households by council area, mid-2018 to mid-2041</a:t>
            </a:r>
          </a:p>
        </c:rich>
      </c:tx>
      <c:layout>
        <c:manualLayout>
          <c:xMode val="edge"/>
          <c:yMode val="edge"/>
          <c:x val="0.11355893111786224"/>
          <c:y val="2.3264267539076698E-2"/>
        </c:manualLayout>
      </c:layout>
      <c:overlay val="1"/>
    </c:title>
    <c:autoTitleDeleted val="0"/>
    <c:plotArea>
      <c:layout>
        <c:manualLayout>
          <c:layoutTarget val="inner"/>
          <c:xMode val="edge"/>
          <c:yMode val="edge"/>
          <c:x val="0.26183809700952737"/>
          <c:y val="0.18214330078969138"/>
          <c:w val="0.74496169953677416"/>
          <c:h val="0.77826542674532095"/>
        </c:manualLayout>
      </c:layout>
      <c:barChart>
        <c:barDir val="bar"/>
        <c:grouping val="clustered"/>
        <c:varyColors val="0"/>
        <c:ser>
          <c:idx val="1"/>
          <c:order val="0"/>
          <c:spPr>
            <a:solidFill>
              <a:srgbClr val="DEE4D2"/>
            </a:solidFill>
            <a:ln>
              <a:solidFill>
                <a:srgbClr val="121806"/>
              </a:solidFill>
            </a:ln>
          </c:spPr>
          <c:invertIfNegative val="0"/>
          <c:dPt>
            <c:idx val="11"/>
            <c:invertIfNegative val="0"/>
            <c:bubble3D val="0"/>
            <c:spPr>
              <a:solidFill>
                <a:srgbClr val="DEE4D2"/>
              </a:solidFill>
              <a:ln>
                <a:solidFill>
                  <a:srgbClr val="374912"/>
                </a:solidFill>
              </a:ln>
            </c:spPr>
            <c:extLst>
              <c:ext xmlns:c16="http://schemas.microsoft.com/office/drawing/2014/chart" uri="{C3380CC4-5D6E-409C-BE32-E72D297353CC}">
                <c16:uniqueId val="{00000001-1EFC-4A1D-B264-3E7FD9E0132F}"/>
              </c:ext>
            </c:extLst>
          </c:dPt>
          <c:dPt>
            <c:idx val="12"/>
            <c:invertIfNegative val="0"/>
            <c:bubble3D val="0"/>
            <c:extLst>
              <c:ext xmlns:c16="http://schemas.microsoft.com/office/drawing/2014/chart" uri="{C3380CC4-5D6E-409C-BE32-E72D297353CC}">
                <c16:uniqueId val="{00000002-1EFC-4A1D-B264-3E7FD9E0132F}"/>
              </c:ext>
            </c:extLst>
          </c:dPt>
          <c:dPt>
            <c:idx val="18"/>
            <c:invertIfNegative val="0"/>
            <c:bubble3D val="0"/>
            <c:extLst>
              <c:ext xmlns:c16="http://schemas.microsoft.com/office/drawing/2014/chart" uri="{C3380CC4-5D6E-409C-BE32-E72D297353CC}">
                <c16:uniqueId val="{00000003-1EFC-4A1D-B264-3E7FD9E0132F}"/>
              </c:ext>
            </c:extLst>
          </c:dPt>
          <c:dPt>
            <c:idx val="19"/>
            <c:invertIfNegative val="0"/>
            <c:bubble3D val="0"/>
            <c:spPr>
              <a:solidFill>
                <a:srgbClr val="5C7B1E"/>
              </a:solidFill>
              <a:ln>
                <a:solidFill>
                  <a:srgbClr val="121806"/>
                </a:solidFill>
              </a:ln>
            </c:spPr>
            <c:extLst>
              <c:ext xmlns:c16="http://schemas.microsoft.com/office/drawing/2014/chart" uri="{C3380CC4-5D6E-409C-BE32-E72D297353CC}">
                <c16:uniqueId val="{00000005-1EFC-4A1D-B264-3E7FD9E0132F}"/>
              </c:ext>
            </c:extLst>
          </c:dPt>
          <c:dPt>
            <c:idx val="20"/>
            <c:invertIfNegative val="0"/>
            <c:bubble3D val="0"/>
            <c:spPr>
              <a:solidFill>
                <a:srgbClr val="DEE4D2"/>
              </a:solidFill>
              <a:ln>
                <a:solidFill>
                  <a:srgbClr val="374912"/>
                </a:solidFill>
              </a:ln>
            </c:spPr>
            <c:extLst>
              <c:ext xmlns:c16="http://schemas.microsoft.com/office/drawing/2014/chart" uri="{C3380CC4-5D6E-409C-BE32-E72D297353CC}">
                <c16:uniqueId val="{00000007-1EFC-4A1D-B264-3E7FD9E0132F}"/>
              </c:ext>
            </c:extLst>
          </c:dPt>
          <c:cat>
            <c:strRef>
              <c:f>'Data 8.7'!$E$10:$E$42</c:f>
              <c:strCache>
                <c:ptCount val="33"/>
                <c:pt idx="0">
                  <c:v>Inverclyde</c:v>
                </c:pt>
                <c:pt idx="1">
                  <c:v>Na h-Eileanan Siar</c:v>
                </c:pt>
                <c:pt idx="2">
                  <c:v>Argyll and Bute</c:v>
                </c:pt>
                <c:pt idx="3">
                  <c:v>North Ayrshire</c:v>
                </c:pt>
                <c:pt idx="4">
                  <c:v>Dumfries and Galloway</c:v>
                </c:pt>
                <c:pt idx="5">
                  <c:v>South Ayrshire</c:v>
                </c:pt>
                <c:pt idx="6">
                  <c:v>Clackmannanshire</c:v>
                </c:pt>
                <c:pt idx="7">
                  <c:v>East Ayrshire</c:v>
                </c:pt>
                <c:pt idx="8">
                  <c:v>West Dunbartonshire</c:v>
                </c:pt>
                <c:pt idx="9">
                  <c:v>Shetland Islands</c:v>
                </c:pt>
                <c:pt idx="10">
                  <c:v>Orkney Islands</c:v>
                </c:pt>
                <c:pt idx="11">
                  <c:v>Highland</c:v>
                </c:pt>
                <c:pt idx="12">
                  <c:v>Angus</c:v>
                </c:pt>
                <c:pt idx="13">
                  <c:v>Scottish Borders</c:v>
                </c:pt>
                <c:pt idx="14">
                  <c:v>Fife</c:v>
                </c:pt>
                <c:pt idx="15">
                  <c:v>North Lanarkshire</c:v>
                </c:pt>
                <c:pt idx="16">
                  <c:v>Dundee City</c:v>
                </c:pt>
                <c:pt idx="17">
                  <c:v>South Lanarkshire</c:v>
                </c:pt>
                <c:pt idx="18">
                  <c:v>Renfrewshire</c:v>
                </c:pt>
                <c:pt idx="19">
                  <c:v>Scotland</c:v>
                </c:pt>
                <c:pt idx="20">
                  <c:v>Aberdeen City</c:v>
                </c:pt>
                <c:pt idx="21">
                  <c:v>Perth and Kinross</c:v>
                </c:pt>
                <c:pt idx="22">
                  <c:v>East Dunbartonshire</c:v>
                </c:pt>
                <c:pt idx="23">
                  <c:v>Falkirk</c:v>
                </c:pt>
                <c:pt idx="24">
                  <c:v>Glasgow City</c:v>
                </c:pt>
                <c:pt idx="25">
                  <c:v>Moray</c:v>
                </c:pt>
                <c:pt idx="26">
                  <c:v>Aberdeenshire</c:v>
                </c:pt>
                <c:pt idx="27">
                  <c:v>Stirling</c:v>
                </c:pt>
                <c:pt idx="28">
                  <c:v>West Lothian</c:v>
                </c:pt>
                <c:pt idx="29">
                  <c:v>East Renfrewshire</c:v>
                </c:pt>
                <c:pt idx="30">
                  <c:v>East Lothian</c:v>
                </c:pt>
                <c:pt idx="31">
                  <c:v>City of Edinburgh</c:v>
                </c:pt>
                <c:pt idx="32">
                  <c:v>Midlothian</c:v>
                </c:pt>
              </c:strCache>
            </c:strRef>
          </c:cat>
          <c:val>
            <c:numRef>
              <c:f>'Data 8.7'!$F$10:$F$42</c:f>
              <c:numCache>
                <c:formatCode>0%</c:formatCode>
                <c:ptCount val="33"/>
                <c:pt idx="0">
                  <c:v>-0.05</c:v>
                </c:pt>
                <c:pt idx="1">
                  <c:v>-0.05</c:v>
                </c:pt>
                <c:pt idx="2">
                  <c:v>-0.04</c:v>
                </c:pt>
                <c:pt idx="3">
                  <c:v>-0.01</c:v>
                </c:pt>
                <c:pt idx="4">
                  <c:v>0.01</c:v>
                </c:pt>
                <c:pt idx="5">
                  <c:v>0.02</c:v>
                </c:pt>
                <c:pt idx="6">
                  <c:v>0.02</c:v>
                </c:pt>
                <c:pt idx="7">
                  <c:v>0.03</c:v>
                </c:pt>
                <c:pt idx="8">
                  <c:v>0.03</c:v>
                </c:pt>
                <c:pt idx="9">
                  <c:v>0.05</c:v>
                </c:pt>
                <c:pt idx="10">
                  <c:v>0.05</c:v>
                </c:pt>
                <c:pt idx="11">
                  <c:v>0.06</c:v>
                </c:pt>
                <c:pt idx="12">
                  <c:v>7.0000000000000007E-2</c:v>
                </c:pt>
                <c:pt idx="13">
                  <c:v>7.0000000000000007E-2</c:v>
                </c:pt>
                <c:pt idx="14">
                  <c:v>7.0000000000000007E-2</c:v>
                </c:pt>
                <c:pt idx="15">
                  <c:v>0.08</c:v>
                </c:pt>
                <c:pt idx="16">
                  <c:v>0.09</c:v>
                </c:pt>
                <c:pt idx="17">
                  <c:v>0.1</c:v>
                </c:pt>
                <c:pt idx="18">
                  <c:v>0.11</c:v>
                </c:pt>
                <c:pt idx="19">
                  <c:v>0.12</c:v>
                </c:pt>
                <c:pt idx="20">
                  <c:v>0.13</c:v>
                </c:pt>
                <c:pt idx="21">
                  <c:v>0.13</c:v>
                </c:pt>
                <c:pt idx="22">
                  <c:v>0.13</c:v>
                </c:pt>
                <c:pt idx="23">
                  <c:v>0.14000000000000001</c:v>
                </c:pt>
                <c:pt idx="24">
                  <c:v>0.15</c:v>
                </c:pt>
                <c:pt idx="25">
                  <c:v>0.16</c:v>
                </c:pt>
                <c:pt idx="26">
                  <c:v>0.16</c:v>
                </c:pt>
                <c:pt idx="27">
                  <c:v>0.17</c:v>
                </c:pt>
                <c:pt idx="28">
                  <c:v>0.18</c:v>
                </c:pt>
                <c:pt idx="29">
                  <c:v>0.22</c:v>
                </c:pt>
                <c:pt idx="30">
                  <c:v>0.23</c:v>
                </c:pt>
                <c:pt idx="31">
                  <c:v>0.24</c:v>
                </c:pt>
                <c:pt idx="32">
                  <c:v>0.32</c:v>
                </c:pt>
              </c:numCache>
            </c:numRef>
          </c:val>
          <c:extLst>
            <c:ext xmlns:c16="http://schemas.microsoft.com/office/drawing/2014/chart" uri="{C3380CC4-5D6E-409C-BE32-E72D297353CC}">
              <c16:uniqueId val="{00000008-1EFC-4A1D-B264-3E7FD9E0132F}"/>
            </c:ext>
          </c:extLst>
        </c:ser>
        <c:dLbls>
          <c:showLegendKey val="0"/>
          <c:showVal val="0"/>
          <c:showCatName val="0"/>
          <c:showSerName val="0"/>
          <c:showPercent val="0"/>
          <c:showBubbleSize val="0"/>
        </c:dLbls>
        <c:gapWidth val="150"/>
        <c:axId val="52795264"/>
        <c:axId val="52796800"/>
      </c:barChart>
      <c:catAx>
        <c:axId val="52795264"/>
        <c:scaling>
          <c:orientation val="minMax"/>
        </c:scaling>
        <c:delete val="0"/>
        <c:axPos val="l"/>
        <c:numFmt formatCode="General" sourceLinked="1"/>
        <c:majorTickMark val="none"/>
        <c:minorTickMark val="none"/>
        <c:tickLblPos val="low"/>
        <c:spPr>
          <a:ln w="12700">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52796800"/>
        <c:crosses val="autoZero"/>
        <c:auto val="0"/>
        <c:lblAlgn val="ctr"/>
        <c:lblOffset val="100"/>
        <c:noMultiLvlLbl val="0"/>
      </c:catAx>
      <c:valAx>
        <c:axId val="52796800"/>
        <c:scaling>
          <c:orientation val="minMax"/>
          <c:max val="0.4"/>
          <c:min val="-0.1"/>
        </c:scaling>
        <c:delete val="0"/>
        <c:axPos val="t"/>
        <c:title>
          <c:tx>
            <c:rich>
              <a:bodyPr/>
              <a:lstStyle/>
              <a:p>
                <a:pPr>
                  <a:defRPr sz="1400">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Percentage change</a:t>
                </a:r>
              </a:p>
            </c:rich>
          </c:tx>
          <c:layout>
            <c:manualLayout>
              <c:xMode val="edge"/>
              <c:yMode val="edge"/>
              <c:x val="0.47360009920019841"/>
              <c:y val="0.11727102814438271"/>
            </c:manualLayout>
          </c:layout>
          <c:overlay val="0"/>
        </c:title>
        <c:numFmt formatCode="0%" sourceLinked="1"/>
        <c:majorTickMark val="out"/>
        <c:minorTickMark val="none"/>
        <c:tickLblPos val="nextTo"/>
        <c:spPr>
          <a:ln w="12700">
            <a:solidFill>
              <a:schemeClr val="tx1"/>
            </a:solidFill>
          </a:ln>
        </c:spPr>
        <c:txPr>
          <a:bodyPr rot="0" vert="horz"/>
          <a:lstStyle/>
          <a:p>
            <a:pPr>
              <a:defRPr sz="1200">
                <a:latin typeface="Arial" panose="020B0604020202020204" pitchFamily="34" charset="0"/>
                <a:cs typeface="Arial" panose="020B0604020202020204" pitchFamily="34" charset="0"/>
              </a:defRPr>
            </a:pPr>
            <a:endParaRPr lang="en-US"/>
          </a:p>
        </c:txPr>
        <c:crossAx val="52795264"/>
        <c:crosses val="max"/>
        <c:crossBetween val="between"/>
      </c:valAx>
      <c:spPr>
        <a:solidFill>
          <a:schemeClr val="bg1"/>
        </a:solidFill>
        <a:ln w="25400">
          <a:noFill/>
        </a:ln>
      </c:spPr>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GB" sz="1400" b="1" i="0" baseline="0">
                <a:effectLst/>
              </a:rPr>
              <a:t>Figure 1.8: Age structure of the population, Scotland and the UK, year to mid-2018</a:t>
            </a:r>
            <a:endParaRPr lang="en-GB"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0075855902628E-2"/>
          <c:y val="6.1354465562265002E-2"/>
          <c:w val="0.88172363070000881"/>
          <c:h val="0.7481946347488897"/>
        </c:manualLayout>
      </c:layout>
      <c:lineChart>
        <c:grouping val="standard"/>
        <c:varyColors val="0"/>
        <c:ser>
          <c:idx val="0"/>
          <c:order val="0"/>
          <c:tx>
            <c:strRef>
              <c:f>'Data 1.8'!$B$5</c:f>
              <c:strCache>
                <c:ptCount val="1"/>
                <c:pt idx="0">
                  <c:v>Scotland</c:v>
                </c:pt>
              </c:strCache>
            </c:strRef>
          </c:tx>
          <c:spPr>
            <a:ln w="34925" cap="rnd">
              <a:solidFill>
                <a:srgbClr val="2DA197"/>
              </a:solidFill>
              <a:round/>
            </a:ln>
            <a:effectLst/>
          </c:spPr>
          <c:marker>
            <c:symbol val="none"/>
          </c:marker>
          <c:cat>
            <c:numRef>
              <c:f>'Data 1.8'!$A$7:$A$96</c:f>
              <c:numCache>
                <c:formatCode>General</c:formatCode>
                <c:ptCount val="9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numCache>
            </c:numRef>
          </c:cat>
          <c:val>
            <c:numRef>
              <c:f>'Data 1.8'!$C$7:$C$96</c:f>
              <c:numCache>
                <c:formatCode>0.0000%</c:formatCode>
                <c:ptCount val="90"/>
                <c:pt idx="0">
                  <c:v>9.6939071449340108E-3</c:v>
                </c:pt>
                <c:pt idx="1">
                  <c:v>9.9796652182945218E-3</c:v>
                </c:pt>
                <c:pt idx="2">
                  <c:v>1.0393291690240473E-2</c:v>
                </c:pt>
                <c:pt idx="3">
                  <c:v>1.0575087196055427E-2</c:v>
                </c:pt>
                <c:pt idx="4">
                  <c:v>1.0665151024624304E-2</c:v>
                </c:pt>
                <c:pt idx="5">
                  <c:v>1.0880303503983287E-2</c:v>
                </c:pt>
                <c:pt idx="6">
                  <c:v>1.1165690944304417E-2</c:v>
                </c:pt>
                <c:pt idx="7">
                  <c:v>1.150704397357164E-2</c:v>
                </c:pt>
                <c:pt idx="8">
                  <c:v>1.0972035181229365E-2</c:v>
                </c:pt>
                <c:pt idx="9">
                  <c:v>1.1271691993566552E-2</c:v>
                </c:pt>
                <c:pt idx="10">
                  <c:v>1.1226104129723047E-2</c:v>
                </c:pt>
                <c:pt idx="11">
                  <c:v>1.0792834106690056E-2</c:v>
                </c:pt>
                <c:pt idx="12">
                  <c:v>1.0568230484826932E-2</c:v>
                </c:pt>
                <c:pt idx="13">
                  <c:v>1.0479463871895878E-2</c:v>
                </c:pt>
                <c:pt idx="14">
                  <c:v>1.026560860817472E-2</c:v>
                </c:pt>
                <c:pt idx="15">
                  <c:v>9.9628014150028171E-3</c:v>
                </c:pt>
                <c:pt idx="16">
                  <c:v>9.9088743077733049E-3</c:v>
                </c:pt>
                <c:pt idx="17">
                  <c:v>1.0345480028160698E-2</c:v>
                </c:pt>
                <c:pt idx="18">
                  <c:v>1.0734088769948628E-2</c:v>
                </c:pt>
                <c:pt idx="19">
                  <c:v>1.1783165587908319E-2</c:v>
                </c:pt>
                <c:pt idx="20">
                  <c:v>1.2333370334865097E-2</c:v>
                </c:pt>
                <c:pt idx="21">
                  <c:v>1.2905071798105806E-2</c:v>
                </c:pt>
                <c:pt idx="22">
                  <c:v>1.3031457664533735E-2</c:v>
                </c:pt>
                <c:pt idx="23">
                  <c:v>1.3178784297686527E-2</c:v>
                </c:pt>
                <c:pt idx="24">
                  <c:v>1.3527735304261001E-2</c:v>
                </c:pt>
                <c:pt idx="25">
                  <c:v>1.3797185523888875E-2</c:v>
                </c:pt>
                <c:pt idx="26">
                  <c:v>1.4582000984771986E-2</c:v>
                </c:pt>
                <c:pt idx="27">
                  <c:v>1.4564766548440904E-2</c:v>
                </c:pt>
                <c:pt idx="28">
                  <c:v>1.4009558255452522E-2</c:v>
                </c:pt>
                <c:pt idx="29">
                  <c:v>1.3900406825355673E-2</c:v>
                </c:pt>
                <c:pt idx="30">
                  <c:v>1.3937655445813171E-2</c:v>
                </c:pt>
                <c:pt idx="31">
                  <c:v>1.349085731684288E-2</c:v>
                </c:pt>
                <c:pt idx="32">
                  <c:v>1.3376887657234118E-2</c:v>
                </c:pt>
                <c:pt idx="33">
                  <c:v>1.3272925089688562E-2</c:v>
                </c:pt>
                <c:pt idx="34">
                  <c:v>1.2868749760246753E-2</c:v>
                </c:pt>
                <c:pt idx="35">
                  <c:v>1.3021265255950838E-2</c:v>
                </c:pt>
                <c:pt idx="36">
                  <c:v>1.3177857715088082E-2</c:v>
                </c:pt>
                <c:pt idx="37">
                  <c:v>1.3059255142487092E-2</c:v>
                </c:pt>
                <c:pt idx="38">
                  <c:v>1.2825385694639516E-2</c:v>
                </c:pt>
                <c:pt idx="39">
                  <c:v>1.2405829094063516E-2</c:v>
                </c:pt>
                <c:pt idx="40">
                  <c:v>1.1511862203083556E-2</c:v>
                </c:pt>
                <c:pt idx="41">
                  <c:v>1.1295412508086749E-2</c:v>
                </c:pt>
                <c:pt idx="42">
                  <c:v>1.1901953477028998E-2</c:v>
                </c:pt>
                <c:pt idx="43">
                  <c:v>1.1970520589313945E-2</c:v>
                </c:pt>
                <c:pt idx="44">
                  <c:v>1.2162323187192108E-2</c:v>
                </c:pt>
                <c:pt idx="45">
                  <c:v>1.2905998380704251E-2</c:v>
                </c:pt>
                <c:pt idx="46">
                  <c:v>1.3677285735650061E-2</c:v>
                </c:pt>
                <c:pt idx="47">
                  <c:v>1.4213035794071094E-2</c:v>
                </c:pt>
                <c:pt idx="48">
                  <c:v>1.400029242946807E-2</c:v>
                </c:pt>
                <c:pt idx="49">
                  <c:v>1.4564951864960594E-2</c:v>
                </c:pt>
                <c:pt idx="50">
                  <c:v>1.4818094230855831E-2</c:v>
                </c:pt>
                <c:pt idx="51">
                  <c:v>1.4931322624385839E-2</c:v>
                </c:pt>
                <c:pt idx="52">
                  <c:v>1.480271295972164E-2</c:v>
                </c:pt>
                <c:pt idx="53">
                  <c:v>1.5320301999213146E-2</c:v>
                </c:pt>
                <c:pt idx="54">
                  <c:v>1.5122754589224623E-2</c:v>
                </c:pt>
                <c:pt idx="55">
                  <c:v>1.5070124697632933E-2</c:v>
                </c:pt>
                <c:pt idx="56">
                  <c:v>1.4705051153845513E-2</c:v>
                </c:pt>
                <c:pt idx="57">
                  <c:v>1.4338680394420268E-2</c:v>
                </c:pt>
                <c:pt idx="58">
                  <c:v>1.3850927314598699E-2</c:v>
                </c:pt>
                <c:pt idx="59">
                  <c:v>1.3689701942469228E-2</c:v>
                </c:pt>
                <c:pt idx="60">
                  <c:v>1.3311285609264195E-2</c:v>
                </c:pt>
                <c:pt idx="61">
                  <c:v>1.2909890027617721E-2</c:v>
                </c:pt>
                <c:pt idx="62">
                  <c:v>1.2482735449734468E-2</c:v>
                </c:pt>
                <c:pt idx="63">
                  <c:v>1.1903250692666822E-2</c:v>
                </c:pt>
                <c:pt idx="64">
                  <c:v>1.1715895691261196E-2</c:v>
                </c:pt>
                <c:pt idx="65">
                  <c:v>1.1435882430011047E-2</c:v>
                </c:pt>
                <c:pt idx="66">
                  <c:v>1.0992049365355781E-2</c:v>
                </c:pt>
                <c:pt idx="67">
                  <c:v>1.1022255958065096E-2</c:v>
                </c:pt>
                <c:pt idx="68">
                  <c:v>1.1022811907624162E-2</c:v>
                </c:pt>
                <c:pt idx="69">
                  <c:v>1.1198491968289379E-2</c:v>
                </c:pt>
                <c:pt idx="70">
                  <c:v>1.1449225219428658E-2</c:v>
                </c:pt>
                <c:pt idx="71">
                  <c:v>1.2320398178486864E-2</c:v>
                </c:pt>
                <c:pt idx="72">
                  <c:v>9.1831748166710005E-3</c:v>
                </c:pt>
                <c:pt idx="73">
                  <c:v>8.5997984126898828E-3</c:v>
                </c:pt>
                <c:pt idx="74">
                  <c:v>8.661694130266023E-3</c:v>
                </c:pt>
                <c:pt idx="75">
                  <c:v>8.1598569949480858E-3</c:v>
                </c:pt>
                <c:pt idx="76">
                  <c:v>7.3789331809784456E-3</c:v>
                </c:pt>
                <c:pt idx="77">
                  <c:v>6.7214301691217093E-3</c:v>
                </c:pt>
                <c:pt idx="78">
                  <c:v>6.7282868803502033E-3</c:v>
                </c:pt>
                <c:pt idx="79">
                  <c:v>6.4258503202176799E-3</c:v>
                </c:pt>
                <c:pt idx="80">
                  <c:v>6.103214259439051E-3</c:v>
                </c:pt>
                <c:pt idx="81">
                  <c:v>5.6091604179480531E-3</c:v>
                </c:pt>
                <c:pt idx="82">
                  <c:v>5.2142509144906951E-3</c:v>
                </c:pt>
                <c:pt idx="83">
                  <c:v>4.7945089973950054E-3</c:v>
                </c:pt>
                <c:pt idx="84">
                  <c:v>4.2709898292734496E-3</c:v>
                </c:pt>
                <c:pt idx="85">
                  <c:v>3.8173349890746645E-3</c:v>
                </c:pt>
                <c:pt idx="86">
                  <c:v>3.5171222271784095E-3</c:v>
                </c:pt>
                <c:pt idx="87">
                  <c:v>3.0399321889791153E-3</c:v>
                </c:pt>
                <c:pt idx="88">
                  <c:v>2.554958856952881E-3</c:v>
                </c:pt>
                <c:pt idx="89">
                  <c:v>2.1644969499680605E-3</c:v>
                </c:pt>
              </c:numCache>
            </c:numRef>
          </c:val>
          <c:smooth val="0"/>
          <c:extLst>
            <c:ext xmlns:c16="http://schemas.microsoft.com/office/drawing/2014/chart" uri="{C3380CC4-5D6E-409C-BE32-E72D297353CC}">
              <c16:uniqueId val="{00000000-CAC6-44BF-B32E-C0B5D951F82C}"/>
            </c:ext>
          </c:extLst>
        </c:ser>
        <c:ser>
          <c:idx val="1"/>
          <c:order val="1"/>
          <c:tx>
            <c:strRef>
              <c:f>'Data 1.8'!$E$5</c:f>
              <c:strCache>
                <c:ptCount val="1"/>
                <c:pt idx="0">
                  <c:v>UK</c:v>
                </c:pt>
              </c:strCache>
            </c:strRef>
          </c:tx>
          <c:spPr>
            <a:ln w="34925" cap="rnd">
              <a:solidFill>
                <a:schemeClr val="bg1">
                  <a:lumMod val="65000"/>
                </a:schemeClr>
              </a:solidFill>
              <a:round/>
            </a:ln>
            <a:effectLst/>
          </c:spPr>
          <c:marker>
            <c:symbol val="none"/>
          </c:marker>
          <c:cat>
            <c:numRef>
              <c:f>'Data 1.8'!$A$7:$A$96</c:f>
              <c:numCache>
                <c:formatCode>General</c:formatCode>
                <c:ptCount val="9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numCache>
            </c:numRef>
          </c:cat>
          <c:val>
            <c:numRef>
              <c:f>'Data 1.8'!$F$7:$F$96</c:f>
              <c:numCache>
                <c:formatCode>0.0000%</c:formatCode>
                <c:ptCount val="90"/>
                <c:pt idx="0">
                  <c:v>1.131732315512324E-2</c:v>
                </c:pt>
                <c:pt idx="1">
                  <c:v>1.1702295251290001E-2</c:v>
                </c:pt>
                <c:pt idx="2">
                  <c:v>1.2092567148709659E-2</c:v>
                </c:pt>
                <c:pt idx="3">
                  <c:v>1.2105763501972604E-2</c:v>
                </c:pt>
                <c:pt idx="4">
                  <c:v>1.2219215694409268E-2</c:v>
                </c:pt>
                <c:pt idx="5">
                  <c:v>1.2500910001690773E-2</c:v>
                </c:pt>
                <c:pt idx="6">
                  <c:v>1.2887795493152276E-2</c:v>
                </c:pt>
                <c:pt idx="7">
                  <c:v>1.2695347409261253E-2</c:v>
                </c:pt>
                <c:pt idx="8">
                  <c:v>1.2449582413625464E-2</c:v>
                </c:pt>
                <c:pt idx="9">
                  <c:v>1.231265316463585E-2</c:v>
                </c:pt>
                <c:pt idx="10">
                  <c:v>1.2406515833816819E-2</c:v>
                </c:pt>
                <c:pt idx="11">
                  <c:v>1.1998658922497863E-2</c:v>
                </c:pt>
                <c:pt idx="12">
                  <c:v>1.1759302282531766E-2</c:v>
                </c:pt>
                <c:pt idx="13">
                  <c:v>1.1312175210639765E-2</c:v>
                </c:pt>
                <c:pt idx="14">
                  <c:v>1.1123265389476319E-2</c:v>
                </c:pt>
                <c:pt idx="15">
                  <c:v>1.0823333084186993E-2</c:v>
                </c:pt>
                <c:pt idx="16">
                  <c:v>1.0669198463221641E-2</c:v>
                </c:pt>
                <c:pt idx="17">
                  <c:v>1.10069279184206E-2</c:v>
                </c:pt>
                <c:pt idx="18">
                  <c:v>1.1343639933264416E-2</c:v>
                </c:pt>
                <c:pt idx="19">
                  <c:v>1.1876945721804533E-2</c:v>
                </c:pt>
                <c:pt idx="20">
                  <c:v>1.214934639479729E-2</c:v>
                </c:pt>
                <c:pt idx="21">
                  <c:v>1.2585266437105801E-2</c:v>
                </c:pt>
                <c:pt idx="22">
                  <c:v>1.272590099126936E-2</c:v>
                </c:pt>
                <c:pt idx="23">
                  <c:v>1.2825686074457865E-2</c:v>
                </c:pt>
                <c:pt idx="24">
                  <c:v>1.3259404193609728E-2</c:v>
                </c:pt>
                <c:pt idx="25">
                  <c:v>1.3340769050667103E-2</c:v>
                </c:pt>
                <c:pt idx="26">
                  <c:v>1.3788366878544319E-2</c:v>
                </c:pt>
                <c:pt idx="27">
                  <c:v>1.4079324448760686E-2</c:v>
                </c:pt>
                <c:pt idx="28">
                  <c:v>1.3828229280518117E-2</c:v>
                </c:pt>
                <c:pt idx="29">
                  <c:v>1.3711527353215779E-2</c:v>
                </c:pt>
                <c:pt idx="30">
                  <c:v>1.3836262503620645E-2</c:v>
                </c:pt>
                <c:pt idx="31">
                  <c:v>1.3491046509689084E-2</c:v>
                </c:pt>
                <c:pt idx="32">
                  <c:v>1.3602114550845793E-2</c:v>
                </c:pt>
                <c:pt idx="33">
                  <c:v>1.3590406393923202E-2</c:v>
                </c:pt>
                <c:pt idx="34">
                  <c:v>1.3259267522517246E-2</c:v>
                </c:pt>
                <c:pt idx="35">
                  <c:v>1.3344899554795436E-2</c:v>
                </c:pt>
                <c:pt idx="36">
                  <c:v>1.3330063148422711E-2</c:v>
                </c:pt>
                <c:pt idx="37">
                  <c:v>1.3427646308454567E-2</c:v>
                </c:pt>
                <c:pt idx="38">
                  <c:v>1.3415573695285361E-2</c:v>
                </c:pt>
                <c:pt idx="39">
                  <c:v>1.2877150333615655E-2</c:v>
                </c:pt>
                <c:pt idx="40">
                  <c:v>1.2011673047637499E-2</c:v>
                </c:pt>
                <c:pt idx="41">
                  <c:v>1.181901236426928E-2</c:v>
                </c:pt>
                <c:pt idx="42">
                  <c:v>1.2051383592841873E-2</c:v>
                </c:pt>
                <c:pt idx="43">
                  <c:v>1.2271894807722452E-2</c:v>
                </c:pt>
                <c:pt idx="44">
                  <c:v>1.2488397003890237E-2</c:v>
                </c:pt>
                <c:pt idx="45">
                  <c:v>1.3042157899271765E-2</c:v>
                </c:pt>
                <c:pt idx="46">
                  <c:v>1.3602418264384641E-2</c:v>
                </c:pt>
                <c:pt idx="47">
                  <c:v>1.404111728557361E-2</c:v>
                </c:pt>
                <c:pt idx="48">
                  <c:v>1.3711846252431568E-2</c:v>
                </c:pt>
                <c:pt idx="49">
                  <c:v>1.4050380548508474E-2</c:v>
                </c:pt>
                <c:pt idx="50">
                  <c:v>1.405212690135685E-2</c:v>
                </c:pt>
                <c:pt idx="51">
                  <c:v>1.4233443884049096E-2</c:v>
                </c:pt>
                <c:pt idx="52">
                  <c:v>1.4210467954835245E-2</c:v>
                </c:pt>
                <c:pt idx="53">
                  <c:v>1.4316919550201463E-2</c:v>
                </c:pt>
                <c:pt idx="54">
                  <c:v>1.416846437241257E-2</c:v>
                </c:pt>
                <c:pt idx="55">
                  <c:v>1.3854166416735734E-2</c:v>
                </c:pt>
                <c:pt idx="56">
                  <c:v>1.3533627147835571E-2</c:v>
                </c:pt>
                <c:pt idx="57">
                  <c:v>1.3066014597748274E-2</c:v>
                </c:pt>
                <c:pt idx="58">
                  <c:v>1.2519056885636941E-2</c:v>
                </c:pt>
                <c:pt idx="59">
                  <c:v>1.2231698320855921E-2</c:v>
                </c:pt>
                <c:pt idx="60">
                  <c:v>1.195313226302455E-2</c:v>
                </c:pt>
                <c:pt idx="61">
                  <c:v>1.149405406337888E-2</c:v>
                </c:pt>
                <c:pt idx="62">
                  <c:v>1.1061383755936044E-2</c:v>
                </c:pt>
                <c:pt idx="63">
                  <c:v>1.0635865902333076E-2</c:v>
                </c:pt>
                <c:pt idx="64">
                  <c:v>1.0634210663546355E-2</c:v>
                </c:pt>
                <c:pt idx="65">
                  <c:v>1.0457616426383194E-2</c:v>
                </c:pt>
                <c:pt idx="66">
                  <c:v>1.0121405538878477E-2</c:v>
                </c:pt>
                <c:pt idx="67">
                  <c:v>1.0156287038815168E-2</c:v>
                </c:pt>
                <c:pt idx="68">
                  <c:v>1.0315736646710358E-2</c:v>
                </c:pt>
                <c:pt idx="69">
                  <c:v>1.0526119015070357E-2</c:v>
                </c:pt>
                <c:pt idx="70">
                  <c:v>1.1023480306287815E-2</c:v>
                </c:pt>
                <c:pt idx="71">
                  <c:v>1.1861881530277674E-2</c:v>
                </c:pt>
                <c:pt idx="72">
                  <c:v>9.1005180350718067E-3</c:v>
                </c:pt>
                <c:pt idx="73">
                  <c:v>8.7462210063286912E-3</c:v>
                </c:pt>
                <c:pt idx="74">
                  <c:v>8.645585525231413E-3</c:v>
                </c:pt>
                <c:pt idx="75">
                  <c:v>7.9760794001949176E-3</c:v>
                </c:pt>
                <c:pt idx="76">
                  <c:v>7.0592137834436823E-3</c:v>
                </c:pt>
                <c:pt idx="77">
                  <c:v>6.2809326544687816E-3</c:v>
                </c:pt>
                <c:pt idx="78">
                  <c:v>6.4001705898204999E-3</c:v>
                </c:pt>
                <c:pt idx="79">
                  <c:v>6.2322625598683927E-3</c:v>
                </c:pt>
                <c:pt idx="80">
                  <c:v>5.9287768061745448E-3</c:v>
                </c:pt>
                <c:pt idx="81">
                  <c:v>5.5076172418540457E-3</c:v>
                </c:pt>
                <c:pt idx="82">
                  <c:v>5.098074720394483E-3</c:v>
                </c:pt>
                <c:pt idx="83">
                  <c:v>4.6912504351076089E-3</c:v>
                </c:pt>
                <c:pt idx="84">
                  <c:v>4.1869492895274746E-3</c:v>
                </c:pt>
                <c:pt idx="85">
                  <c:v>3.8182866103968495E-3</c:v>
                </c:pt>
                <c:pt idx="86">
                  <c:v>3.516820551736341E-3</c:v>
                </c:pt>
                <c:pt idx="87">
                  <c:v>3.1569048225245379E-3</c:v>
                </c:pt>
                <c:pt idx="88">
                  <c:v>2.7507638927000721E-3</c:v>
                </c:pt>
                <c:pt idx="89">
                  <c:v>2.3144642084680011E-3</c:v>
                </c:pt>
              </c:numCache>
            </c:numRef>
          </c:val>
          <c:smooth val="0"/>
          <c:extLst>
            <c:ext xmlns:c16="http://schemas.microsoft.com/office/drawing/2014/chart" uri="{C3380CC4-5D6E-409C-BE32-E72D297353CC}">
              <c16:uniqueId val="{00000001-CAC6-44BF-B32E-C0B5D951F82C}"/>
            </c:ext>
          </c:extLst>
        </c:ser>
        <c:dLbls>
          <c:showLegendKey val="0"/>
          <c:showVal val="0"/>
          <c:showCatName val="0"/>
          <c:showSerName val="0"/>
          <c:showPercent val="0"/>
          <c:showBubbleSize val="0"/>
        </c:dLbls>
        <c:smooth val="0"/>
        <c:axId val="755384464"/>
        <c:axId val="755375608"/>
      </c:lineChart>
      <c:catAx>
        <c:axId val="755384464"/>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GB" sz="1400" b="1"/>
                  <a:t>Age</a:t>
                </a:r>
              </a:p>
            </c:rich>
          </c:tx>
          <c:layout>
            <c:manualLayout>
              <c:xMode val="edge"/>
              <c:yMode val="edge"/>
              <c:x val="0.50054317105913937"/>
              <c:y val="0.8664509539878085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rgbClr val="16504B"/>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5375608"/>
        <c:crosses val="autoZero"/>
        <c:auto val="1"/>
        <c:lblAlgn val="ctr"/>
        <c:lblOffset val="100"/>
        <c:tickLblSkip val="5"/>
        <c:tickMarkSkip val="5"/>
        <c:noMultiLvlLbl val="0"/>
      </c:catAx>
      <c:valAx>
        <c:axId val="755375608"/>
        <c:scaling>
          <c:orientation val="minMax"/>
          <c:max val="1.6000000000000004E-2"/>
        </c:scaling>
        <c:delete val="0"/>
        <c:axPos val="l"/>
        <c:title>
          <c:tx>
            <c:rich>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GB" sz="1400" b="1"/>
                  <a:t>Share of total population</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5384464"/>
        <c:crosses val="autoZero"/>
        <c:crossBetween val="between"/>
        <c:majorUnit val="4.000000000000001E-3"/>
      </c:valAx>
      <c:spPr>
        <a:noFill/>
        <a:ln>
          <a:noFill/>
          <a:prstDash val="solid"/>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0075855902628E-2"/>
          <c:y val="4.0348458180570472E-2"/>
          <c:w val="0.50965741556129618"/>
          <c:h val="0.76920075397608456"/>
        </c:manualLayout>
      </c:layout>
      <c:lineChart>
        <c:grouping val="standard"/>
        <c:varyColors val="0"/>
        <c:dLbls>
          <c:showLegendKey val="0"/>
          <c:showVal val="0"/>
          <c:showCatName val="0"/>
          <c:showSerName val="0"/>
          <c:showPercent val="0"/>
          <c:showBubbleSize val="0"/>
        </c:dLbls>
        <c:marker val="1"/>
        <c:smooth val="0"/>
        <c:axId val="755384464"/>
        <c:axId val="755375608"/>
      </c:lineChart>
      <c:catAx>
        <c:axId val="755384464"/>
        <c:scaling>
          <c:orientation val="minMax"/>
        </c:scaling>
        <c:delete val="1"/>
        <c:axPos val="b"/>
        <c:numFmt formatCode="General" sourceLinked="1"/>
        <c:majorTickMark val="none"/>
        <c:minorTickMark val="none"/>
        <c:tickLblPos val="nextTo"/>
        <c:crossAx val="755375608"/>
        <c:crosses val="autoZero"/>
        <c:auto val="1"/>
        <c:lblAlgn val="ctr"/>
        <c:lblOffset val="100"/>
        <c:tickLblSkip val="5"/>
        <c:noMultiLvlLbl val="0"/>
      </c:catAx>
      <c:valAx>
        <c:axId val="755375608"/>
        <c:scaling>
          <c:orientation val="minMax"/>
          <c:max val="1.6000000000000004E-2"/>
        </c:scaling>
        <c:delete val="1"/>
        <c:axPos val="l"/>
        <c:numFmt formatCode="0.0%" sourceLinked="0"/>
        <c:majorTickMark val="none"/>
        <c:minorTickMark val="none"/>
        <c:tickLblPos val="nextTo"/>
        <c:crossAx val="755384464"/>
        <c:crosses val="autoZero"/>
        <c:crossBetween val="between"/>
        <c:majorUnit val="4.000000000000001E-3"/>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Segoe UI" panose="020B0502040204020203" pitchFamily="34" charset="0"/>
          <a:cs typeface="Segoe UI" panose="020B0502040204020203" pitchFamily="34" charset="0"/>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bin"/></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8.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9.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2.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5.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7.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8.bin"/></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58.xml"/></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9.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0.bin"/></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4.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6.xml"/></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1.bin"/></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80.xml"/></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82.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84.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6.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88.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90.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92.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93.xml"/></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34.bin"/></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98.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103.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105.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109.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11.xml"/></Relationships>
</file>

<file path=xl/chartsheets/_rels/sheet5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40.bin"/></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14.xml"/></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41.bin"/></Relationships>
</file>

<file path=xl/chartsheets/_rels/sheet5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42.bin"/></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19.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121.xml"/></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chartsheets/_rels/sheet60.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44.bin"/></Relationships>
</file>

<file path=xl/chartsheets/_rels/sheet6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45.bin"/></Relationships>
</file>

<file path=xl/chartsheets/_rels/sheet6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47.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11.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12.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orientation="landscape" r:id="rId1"/>
  <headerFooter alignWithMargins="0">
    <oddFooter>&amp;L&amp;8© Crown Copyright 2016</oddFooter>
  </headerFooter>
  <drawing r:id="rId2"/>
</chartsheet>
</file>

<file path=xl/chartsheets/sheet13.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orientation="landscape" r:id="rId1"/>
  <headerFooter alignWithMargins="0">
    <oddFooter>&amp;L&amp;8© Crown Copyright 2016</oddFooter>
  </headerFooter>
  <drawing r:id="rId2"/>
</chartsheet>
</file>

<file path=xl/chartsheets/sheet1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orientation="landscape" r:id="rId1"/>
  <headerFooter alignWithMargins="0">
    <oddFooter>&amp;L&amp;8© Crown Copyright 2016</oddFooter>
  </headerFooter>
  <drawing r:id="rId2"/>
</chartsheet>
</file>

<file path=xl/chartsheets/sheet16.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1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1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5.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26.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2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horizontalDpi="90" verticalDpi="90" r:id="rId1"/>
  <drawing r:id="rId2"/>
</chartsheet>
</file>

<file path=xl/chartsheets/sheet2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2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landscape" r:id="rId1"/>
  <drawing r:id="rId2"/>
</chartsheet>
</file>

<file path=xl/chartsheets/sheet3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pageSetup paperSize="9" orientation="portrait" r:id="rId1"/>
  <drawing r:id="rId2"/>
</chartsheet>
</file>

<file path=xl/chartsheets/sheet4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7.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4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4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alignWithMargins="0">
    <oddFooter>&amp;L&amp;8© Crown Copyright 2016</oddFooter>
  </headerFooter>
  <drawing r:id="rId2"/>
</chartsheet>
</file>

<file path=xl/chartsheets/sheet5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6.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&amp;L© Crown Copyright 2018</oddFooter>
  </headerFooter>
  <drawing r:id="rId2"/>
</chartsheet>
</file>

<file path=xl/chartsheets/sheet57.xml><?xml version="1.0" encoding="utf-8"?>
<chartsheet xmlns="http://schemas.openxmlformats.org/spreadsheetml/2006/main" xmlns:r="http://schemas.openxmlformats.org/officeDocument/2006/relationships">
  <sheetPr/>
  <sheetViews>
    <sheetView workbookViewId="0"/>
  </sheetViews>
  <pageMargins left="0.70866141732283472" right="0.70866141732283472" top="0.74803149606299213" bottom="0.74803149606299213" header="0.31496062992125984" footer="0.31496062992125984"/>
  <pageSetup paperSize="9" orientation="landscape" r:id="rId1"/>
  <headerFooter>
    <oddFooter>&amp;L© Crown Copyright 2019</oddFooter>
  </headerFooter>
  <drawing r:id="rId2"/>
</chartsheet>
</file>

<file path=xl/chartsheets/sheet5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5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workbookViewId="0"/>
  </sheetViews>
  <pageMargins left="0.74803149606299202" right="0.74803149606299202" top="0.98425196850393704" bottom="0.98425196850393704" header="0.511811023622047" footer="0.511811023622047"/>
  <pageSetup paperSize="9" orientation="landscape" r:id="rId1"/>
  <headerFooter alignWithMargins="0">
    <oddFooter>&amp;L&amp;8© Crown Copyright 201</oddFooter>
  </headerFooter>
  <drawing r:id="rId2"/>
</chartsheet>
</file>

<file path=xl/chartsheets/sheet60.xml><?xml version="1.0" encoding="utf-8"?>
<chartsheet xmlns="http://schemas.openxmlformats.org/spreadsheetml/2006/main" xmlns:r="http://schemas.openxmlformats.org/officeDocument/2006/relationships">
  <sheetPr/>
  <sheetViews>
    <sheetView workbookViewId="0"/>
  </sheetViews>
  <pageMargins left="0.74803149606299213" right="0.74803149606299213" top="0.98425196850393704" bottom="0.98425196850393704" header="0.51181102362204722" footer="0.51181102362204722"/>
  <pageSetup paperSize="9" orientation="landscape" r:id="rId1"/>
  <headerFooter alignWithMargins="0">
    <oddFooter>&amp;L© Crown Copyright 2018</oddFooter>
  </headerFooter>
  <drawing r:id="rId2"/>
</chartsheet>
</file>

<file path=xl/chartsheets/sheet61.xml><?xml version="1.0" encoding="utf-8"?>
<chartsheet xmlns="http://schemas.openxmlformats.org/spreadsheetml/2006/main" xmlns:r="http://schemas.openxmlformats.org/officeDocument/2006/relationships">
  <sheetPr/>
  <sheetViews>
    <sheetView workbookViewId="0"/>
  </sheetViews>
  <pageMargins left="0.74803149606299213" right="0.74803149606299213" top="0.98425196850393704" bottom="0.98425196850393704" header="0.51181102362204722" footer="0.51181102362204722"/>
  <pageSetup paperSize="9" orientation="landscape" r:id="rId1"/>
  <headerFooter alignWithMargins="0">
    <oddFooter>&amp;L© Crown Copyright 2018</oddFooter>
  </headerFooter>
  <drawing r:id="rId2"/>
</chartsheet>
</file>

<file path=xl/chartsheets/sheet62.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portrait" r:id="rId1"/>
  <headerFooter alignWithMargins="0">
    <oddHeader>&amp;A</oddHeader>
    <oddFooter>Page &amp;P</oddFooter>
  </headerFooter>
  <drawing r:id="rId2"/>
</chartsheet>
</file>

<file path=xl/chartsheets/sheet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1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40.xml"/><Relationship Id="rId7" Type="http://schemas.openxmlformats.org/officeDocument/2006/relationships/image" Target="../media/image3.png"/><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9.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gif"/><Relationship Id="rId2" Type="http://schemas.openxmlformats.org/officeDocument/2006/relationships/image" Target="../media/image6.png"/><Relationship Id="rId1" Type="http://schemas.openxmlformats.org/officeDocument/2006/relationships/image" Target="../media/image5.gif"/><Relationship Id="rId6" Type="http://schemas.openxmlformats.org/officeDocument/2006/relationships/image" Target="../media/image10.gif"/><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0.15816</cdr:x>
      <cdr:y>0.90113</cdr:y>
    </cdr:from>
    <cdr:to>
      <cdr:x>0.92574</cdr:x>
      <cdr:y>1</cdr:y>
    </cdr:to>
    <cdr:grpSp>
      <cdr:nvGrpSpPr>
        <cdr:cNvPr id="3" name="Group 2"/>
        <cdr:cNvGrpSpPr/>
      </cdr:nvGrpSpPr>
      <cdr:grpSpPr>
        <a:xfrm xmlns:a="http://schemas.openxmlformats.org/drawingml/2006/main">
          <a:off x="1471825" y="5476122"/>
          <a:ext cx="7143042" cy="600828"/>
          <a:chOff x="1458389" y="5528332"/>
          <a:chExt cx="7126464" cy="597767"/>
        </a:xfrm>
      </cdr:grpSpPr>
      <cdr:sp macro="" textlink="">
        <cdr:nvSpPr>
          <cdr:cNvPr id="2" name="TextBox 1"/>
          <cdr:cNvSpPr txBox="1"/>
        </cdr:nvSpPr>
        <cdr:spPr>
          <a:xfrm xmlns:a="http://schemas.openxmlformats.org/drawingml/2006/main">
            <a:off x="1458389" y="5735717"/>
            <a:ext cx="892320" cy="3903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0">
                <a:latin typeface="Arial" panose="020B0604020202020204" pitchFamily="34" charset="0"/>
                <a:cs typeface="Arial" panose="020B0604020202020204" pitchFamily="34" charset="0"/>
              </a:rPr>
              <a:t>(+5.8%)</a:t>
            </a:r>
          </a:p>
        </cdr:txBody>
      </cdr:sp>
      <cdr:sp macro="" textlink="">
        <cdr:nvSpPr>
          <cdr:cNvPr id="6" name="TextBox 1"/>
          <cdr:cNvSpPr txBox="1"/>
        </cdr:nvSpPr>
        <cdr:spPr>
          <a:xfrm xmlns:a="http://schemas.openxmlformats.org/drawingml/2006/main">
            <a:off x="3501197" y="5735715"/>
            <a:ext cx="892321" cy="3903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0">
                <a:latin typeface="Arial" panose="020B0604020202020204" pitchFamily="34" charset="0"/>
                <a:cs typeface="Arial" panose="020B0604020202020204" pitchFamily="34" charset="0"/>
              </a:rPr>
              <a:t>(+8.0%)</a:t>
            </a:r>
          </a:p>
        </cdr:txBody>
      </cdr:sp>
      <cdr:sp macro="" textlink="">
        <cdr:nvSpPr>
          <cdr:cNvPr id="7" name="TextBox 1"/>
          <cdr:cNvSpPr txBox="1"/>
        </cdr:nvSpPr>
        <cdr:spPr>
          <a:xfrm xmlns:a="http://schemas.openxmlformats.org/drawingml/2006/main">
            <a:off x="5618214" y="5735717"/>
            <a:ext cx="892413" cy="3903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0">
                <a:latin typeface="Arial" panose="020B0604020202020204" pitchFamily="34" charset="0"/>
                <a:cs typeface="Arial" panose="020B0604020202020204" pitchFamily="34" charset="0"/>
              </a:rPr>
              <a:t>(+3.7%)</a:t>
            </a:r>
          </a:p>
        </cdr:txBody>
      </cdr:sp>
      <cdr:sp macro="" textlink="">
        <cdr:nvSpPr>
          <cdr:cNvPr id="8" name="TextBox 1"/>
          <cdr:cNvSpPr txBox="1"/>
        </cdr:nvSpPr>
        <cdr:spPr>
          <a:xfrm xmlns:a="http://schemas.openxmlformats.org/drawingml/2006/main">
            <a:off x="7618907" y="5528332"/>
            <a:ext cx="965946" cy="3156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latin typeface="Arial" panose="020B0604020202020204" pitchFamily="34" charset="0"/>
                <a:cs typeface="Arial" panose="020B0604020202020204" pitchFamily="34" charset="0"/>
              </a:rPr>
              <a:t>Scotland</a:t>
            </a:r>
          </a:p>
        </cdr:txBody>
      </cdr:sp>
    </cdr:grpSp>
  </cdr:relSizeAnchor>
  <cdr:relSizeAnchor xmlns:cdr="http://schemas.openxmlformats.org/drawingml/2006/chartDrawing">
    <cdr:from>
      <cdr:x>0.8238</cdr:x>
      <cdr:y>0.94</cdr:y>
    </cdr:from>
    <cdr:to>
      <cdr:x>0.92784</cdr:x>
      <cdr:y>0.97892</cdr:y>
    </cdr:to>
    <cdr:sp macro="" textlink="">
      <cdr:nvSpPr>
        <cdr:cNvPr id="9" name="TextBox 1"/>
        <cdr:cNvSpPr txBox="1"/>
      </cdr:nvSpPr>
      <cdr:spPr>
        <a:xfrm xmlns:a="http://schemas.openxmlformats.org/drawingml/2006/main">
          <a:off x="7648462" y="5683104"/>
          <a:ext cx="965946" cy="23530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latin typeface="Arial" panose="020B0604020202020204" pitchFamily="34" charset="0"/>
              <a:cs typeface="Arial" panose="020B0604020202020204" pitchFamily="34" charset="0"/>
            </a:rPr>
            <a:t>(+4.5%)</a:t>
          </a:r>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85725</xdr:colOff>
      <xdr:row>1</xdr:row>
      <xdr:rowOff>123826</xdr:rowOff>
    </xdr:from>
    <xdr:to>
      <xdr:col>9</xdr:col>
      <xdr:colOff>352425</xdr:colOff>
      <xdr:row>42</xdr:row>
      <xdr:rowOff>76200</xdr:rowOff>
    </xdr:to>
    <xdr:grpSp>
      <xdr:nvGrpSpPr>
        <xdr:cNvPr id="2" name="Group 1"/>
        <xdr:cNvGrpSpPr/>
      </xdr:nvGrpSpPr>
      <xdr:grpSpPr>
        <a:xfrm>
          <a:off x="85725" y="352426"/>
          <a:ext cx="5753100" cy="6591299"/>
          <a:chOff x="0" y="426721"/>
          <a:chExt cx="5623560" cy="6819899"/>
        </a:xfrm>
      </xdr:grpSpPr>
      <xdr:sp macro="" textlink="">
        <xdr:nvSpPr>
          <xdr:cNvPr id="3" name="TextBox 2"/>
          <xdr:cNvSpPr txBox="1"/>
        </xdr:nvSpPr>
        <xdr:spPr>
          <a:xfrm>
            <a:off x="30479" y="6715124"/>
            <a:ext cx="5560696" cy="531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rial" pitchFamily="34" charset="0"/>
                <a:cs typeface="Arial" pitchFamily="34" charset="0"/>
              </a:rPr>
              <a:t>Note</a:t>
            </a:r>
          </a:p>
          <a:p>
            <a:r>
              <a:rPr lang="en-GB" sz="900">
                <a:latin typeface="Arial" pitchFamily="34" charset="0"/>
                <a:cs typeface="Arial" pitchFamily="34" charset="0"/>
              </a:rPr>
              <a:t>There is a break here between two time series. 1971 to 2011 are shown for census years, and each year from 2012 is then</a:t>
            </a:r>
            <a:r>
              <a:rPr lang="en-GB" sz="900" baseline="0">
                <a:latin typeface="Arial" pitchFamily="34" charset="0"/>
                <a:cs typeface="Arial" pitchFamily="34" charset="0"/>
              </a:rPr>
              <a:t> </a:t>
            </a:r>
            <a:r>
              <a:rPr lang="en-GB" sz="900">
                <a:latin typeface="Arial" pitchFamily="34" charset="0"/>
                <a:cs typeface="Arial" pitchFamily="34" charset="0"/>
              </a:rPr>
              <a:t>shown. Only percentages</a:t>
            </a:r>
            <a:r>
              <a:rPr lang="en-GB" sz="900" baseline="0">
                <a:latin typeface="Arial" pitchFamily="34" charset="0"/>
                <a:cs typeface="Arial" pitchFamily="34" charset="0"/>
              </a:rPr>
              <a:t> greater than ten are shown on the bars.</a:t>
            </a:r>
            <a:endParaRPr lang="en-GB" sz="900">
              <a:latin typeface="Arial" pitchFamily="34" charset="0"/>
              <a:cs typeface="Arial" pitchFamily="34" charset="0"/>
            </a:endParaRPr>
          </a:p>
        </xdr:txBody>
      </xdr:sp>
      <xdr:graphicFrame macro="">
        <xdr:nvGraphicFramePr>
          <xdr:cNvPr id="4" name="Chart 3"/>
          <xdr:cNvGraphicFramePr>
            <a:graphicFrameLocks/>
          </xdr:cNvGraphicFramePr>
        </xdr:nvGraphicFramePr>
        <xdr:xfrm>
          <a:off x="1" y="594360"/>
          <a:ext cx="5623559" cy="28117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xdr:cNvGraphicFramePr>
            <a:graphicFrameLocks/>
          </xdr:cNvGraphicFramePr>
        </xdr:nvGraphicFramePr>
        <xdr:xfrm>
          <a:off x="0" y="3710940"/>
          <a:ext cx="5623560" cy="286893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xdr:cNvSpPr txBox="1"/>
        </xdr:nvSpPr>
        <xdr:spPr>
          <a:xfrm>
            <a:off x="19050" y="426721"/>
            <a:ext cx="815339" cy="316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solidFill>
                <a:latin typeface="Arial" panose="020B0604020202020204" pitchFamily="34" charset="0"/>
                <a:cs typeface="Arial" panose="020B0604020202020204" pitchFamily="34" charset="0"/>
              </a:rPr>
              <a:t>Males</a:t>
            </a:r>
          </a:p>
        </xdr:txBody>
      </xdr:sp>
      <xdr:sp macro="" textlink="">
        <xdr:nvSpPr>
          <xdr:cNvPr id="7" name="TextBox 6"/>
          <xdr:cNvSpPr txBox="1"/>
        </xdr:nvSpPr>
        <xdr:spPr>
          <a:xfrm>
            <a:off x="0" y="3589020"/>
            <a:ext cx="1034415" cy="2914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solidFill>
                <a:latin typeface="Arial" pitchFamily="34" charset="0"/>
                <a:cs typeface="Arial" pitchFamily="34" charset="0"/>
              </a:rPr>
              <a:t>Females</a:t>
            </a:r>
          </a:p>
        </xdr:txBody>
      </xdr:sp>
      <xdr:sp macro="" textlink="">
        <xdr:nvSpPr>
          <xdr:cNvPr id="8" name="TextBox 7"/>
          <xdr:cNvSpPr txBox="1"/>
        </xdr:nvSpPr>
        <xdr:spPr>
          <a:xfrm>
            <a:off x="1392555" y="3324224"/>
            <a:ext cx="920115"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Decades</a:t>
            </a:r>
          </a:p>
        </xdr:txBody>
      </xdr:sp>
      <xdr:sp macro="" textlink="">
        <xdr:nvSpPr>
          <xdr:cNvPr id="9" name="TextBox 8"/>
          <xdr:cNvSpPr txBox="1"/>
        </xdr:nvSpPr>
        <xdr:spPr>
          <a:xfrm>
            <a:off x="4173855" y="3324224"/>
            <a:ext cx="92011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Years</a:t>
            </a:r>
          </a:p>
        </xdr:txBody>
      </xdr:sp>
      <xdr:sp macro="" textlink="">
        <xdr:nvSpPr>
          <xdr:cNvPr id="10" name="TextBox 9"/>
          <xdr:cNvSpPr txBox="1"/>
        </xdr:nvSpPr>
        <xdr:spPr>
          <a:xfrm>
            <a:off x="1394461" y="6490334"/>
            <a:ext cx="746760"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Decades</a:t>
            </a:r>
          </a:p>
        </xdr:txBody>
      </xdr:sp>
      <xdr:sp macro="" textlink="">
        <xdr:nvSpPr>
          <xdr:cNvPr id="11" name="TextBox 10"/>
          <xdr:cNvSpPr txBox="1"/>
        </xdr:nvSpPr>
        <xdr:spPr>
          <a:xfrm>
            <a:off x="4160521" y="6490334"/>
            <a:ext cx="55626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Years</a:t>
            </a:r>
          </a:p>
        </xdr:txBody>
      </xdr:sp>
    </xdr:grpSp>
    <xdr:clientData/>
  </xdr:twoCellAnchor>
</xdr:wsDr>
</file>

<file path=xl/drawings/drawing101.xml><?xml version="1.0" encoding="utf-8"?>
<c:userShapes xmlns:c="http://schemas.openxmlformats.org/drawingml/2006/chart">
  <cdr:relSizeAnchor xmlns:cdr="http://schemas.openxmlformats.org/drawingml/2006/chartDrawing">
    <cdr:from>
      <cdr:x>3.64538E-7</cdr:x>
      <cdr:y>0.07048</cdr:y>
    </cdr:from>
    <cdr:to>
      <cdr:x>0.0613</cdr:x>
      <cdr:y>0.97895</cdr:y>
    </cdr:to>
    <cdr:sp macro="" textlink="">
      <cdr:nvSpPr>
        <cdr:cNvPr id="3" name="TextBox 2"/>
        <cdr:cNvSpPr txBox="1"/>
      </cdr:nvSpPr>
      <cdr:spPr>
        <a:xfrm xmlns:a="http://schemas.openxmlformats.org/drawingml/2006/main" rot="16200000">
          <a:off x="-1064915" y="1256243"/>
          <a:ext cx="2466150" cy="33631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GB" sz="1400" b="1">
              <a:solidFill>
                <a:sysClr val="windowText" lastClr="000000"/>
              </a:solidFill>
              <a:latin typeface="Arial" panose="020B0604020202020204" pitchFamily="34" charset="0"/>
              <a:cs typeface="Arial" panose="020B0604020202020204" pitchFamily="34" charset="0"/>
            </a:rPr>
            <a:t>Percentage</a:t>
          </a:r>
          <a:r>
            <a:rPr lang="en-GB" sz="1400" b="1">
              <a:solidFill>
                <a:sysClr val="windowText" lastClr="000000"/>
              </a:solidFill>
              <a:latin typeface="Segoe UI" panose="020B0502040204020203" pitchFamily="34" charset="0"/>
              <a:cs typeface="Segoe UI" panose="020B0502040204020203" pitchFamily="34" charset="0"/>
            </a:rPr>
            <a:t> of </a:t>
          </a:r>
          <a:r>
            <a:rPr lang="en-GB" sz="1400" b="1">
              <a:solidFill>
                <a:sysClr val="windowText" lastClr="000000"/>
              </a:solidFill>
              <a:latin typeface="Arial" panose="020B0604020202020204" pitchFamily="34" charset="0"/>
              <a:cs typeface="Arial" panose="020B0604020202020204" pitchFamily="34" charset="0"/>
            </a:rPr>
            <a:t>marriages</a:t>
          </a:r>
        </a:p>
      </cdr:txBody>
    </cdr:sp>
  </cdr:relSizeAnchor>
</c:userShapes>
</file>

<file path=xl/drawings/drawing102.xml><?xml version="1.0" encoding="utf-8"?>
<c:userShapes xmlns:c="http://schemas.openxmlformats.org/drawingml/2006/chart">
  <cdr:relSizeAnchor xmlns:cdr="http://schemas.openxmlformats.org/drawingml/2006/chartDrawing">
    <cdr:from>
      <cdr:x>0.00136</cdr:x>
      <cdr:y>0.02321</cdr:y>
    </cdr:from>
    <cdr:to>
      <cdr:x>0.05215</cdr:x>
      <cdr:y>0.88888</cdr:y>
    </cdr:to>
    <cdr:sp macro="" textlink="">
      <cdr:nvSpPr>
        <cdr:cNvPr id="3" name="TextBox 2"/>
        <cdr:cNvSpPr txBox="1"/>
      </cdr:nvSpPr>
      <cdr:spPr>
        <a:xfrm xmlns:a="http://schemas.openxmlformats.org/drawingml/2006/main" rot="16200000">
          <a:off x="-1053360" y="1125190"/>
          <a:ext cx="2400297" cy="278654"/>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en-GB" sz="1400" b="1">
              <a:solidFill>
                <a:sysClr val="windowText" lastClr="000000"/>
              </a:solidFill>
              <a:latin typeface="Arial" pitchFamily="34" charset="0"/>
              <a:cs typeface="Arial" pitchFamily="34" charset="0"/>
            </a:rPr>
            <a:t>Percentage of marriages</a:t>
          </a:r>
        </a:p>
      </cdr:txBody>
    </cdr:sp>
  </cdr:relSizeAnchor>
</c:userShapes>
</file>

<file path=xl/drawings/drawing10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0.09912</cdr:x>
      <cdr:y>0.3308</cdr:y>
    </cdr:from>
    <cdr:to>
      <cdr:x>0.16699</cdr:x>
      <cdr:y>0.40495</cdr:y>
    </cdr:to>
    <cdr:sp macro="" textlink="">
      <cdr:nvSpPr>
        <cdr:cNvPr id="2" name="TextBox 1"/>
        <cdr:cNvSpPr txBox="1"/>
      </cdr:nvSpPr>
      <cdr:spPr>
        <a:xfrm xmlns:a="http://schemas.openxmlformats.org/drawingml/2006/main">
          <a:off x="920544" y="2000776"/>
          <a:ext cx="630300" cy="448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a:solidFill>
                <a:srgbClr val="C9347C"/>
              </a:solidFill>
              <a:latin typeface="Arial" panose="020B0604020202020204" pitchFamily="34" charset="0"/>
              <a:cs typeface="Arial" panose="020B0604020202020204" pitchFamily="34" charset="0"/>
            </a:rPr>
            <a:t>24.3</a:t>
          </a:r>
        </a:p>
      </cdr:txBody>
    </cdr:sp>
  </cdr:relSizeAnchor>
  <cdr:relSizeAnchor xmlns:cdr="http://schemas.openxmlformats.org/drawingml/2006/chartDrawing">
    <cdr:from>
      <cdr:x>0.09965</cdr:x>
      <cdr:y>0.43998</cdr:y>
    </cdr:from>
    <cdr:to>
      <cdr:x>0.16198</cdr:x>
      <cdr:y>0.52049</cdr:y>
    </cdr:to>
    <cdr:sp macro="" textlink="">
      <cdr:nvSpPr>
        <cdr:cNvPr id="3" name="TextBox 2"/>
        <cdr:cNvSpPr txBox="1"/>
      </cdr:nvSpPr>
      <cdr:spPr>
        <a:xfrm xmlns:a="http://schemas.openxmlformats.org/drawingml/2006/main">
          <a:off x="925401" y="2661159"/>
          <a:ext cx="578851" cy="4869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a:solidFill>
                <a:srgbClr val="E499BD"/>
              </a:solidFill>
              <a:latin typeface="Arial" panose="020B0604020202020204" pitchFamily="34" charset="0"/>
              <a:cs typeface="Arial" panose="020B0604020202020204" pitchFamily="34" charset="0"/>
            </a:rPr>
            <a:t>22.4</a:t>
          </a:r>
        </a:p>
      </cdr:txBody>
    </cdr:sp>
  </cdr:relSizeAnchor>
  <cdr:relSizeAnchor xmlns:cdr="http://schemas.openxmlformats.org/drawingml/2006/chartDrawing">
    <cdr:from>
      <cdr:x>0.92337</cdr:x>
      <cdr:y>0.12297</cdr:y>
    </cdr:from>
    <cdr:to>
      <cdr:x>0.99124</cdr:x>
      <cdr:y>0.19712</cdr:y>
    </cdr:to>
    <cdr:sp macro="" textlink="">
      <cdr:nvSpPr>
        <cdr:cNvPr id="4" name="TextBox 1"/>
        <cdr:cNvSpPr txBox="1"/>
      </cdr:nvSpPr>
      <cdr:spPr>
        <a:xfrm xmlns:a="http://schemas.openxmlformats.org/drawingml/2006/main">
          <a:off x="8575210" y="743776"/>
          <a:ext cx="630300" cy="4484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a:solidFill>
                <a:srgbClr val="C9347C"/>
              </a:solidFill>
              <a:latin typeface="Arial" panose="020B0604020202020204" pitchFamily="34" charset="0"/>
              <a:cs typeface="Arial" panose="020B0604020202020204" pitchFamily="34" charset="0"/>
            </a:rPr>
            <a:t>34.3</a:t>
          </a:r>
        </a:p>
      </cdr:txBody>
    </cdr:sp>
  </cdr:relSizeAnchor>
  <cdr:relSizeAnchor xmlns:cdr="http://schemas.openxmlformats.org/drawingml/2006/chartDrawing">
    <cdr:from>
      <cdr:x>0.92295</cdr:x>
      <cdr:y>0.23959</cdr:y>
    </cdr:from>
    <cdr:to>
      <cdr:x>0.99082</cdr:x>
      <cdr:y>0.31375</cdr:y>
    </cdr:to>
    <cdr:sp macro="" textlink="">
      <cdr:nvSpPr>
        <cdr:cNvPr id="5" name="TextBox 1"/>
        <cdr:cNvSpPr txBox="1"/>
      </cdr:nvSpPr>
      <cdr:spPr>
        <a:xfrm xmlns:a="http://schemas.openxmlformats.org/drawingml/2006/main">
          <a:off x="8571326" y="1449130"/>
          <a:ext cx="630300" cy="448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a:solidFill>
                <a:srgbClr val="E499BD"/>
              </a:solidFill>
              <a:latin typeface="Arial" panose="020B0604020202020204" pitchFamily="34" charset="0"/>
              <a:cs typeface="Arial" panose="020B0604020202020204" pitchFamily="34" charset="0"/>
            </a:rPr>
            <a:t>32.6</a:t>
          </a:r>
        </a:p>
      </cdr:txBody>
    </cdr:sp>
  </cdr:relSizeAnchor>
  <cdr:relSizeAnchor xmlns:cdr="http://schemas.openxmlformats.org/drawingml/2006/chartDrawing">
    <cdr:from>
      <cdr:x>0.93803</cdr:x>
      <cdr:y>0.89271</cdr:y>
    </cdr:from>
    <cdr:to>
      <cdr:x>1</cdr:x>
      <cdr:y>0.93993</cdr:y>
    </cdr:to>
    <cdr:sp macro="" textlink="">
      <cdr:nvSpPr>
        <cdr:cNvPr id="6" name="TextBox 5"/>
        <cdr:cNvSpPr txBox="1"/>
      </cdr:nvSpPr>
      <cdr:spPr>
        <a:xfrm xmlns:a="http://schemas.openxmlformats.org/drawingml/2006/main">
          <a:off x="8707479" y="5400176"/>
          <a:ext cx="575218" cy="2856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0">
              <a:solidFill>
                <a:sysClr val="windowText" lastClr="000000"/>
              </a:solidFill>
              <a:latin typeface="Arial" panose="020B0604020202020204" pitchFamily="34" charset="0"/>
              <a:cs typeface="Arial" panose="020B0604020202020204" pitchFamily="34" charset="0"/>
            </a:rPr>
            <a:t>2018</a:t>
          </a:r>
          <a:endParaRPr lang="en-GB" sz="11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0.76221</cdr:x>
      <cdr:y>0.27507</cdr:y>
    </cdr:from>
    <cdr:to>
      <cdr:x>0.87795</cdr:x>
      <cdr:y>0.32541</cdr:y>
    </cdr:to>
    <cdr:sp macro="" textlink="">
      <cdr:nvSpPr>
        <cdr:cNvPr id="7" name="TextBox 1"/>
        <cdr:cNvSpPr txBox="1"/>
      </cdr:nvSpPr>
      <cdr:spPr>
        <a:xfrm xmlns:a="http://schemas.openxmlformats.org/drawingml/2006/main">
          <a:off x="7078544" y="1663702"/>
          <a:ext cx="1074856" cy="304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rgbClr val="E499BD"/>
              </a:solidFill>
              <a:latin typeface="Arial" panose="020B0604020202020204" pitchFamily="34" charset="0"/>
              <a:cs typeface="Arial" panose="020B0604020202020204" pitchFamily="34" charset="0"/>
            </a:rPr>
            <a:t>Females</a:t>
          </a:r>
        </a:p>
      </cdr:txBody>
    </cdr:sp>
  </cdr:relSizeAnchor>
  <cdr:relSizeAnchor xmlns:cdr="http://schemas.openxmlformats.org/drawingml/2006/chartDrawing">
    <cdr:from>
      <cdr:x>0.76209</cdr:x>
      <cdr:y>0.16298</cdr:y>
    </cdr:from>
    <cdr:to>
      <cdr:x>0.86089</cdr:x>
      <cdr:y>0.21332</cdr:y>
    </cdr:to>
    <cdr:sp macro="" textlink="">
      <cdr:nvSpPr>
        <cdr:cNvPr id="8" name="TextBox 1"/>
        <cdr:cNvSpPr txBox="1"/>
      </cdr:nvSpPr>
      <cdr:spPr>
        <a:xfrm xmlns:a="http://schemas.openxmlformats.org/drawingml/2006/main">
          <a:off x="7077423" y="985769"/>
          <a:ext cx="917543" cy="304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rgbClr val="C9347C"/>
              </a:solidFill>
              <a:latin typeface="Arial" panose="020B0604020202020204" pitchFamily="34" charset="0"/>
              <a:cs typeface="Arial" panose="020B0604020202020204" pitchFamily="34" charset="0"/>
            </a:rPr>
            <a:t>Males</a:t>
          </a:r>
        </a:p>
      </cdr:txBody>
    </cdr:sp>
  </cdr:relSizeAnchor>
</c:userShapes>
</file>

<file path=xl/drawings/drawing10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0.75675</cdr:x>
      <cdr:y>0.11825</cdr:y>
    </cdr:from>
    <cdr:to>
      <cdr:x>0.7765</cdr:x>
      <cdr:y>0.156</cdr:y>
    </cdr:to>
    <cdr:sp macro="" textlink="">
      <cdr:nvSpPr>
        <cdr:cNvPr id="635905"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0.13182</cdr:x>
      <cdr:y>0.41264</cdr:y>
    </cdr:from>
    <cdr:to>
      <cdr:x>0.20553</cdr:x>
      <cdr:y>0.45969</cdr:y>
    </cdr:to>
    <cdr:sp macro="" textlink="">
      <cdr:nvSpPr>
        <cdr:cNvPr id="2" name="TextBox 1"/>
        <cdr:cNvSpPr txBox="1"/>
      </cdr:nvSpPr>
      <cdr:spPr>
        <a:xfrm xmlns:a="http://schemas.openxmlformats.org/drawingml/2006/main">
          <a:off x="1139062" y="2597230"/>
          <a:ext cx="636934" cy="2961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0.13066</cdr:x>
      <cdr:y>0.57567</cdr:y>
    </cdr:from>
    <cdr:to>
      <cdr:x>0.33602</cdr:x>
      <cdr:y>0.63283</cdr:y>
    </cdr:to>
    <cdr:sp macro="" textlink="">
      <cdr:nvSpPr>
        <cdr:cNvPr id="5"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6"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3"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0.56205</cdr:x>
      <cdr:y>0.8362</cdr:y>
    </cdr:from>
    <cdr:to>
      <cdr:x>0.68821</cdr:x>
      <cdr:y>0.88325</cdr:y>
    </cdr:to>
    <cdr:sp macro="" textlink="">
      <cdr:nvSpPr>
        <cdr:cNvPr id="8" name="TextBox 1"/>
        <cdr:cNvSpPr txBox="1"/>
      </cdr:nvSpPr>
      <cdr:spPr>
        <a:xfrm xmlns:a="http://schemas.openxmlformats.org/drawingml/2006/main">
          <a:off x="5219701" y="5089525"/>
          <a:ext cx="1171574" cy="2863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0">
              <a:solidFill>
                <a:srgbClr val="C9347C"/>
              </a:solidFill>
              <a:latin typeface="Arial" panose="020B0604020202020204" pitchFamily="34" charset="0"/>
              <a:cs typeface="Arial" panose="020B0604020202020204" pitchFamily="34" charset="0"/>
            </a:rPr>
            <a:t>Humanist</a:t>
          </a:r>
        </a:p>
      </cdr:txBody>
    </cdr:sp>
  </cdr:relSizeAnchor>
  <cdr:relSizeAnchor xmlns:cdr="http://schemas.openxmlformats.org/drawingml/2006/chartDrawing">
    <cdr:from>
      <cdr:x>0.75675</cdr:x>
      <cdr:y>0.11825</cdr:y>
    </cdr:from>
    <cdr:to>
      <cdr:x>0.7765</cdr:x>
      <cdr:y>0.156</cdr:y>
    </cdr:to>
    <cdr:sp macro="" textlink="">
      <cdr:nvSpPr>
        <cdr:cNvPr id="7"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0.13066</cdr:x>
      <cdr:y>0.57567</cdr:y>
    </cdr:from>
    <cdr:to>
      <cdr:x>0.33602</cdr:x>
      <cdr:y>0.63283</cdr:y>
    </cdr:to>
    <cdr:sp macro="" textlink="">
      <cdr:nvSpPr>
        <cdr:cNvPr id="11" name="TextBox 1"/>
        <cdr:cNvSpPr txBox="1"/>
      </cdr:nvSpPr>
      <cdr:spPr>
        <a:xfrm xmlns:a="http://schemas.openxmlformats.org/drawingml/2006/main">
          <a:off x="1129061" y="3623324"/>
          <a:ext cx="1774532" cy="3597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0">
            <a:solidFill>
              <a:srgbClr val="C9347C"/>
            </a:solidFill>
            <a:latin typeface="Arial" pitchFamily="34" charset="0"/>
            <a:cs typeface="Arial" pitchFamily="34" charset="0"/>
          </a:endParaRPr>
        </a:p>
      </cdr:txBody>
    </cdr:sp>
  </cdr:relSizeAnchor>
  <cdr:relSizeAnchor xmlns:cdr="http://schemas.openxmlformats.org/drawingml/2006/chartDrawing">
    <cdr:from>
      <cdr:x>0.13304</cdr:x>
      <cdr:y>0.79628</cdr:y>
    </cdr:from>
    <cdr:to>
      <cdr:x>0.55511</cdr:x>
      <cdr:y>0.85246</cdr:y>
    </cdr:to>
    <cdr:sp macro="" textlink="">
      <cdr:nvSpPr>
        <cdr:cNvPr id="12" name="TextBox 1"/>
        <cdr:cNvSpPr txBox="1"/>
      </cdr:nvSpPr>
      <cdr:spPr>
        <a:xfrm xmlns:a="http://schemas.openxmlformats.org/drawingml/2006/main">
          <a:off x="1235538" y="4846511"/>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600" b="1">
            <a:solidFill>
              <a:srgbClr val="C9347C"/>
            </a:solidFill>
            <a:latin typeface="Arial" pitchFamily="34" charset="0"/>
            <a:cs typeface="Arial" pitchFamily="34" charset="0"/>
          </a:endParaRPr>
        </a:p>
      </cdr:txBody>
    </cdr:sp>
  </cdr:relSizeAnchor>
  <cdr:relSizeAnchor xmlns:cdr="http://schemas.openxmlformats.org/drawingml/2006/chartDrawing">
    <cdr:from>
      <cdr:x>0.75675</cdr:x>
      <cdr:y>0.11825</cdr:y>
    </cdr:from>
    <cdr:to>
      <cdr:x>0.7765</cdr:x>
      <cdr:y>0.156</cdr:y>
    </cdr:to>
    <cdr:sp macro="" textlink="">
      <cdr:nvSpPr>
        <cdr:cNvPr id="13"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15"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0.10251</cdr:x>
      <cdr:y>0.12829</cdr:y>
    </cdr:from>
    <cdr:to>
      <cdr:x>0.34638</cdr:x>
      <cdr:y>0.17491</cdr:y>
    </cdr:to>
    <cdr:sp macro="" textlink="">
      <cdr:nvSpPr>
        <cdr:cNvPr id="17" name="TextBox 1"/>
        <cdr:cNvSpPr txBox="1"/>
      </cdr:nvSpPr>
      <cdr:spPr>
        <a:xfrm xmlns:a="http://schemas.openxmlformats.org/drawingml/2006/main">
          <a:off x="951976" y="780835"/>
          <a:ext cx="2264790" cy="2837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0">
              <a:solidFill>
                <a:srgbClr val="C9347C"/>
              </a:solidFill>
              <a:latin typeface="Arial" panose="020B0604020202020204" pitchFamily="34" charset="0"/>
              <a:cs typeface="Arial" panose="020B0604020202020204" pitchFamily="34" charset="0"/>
            </a:rPr>
            <a:t>Church of Scotland</a:t>
          </a:r>
        </a:p>
      </cdr:txBody>
    </cdr:sp>
  </cdr:relSizeAnchor>
  <cdr:relSizeAnchor xmlns:cdr="http://schemas.openxmlformats.org/drawingml/2006/chartDrawing">
    <cdr:from>
      <cdr:x>0.75675</cdr:x>
      <cdr:y>0.11825</cdr:y>
    </cdr:from>
    <cdr:to>
      <cdr:x>0.7765</cdr:x>
      <cdr:y>0.156</cdr:y>
    </cdr:to>
    <cdr:sp macro="" textlink="">
      <cdr:nvSpPr>
        <cdr:cNvPr id="20"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0.75675</cdr:x>
      <cdr:y>0.11825</cdr:y>
    </cdr:from>
    <cdr:to>
      <cdr:x>0.7765</cdr:x>
      <cdr:y>0.156</cdr:y>
    </cdr:to>
    <cdr:sp macro="" textlink="">
      <cdr:nvSpPr>
        <cdr:cNvPr id="22"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dr:relSizeAnchor xmlns:cdr="http://schemas.openxmlformats.org/drawingml/2006/chartDrawing">
    <cdr:from>
      <cdr:x>0.11028</cdr:x>
      <cdr:y>0.3923</cdr:y>
    </cdr:from>
    <cdr:to>
      <cdr:x>0.18399</cdr:x>
      <cdr:y>0.43935</cdr:y>
    </cdr:to>
    <cdr:sp macro="" textlink="">
      <cdr:nvSpPr>
        <cdr:cNvPr id="23" name="TextBox 1"/>
        <cdr:cNvSpPr txBox="1"/>
      </cdr:nvSpPr>
      <cdr:spPr>
        <a:xfrm xmlns:a="http://schemas.openxmlformats.org/drawingml/2006/main">
          <a:off x="1024171" y="2387698"/>
          <a:ext cx="684535" cy="2863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C9347C"/>
              </a:solidFill>
              <a:latin typeface="Arial" panose="020B0604020202020204" pitchFamily="34" charset="0"/>
              <a:cs typeface="Arial" panose="020B0604020202020204" pitchFamily="34" charset="0"/>
            </a:rPr>
            <a:t>Civil</a:t>
          </a:r>
        </a:p>
      </cdr:txBody>
    </cdr:sp>
  </cdr:relSizeAnchor>
  <cdr:relSizeAnchor xmlns:cdr="http://schemas.openxmlformats.org/drawingml/2006/chartDrawing">
    <cdr:from>
      <cdr:x>0.10502</cdr:x>
      <cdr:y>0.58349</cdr:y>
    </cdr:from>
    <cdr:to>
      <cdr:x>0.31038</cdr:x>
      <cdr:y>0.64065</cdr:y>
    </cdr:to>
    <cdr:sp macro="" textlink="">
      <cdr:nvSpPr>
        <cdr:cNvPr id="25" name="TextBox 1"/>
        <cdr:cNvSpPr txBox="1"/>
      </cdr:nvSpPr>
      <cdr:spPr>
        <a:xfrm xmlns:a="http://schemas.openxmlformats.org/drawingml/2006/main">
          <a:off x="975298" y="3551426"/>
          <a:ext cx="1907153" cy="3479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0">
              <a:solidFill>
                <a:srgbClr val="C9347C"/>
              </a:solidFill>
              <a:latin typeface="Arial" panose="020B0604020202020204" pitchFamily="34" charset="0"/>
              <a:cs typeface="Arial" panose="020B0604020202020204" pitchFamily="34" charset="0"/>
            </a:rPr>
            <a:t>Roman Catholic</a:t>
          </a:r>
        </a:p>
      </cdr:txBody>
    </cdr:sp>
  </cdr:relSizeAnchor>
  <cdr:relSizeAnchor xmlns:cdr="http://schemas.openxmlformats.org/drawingml/2006/chartDrawing">
    <cdr:from>
      <cdr:x>0.10637</cdr:x>
      <cdr:y>0.81506</cdr:y>
    </cdr:from>
    <cdr:to>
      <cdr:x>0.52844</cdr:x>
      <cdr:y>0.87124</cdr:y>
    </cdr:to>
    <cdr:sp macro="" textlink="">
      <cdr:nvSpPr>
        <cdr:cNvPr id="26" name="TextBox 1"/>
        <cdr:cNvSpPr txBox="1"/>
      </cdr:nvSpPr>
      <cdr:spPr>
        <a:xfrm xmlns:a="http://schemas.openxmlformats.org/drawingml/2006/main">
          <a:off x="987876" y="4960838"/>
          <a:ext cx="3919711" cy="341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rgbClr val="C9347C"/>
              </a:solidFill>
              <a:latin typeface="Arial" panose="020B0604020202020204" pitchFamily="34" charset="0"/>
              <a:cs typeface="Arial" panose="020B0604020202020204" pitchFamily="34" charset="0"/>
            </a:rPr>
            <a:t>Other religious</a:t>
          </a:r>
          <a:r>
            <a:rPr lang="en-GB" sz="1600" b="1" baseline="0">
              <a:solidFill>
                <a:srgbClr val="C9347C"/>
              </a:solidFill>
              <a:latin typeface="Arial" panose="020B0604020202020204" pitchFamily="34" charset="0"/>
              <a:cs typeface="Arial" panose="020B0604020202020204" pitchFamily="34" charset="0"/>
            </a:rPr>
            <a:t> and other beliefs</a:t>
          </a:r>
          <a:endParaRPr lang="en-GB" sz="1600" b="1">
            <a:solidFill>
              <a:srgbClr val="C9347C"/>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0.75675</cdr:x>
      <cdr:y>0.11825</cdr:y>
    </cdr:from>
    <cdr:to>
      <cdr:x>0.7765</cdr:x>
      <cdr:y>0.156</cdr:y>
    </cdr:to>
    <cdr:sp macro="" textlink="">
      <cdr:nvSpPr>
        <cdr:cNvPr id="27" name="Text Box 1"/>
        <cdr:cNvSpPr txBox="1">
          <a:spLocks xmlns:a="http://schemas.openxmlformats.org/drawingml/2006/main" noChangeArrowheads="1"/>
        </cdr:cNvSpPr>
      </cdr:nvSpPr>
      <cdr:spPr bwMode="auto">
        <a:xfrm xmlns:a="http://schemas.openxmlformats.org/drawingml/2006/main">
          <a:off x="6970178" y="664535"/>
          <a:ext cx="181911" cy="212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sp>
  </cdr:relSizeAnchor>
</c:userShapes>
</file>

<file path=xl/drawings/drawing10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0.87334</cdr:x>
      <cdr:y>0.87367</cdr:y>
    </cdr:from>
    <cdr:to>
      <cdr:x>0.94149</cdr:x>
      <cdr:y>0.92088</cdr:y>
    </cdr:to>
    <cdr:sp macro="" textlink="">
      <cdr:nvSpPr>
        <cdr:cNvPr id="2" name="TextBox 1"/>
        <cdr:cNvSpPr txBox="1"/>
      </cdr:nvSpPr>
      <cdr:spPr>
        <a:xfrm xmlns:a="http://schemas.openxmlformats.org/drawingml/2006/main">
          <a:off x="8106951" y="5285000"/>
          <a:ext cx="632654" cy="285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0">
              <a:solidFill>
                <a:sysClr val="windowText" lastClr="000000"/>
              </a:solidFill>
              <a:latin typeface="Arial" panose="020B0604020202020204" pitchFamily="34" charset="0"/>
              <a:cs typeface="Arial" panose="020B0604020202020204" pitchFamily="34" charset="0"/>
            </a:rPr>
            <a:t>2018</a:t>
          </a:r>
          <a:endParaRPr lang="en-GB" sz="11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0.27258</cdr:x>
      <cdr:y>0.29827</cdr:y>
    </cdr:from>
    <cdr:to>
      <cdr:x>0.47282</cdr:x>
      <cdr:y>0.35533</cdr:y>
    </cdr:to>
    <cdr:sp macro="" textlink="">
      <cdr:nvSpPr>
        <cdr:cNvPr id="14" name="TextBox 13"/>
        <cdr:cNvSpPr txBox="1"/>
      </cdr:nvSpPr>
      <cdr:spPr>
        <a:xfrm xmlns:a="http://schemas.openxmlformats.org/drawingml/2006/main">
          <a:off x="2531416" y="1804049"/>
          <a:ext cx="1859604" cy="345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C9347C"/>
              </a:solidFill>
              <a:latin typeface="Arial" panose="020B0604020202020204" pitchFamily="34" charset="0"/>
              <a:cs typeface="Arial" panose="020B0604020202020204" pitchFamily="34" charset="0"/>
            </a:rPr>
            <a:t>Registration</a:t>
          </a:r>
          <a:r>
            <a:rPr lang="en-GB" sz="1400">
              <a:solidFill>
                <a:srgbClr val="C9347C"/>
              </a:solidFill>
              <a:latin typeface="Arial" panose="020B0604020202020204" pitchFamily="34" charset="0"/>
              <a:cs typeface="Arial" panose="020B0604020202020204" pitchFamily="34" charset="0"/>
            </a:rPr>
            <a:t> </a:t>
          </a:r>
          <a:r>
            <a:rPr lang="en-GB" sz="1400" b="1">
              <a:solidFill>
                <a:srgbClr val="C9347C"/>
              </a:solidFill>
              <a:latin typeface="Arial" panose="020B0604020202020204" pitchFamily="34" charset="0"/>
              <a:cs typeface="Arial" panose="020B0604020202020204" pitchFamily="34" charset="0"/>
            </a:rPr>
            <a:t>Office</a:t>
          </a:r>
        </a:p>
      </cdr:txBody>
    </cdr:sp>
  </cdr:relSizeAnchor>
  <cdr:relSizeAnchor xmlns:cdr="http://schemas.openxmlformats.org/drawingml/2006/chartDrawing">
    <cdr:from>
      <cdr:x>0.63366</cdr:x>
      <cdr:y>0.673</cdr:y>
    </cdr:from>
    <cdr:to>
      <cdr:x>0.80667</cdr:x>
      <cdr:y>0.73005</cdr:y>
    </cdr:to>
    <cdr:sp macro="" textlink="">
      <cdr:nvSpPr>
        <cdr:cNvPr id="15" name="TextBox 1"/>
        <cdr:cNvSpPr txBox="1"/>
      </cdr:nvSpPr>
      <cdr:spPr>
        <a:xfrm xmlns:a="http://schemas.openxmlformats.org/drawingml/2006/main">
          <a:off x="5884705" y="4070553"/>
          <a:ext cx="1606722" cy="345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solidFill>
                <a:srgbClr val="C9347C"/>
              </a:solidFill>
              <a:latin typeface="Arial" panose="020B0604020202020204" pitchFamily="34" charset="0"/>
              <a:cs typeface="Arial" panose="020B0604020202020204" pitchFamily="34" charset="0"/>
            </a:rPr>
            <a:t>Approved</a:t>
          </a:r>
          <a:r>
            <a:rPr lang="en-GB" sz="1400">
              <a:solidFill>
                <a:srgbClr val="E499BD"/>
              </a:solidFill>
              <a:latin typeface="Arial" panose="020B0604020202020204" pitchFamily="34" charset="0"/>
              <a:cs typeface="Arial" panose="020B0604020202020204" pitchFamily="34" charset="0"/>
            </a:rPr>
            <a:t> </a:t>
          </a:r>
          <a:r>
            <a:rPr lang="en-GB" sz="1400">
              <a:solidFill>
                <a:srgbClr val="C9347C"/>
              </a:solidFill>
              <a:latin typeface="Arial" panose="020B0604020202020204" pitchFamily="34" charset="0"/>
              <a:cs typeface="Arial" panose="020B0604020202020204" pitchFamily="34" charset="0"/>
            </a:rPr>
            <a:t>Place</a:t>
          </a:r>
        </a:p>
      </cdr:txBody>
    </cdr:sp>
  </cdr:relSizeAnchor>
  <cdr:relSizeAnchor xmlns:cdr="http://schemas.openxmlformats.org/drawingml/2006/chartDrawing">
    <cdr:from>
      <cdr:x>0.83692</cdr:x>
      <cdr:y>0.38618</cdr:y>
    </cdr:from>
    <cdr:to>
      <cdr:x>0.99282</cdr:x>
      <cdr:y>0.56737</cdr:y>
    </cdr:to>
    <cdr:sp macro="" textlink="">
      <cdr:nvSpPr>
        <cdr:cNvPr id="16" name="TextBox 1"/>
        <cdr:cNvSpPr txBox="1"/>
      </cdr:nvSpPr>
      <cdr:spPr>
        <a:xfrm xmlns:a="http://schemas.openxmlformats.org/drawingml/2006/main">
          <a:off x="7768875" y="2336067"/>
          <a:ext cx="1447172" cy="10960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C9347C"/>
              </a:solidFill>
              <a:latin typeface="Arial" panose="020B0604020202020204" pitchFamily="34" charset="0"/>
              <a:cs typeface="Arial" panose="020B0604020202020204" pitchFamily="34" charset="0"/>
            </a:rPr>
            <a:t>Place agreed </a:t>
          </a:r>
        </a:p>
        <a:p xmlns:a="http://schemas.openxmlformats.org/drawingml/2006/main">
          <a:pPr algn="l"/>
          <a:r>
            <a:rPr lang="en-GB" sz="1400" b="0">
              <a:solidFill>
                <a:srgbClr val="C9347C"/>
              </a:solidFill>
              <a:latin typeface="Arial" panose="020B0604020202020204" pitchFamily="34" charset="0"/>
              <a:cs typeface="Arial" panose="020B0604020202020204" pitchFamily="34" charset="0"/>
            </a:rPr>
            <a:t>between couple </a:t>
          </a:r>
        </a:p>
        <a:p xmlns:a="http://schemas.openxmlformats.org/drawingml/2006/main">
          <a:pPr algn="l"/>
          <a:r>
            <a:rPr lang="en-GB" sz="1400" b="0">
              <a:solidFill>
                <a:srgbClr val="C9347C"/>
              </a:solidFill>
              <a:latin typeface="Arial" panose="020B0604020202020204" pitchFamily="34" charset="0"/>
              <a:cs typeface="Arial" panose="020B0604020202020204" pitchFamily="34" charset="0"/>
            </a:rPr>
            <a:t>and registrar</a:t>
          </a:r>
          <a:endParaRPr lang="en-GB" sz="1400">
            <a:solidFill>
              <a:srgbClr val="C9347C"/>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0.60718</cdr:x>
      <cdr:y>0.54488</cdr:y>
    </cdr:from>
    <cdr:to>
      <cdr:x>0.60718</cdr:x>
      <cdr:y>0.86417</cdr:y>
    </cdr:to>
    <cdr:cxnSp macro="">
      <cdr:nvCxnSpPr>
        <cdr:cNvPr id="7" name="Straight Connector 6"/>
        <cdr:cNvCxnSpPr/>
      </cdr:nvCxnSpPr>
      <cdr:spPr>
        <a:xfrm xmlns:a="http://schemas.openxmlformats.org/drawingml/2006/main" flipH="1" flipV="1">
          <a:off x="5638800" y="3295650"/>
          <a:ext cx="0" cy="1931168"/>
        </a:xfrm>
        <a:prstGeom xmlns:a="http://schemas.openxmlformats.org/drawingml/2006/main" prst="line">
          <a:avLst/>
        </a:prstGeom>
        <a:ln xmlns:a="http://schemas.openxmlformats.org/drawingml/2006/main" w="19050">
          <a:solidFill>
            <a:schemeClr val="tx1">
              <a:lumMod val="65000"/>
              <a:lumOff val="3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0.83385</cdr:x>
      <cdr:y>0.13858</cdr:y>
    </cdr:from>
    <cdr:to>
      <cdr:x>0.83385</cdr:x>
      <cdr:y>0.68504</cdr:y>
    </cdr:to>
    <cdr:cxnSp macro="">
      <cdr:nvCxnSpPr>
        <cdr:cNvPr id="9" name="Straight Connector 8"/>
        <cdr:cNvCxnSpPr/>
      </cdr:nvCxnSpPr>
      <cdr:spPr>
        <a:xfrm xmlns:a="http://schemas.openxmlformats.org/drawingml/2006/main" flipV="1">
          <a:off x="7743825" y="838200"/>
          <a:ext cx="0" cy="3305177"/>
        </a:xfrm>
        <a:prstGeom xmlns:a="http://schemas.openxmlformats.org/drawingml/2006/main" prst="line">
          <a:avLst/>
        </a:prstGeom>
        <a:ln xmlns:a="http://schemas.openxmlformats.org/drawingml/2006/main" w="19050">
          <a:solidFill>
            <a:schemeClr val="tx1">
              <a:lumMod val="65000"/>
              <a:lumOff val="3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0.42844</cdr:x>
      <cdr:y>0.52966</cdr:y>
    </cdr:from>
    <cdr:to>
      <cdr:x>0.60821</cdr:x>
      <cdr:y>0.75276</cdr:y>
    </cdr:to>
    <cdr:sp macro="" textlink="">
      <cdr:nvSpPr>
        <cdr:cNvPr id="10" name="TextBox 1"/>
        <cdr:cNvSpPr txBox="1"/>
      </cdr:nvSpPr>
      <cdr:spPr>
        <a:xfrm xmlns:a="http://schemas.openxmlformats.org/drawingml/2006/main">
          <a:off x="3977105" y="3204025"/>
          <a:ext cx="1668724" cy="13495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0">
              <a:solidFill>
                <a:schemeClr val="tx1">
                  <a:lumMod val="65000"/>
                  <a:lumOff val="35000"/>
                </a:schemeClr>
              </a:solidFill>
              <a:latin typeface="Arial" panose="020B0604020202020204" pitchFamily="34" charset="0"/>
              <a:cs typeface="Arial" panose="020B0604020202020204" pitchFamily="34" charset="0"/>
            </a:rPr>
            <a:t>Ceremonies can be conducted</a:t>
          </a:r>
          <a:r>
            <a:rPr lang="en-GB" sz="1200" b="0" baseline="0">
              <a:solidFill>
                <a:schemeClr val="tx1">
                  <a:lumMod val="65000"/>
                  <a:lumOff val="35000"/>
                </a:schemeClr>
              </a:solidFill>
              <a:latin typeface="Arial" panose="020B0604020202020204" pitchFamily="34" charset="0"/>
              <a:cs typeface="Arial" panose="020B0604020202020204" pitchFamily="34" charset="0"/>
            </a:rPr>
            <a:t> in other approved places</a:t>
          </a:r>
          <a:endParaRPr lang="en-GB" sz="1200" b="0">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0.69846</cdr:x>
      <cdr:y>0.13123</cdr:y>
    </cdr:from>
    <cdr:to>
      <cdr:x>0.83179</cdr:x>
      <cdr:y>0.28189</cdr:y>
    </cdr:to>
    <cdr:sp macro="" textlink="">
      <cdr:nvSpPr>
        <cdr:cNvPr id="11" name="TextBox 1"/>
        <cdr:cNvSpPr txBox="1"/>
      </cdr:nvSpPr>
      <cdr:spPr>
        <a:xfrm xmlns:a="http://schemas.openxmlformats.org/drawingml/2006/main">
          <a:off x="6486525" y="793750"/>
          <a:ext cx="1238250" cy="9112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0">
              <a:solidFill>
                <a:schemeClr val="tx1">
                  <a:lumMod val="65000"/>
                  <a:lumOff val="35000"/>
                </a:schemeClr>
              </a:solidFill>
              <a:latin typeface="Arial" panose="020B0604020202020204" pitchFamily="34" charset="0"/>
              <a:cs typeface="Arial" panose="020B0604020202020204" pitchFamily="34" charset="0"/>
            </a:rPr>
            <a:t>Removal</a:t>
          </a:r>
          <a:r>
            <a:rPr lang="en-GB" sz="1200" b="0" baseline="0">
              <a:solidFill>
                <a:schemeClr val="tx1">
                  <a:lumMod val="65000"/>
                  <a:lumOff val="35000"/>
                </a:schemeClr>
              </a:solidFill>
              <a:latin typeface="Arial" panose="020B0604020202020204" pitchFamily="34" charset="0"/>
              <a:cs typeface="Arial" panose="020B0604020202020204" pitchFamily="34" charset="0"/>
            </a:rPr>
            <a:t> of the approved place status </a:t>
          </a:r>
          <a:endParaRPr lang="en-GB" sz="1200" b="0">
            <a:solidFill>
              <a:schemeClr val="tx1">
                <a:lumMod val="65000"/>
                <a:lumOff val="35000"/>
              </a:schemeClr>
            </a:solidFill>
            <a:latin typeface="Arial" panose="020B0604020202020204" pitchFamily="34" charset="0"/>
            <a:cs typeface="Arial" panose="020B0604020202020204" pitchFamily="34" charset="0"/>
          </a:endParaRP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29725" cy="56578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0.34925</cdr:x>
      <cdr:y>0.73409</cdr:y>
    </cdr:from>
    <cdr:to>
      <cdr:x>0.4481</cdr:x>
      <cdr:y>0.78446</cdr:y>
    </cdr:to>
    <cdr:sp macro="" textlink="">
      <cdr:nvSpPr>
        <cdr:cNvPr id="2" name="TextBox 1"/>
        <cdr:cNvSpPr txBox="1"/>
      </cdr:nvSpPr>
      <cdr:spPr>
        <a:xfrm xmlns:a="http://schemas.openxmlformats.org/drawingml/2006/main">
          <a:off x="3243401" y="4440076"/>
          <a:ext cx="918007" cy="304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0">
              <a:solidFill>
                <a:srgbClr val="C9347C"/>
              </a:solidFill>
              <a:latin typeface="Arial" panose="020B0604020202020204" pitchFamily="34" charset="0"/>
              <a:cs typeface="Arial" panose="020B0604020202020204" pitchFamily="34" charset="0"/>
            </a:rPr>
            <a:t>Males</a:t>
          </a:r>
        </a:p>
      </cdr:txBody>
    </cdr:sp>
  </cdr:relSizeAnchor>
  <cdr:relSizeAnchor xmlns:cdr="http://schemas.openxmlformats.org/drawingml/2006/chartDrawing">
    <cdr:from>
      <cdr:x>0.34875</cdr:x>
      <cdr:y>0.47671</cdr:y>
    </cdr:from>
    <cdr:to>
      <cdr:x>0.44759</cdr:x>
      <cdr:y>0.52708</cdr:y>
    </cdr:to>
    <cdr:sp macro="" textlink="">
      <cdr:nvSpPr>
        <cdr:cNvPr id="3" name="TextBox 1"/>
        <cdr:cNvSpPr txBox="1"/>
      </cdr:nvSpPr>
      <cdr:spPr>
        <a:xfrm xmlns:a="http://schemas.openxmlformats.org/drawingml/2006/main">
          <a:off x="3238810" y="2883328"/>
          <a:ext cx="917914" cy="304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C9347C"/>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0.34789</cdr:x>
      <cdr:y>0.62127</cdr:y>
    </cdr:from>
    <cdr:to>
      <cdr:x>0.44673</cdr:x>
      <cdr:y>0.67164</cdr:y>
    </cdr:to>
    <cdr:sp macro="" textlink="">
      <cdr:nvSpPr>
        <cdr:cNvPr id="4" name="TextBox 1"/>
        <cdr:cNvSpPr txBox="1"/>
      </cdr:nvSpPr>
      <cdr:spPr>
        <a:xfrm xmlns:a="http://schemas.openxmlformats.org/drawingml/2006/main">
          <a:off x="3230811" y="3757650"/>
          <a:ext cx="917915" cy="3046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0">
              <a:solidFill>
                <a:srgbClr val="C9347C"/>
              </a:solidFill>
              <a:latin typeface="Arial" panose="020B0604020202020204" pitchFamily="34" charset="0"/>
              <a:cs typeface="Arial" panose="020B0604020202020204" pitchFamily="34" charset="0"/>
            </a:rPr>
            <a:t>Females</a:t>
          </a:r>
        </a:p>
      </cdr:txBody>
    </cdr:sp>
  </cdr:relSizeAnchor>
  <cdr:relSizeAnchor xmlns:cdr="http://schemas.openxmlformats.org/drawingml/2006/chartDrawing">
    <cdr:from>
      <cdr:x>0.8003</cdr:x>
      <cdr:y>0.68134</cdr:y>
    </cdr:from>
    <cdr:to>
      <cdr:x>0.94214</cdr:x>
      <cdr:y>0.80597</cdr:y>
    </cdr:to>
    <cdr:sp macro="" textlink="">
      <cdr:nvSpPr>
        <cdr:cNvPr id="5" name="TextBox 1"/>
        <cdr:cNvSpPr txBox="1"/>
      </cdr:nvSpPr>
      <cdr:spPr>
        <a:xfrm xmlns:a="http://schemas.openxmlformats.org/drawingml/2006/main">
          <a:off x="7432279" y="4121029"/>
          <a:ext cx="1317250" cy="7538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rgbClr val="C9347C"/>
              </a:solidFill>
              <a:latin typeface="Arial" pitchFamily="34" charset="0"/>
              <a:cs typeface="Arial" pitchFamily="34" charset="0"/>
            </a:rPr>
            <a:t>65 civil partnerships in 2018</a:t>
          </a:r>
        </a:p>
        <a:p xmlns:a="http://schemas.openxmlformats.org/drawingml/2006/main">
          <a:pPr algn="l"/>
          <a:endParaRPr lang="en-GB" sz="1400" b="1">
            <a:solidFill>
              <a:srgbClr val="C9347C"/>
            </a:solidFill>
            <a:latin typeface="Arial" pitchFamily="34" charset="0"/>
            <a:cs typeface="Arial" pitchFamily="34" charset="0"/>
          </a:endParaRPr>
        </a:p>
      </cdr:txBody>
    </cdr:sp>
  </cdr:relSizeAnchor>
  <cdr:relSizeAnchor xmlns:cdr="http://schemas.openxmlformats.org/drawingml/2006/chartDrawing">
    <cdr:from>
      <cdr:x>0.11687</cdr:x>
      <cdr:y>0.0787</cdr:y>
    </cdr:from>
    <cdr:to>
      <cdr:x>0.27493</cdr:x>
      <cdr:y>0.21198</cdr:y>
    </cdr:to>
    <cdr:sp macro="" textlink="">
      <cdr:nvSpPr>
        <cdr:cNvPr id="6" name="TextBox 1"/>
        <cdr:cNvSpPr txBox="1"/>
      </cdr:nvSpPr>
      <cdr:spPr>
        <a:xfrm xmlns:a="http://schemas.openxmlformats.org/drawingml/2006/main">
          <a:off x="1085357" y="476027"/>
          <a:ext cx="1467884" cy="8061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rgbClr val="C9347C"/>
              </a:solidFill>
              <a:latin typeface="Arial" panose="020B0604020202020204" pitchFamily="34" charset="0"/>
              <a:cs typeface="Arial" panose="020B0604020202020204" pitchFamily="34" charset="0"/>
            </a:rPr>
            <a:t>1,047 civil partnerships in 2006</a:t>
          </a:r>
        </a:p>
      </cdr:txBody>
    </cdr:sp>
  </cdr:relSizeAnchor>
  <cdr:relSizeAnchor xmlns:cdr="http://schemas.openxmlformats.org/drawingml/2006/chartDrawing">
    <cdr:from>
      <cdr:x>0.00034</cdr:x>
      <cdr:y>0.94698</cdr:y>
    </cdr:from>
    <cdr:to>
      <cdr:x>0.46731</cdr:x>
      <cdr:y>0.9897</cdr:y>
    </cdr:to>
    <cdr:sp macro="" textlink="">
      <cdr:nvSpPr>
        <cdr:cNvPr id="7" name="TextBox 1"/>
        <cdr:cNvSpPr txBox="1"/>
      </cdr:nvSpPr>
      <cdr:spPr>
        <a:xfrm xmlns:a="http://schemas.openxmlformats.org/drawingml/2006/main">
          <a:off x="3175" y="5727700"/>
          <a:ext cx="4336702" cy="2583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effectLst/>
              <a:latin typeface="Arial" panose="020B0604020202020204" pitchFamily="34" charset="0"/>
              <a:ea typeface="+mn-ea"/>
              <a:cs typeface="Arial" panose="020B0604020202020204" pitchFamily="34" charset="0"/>
            </a:rPr>
            <a:t>* The Civil Partnership Act 2004</a:t>
          </a:r>
          <a:r>
            <a:rPr lang="en-GB" sz="1000" baseline="0">
              <a:effectLst/>
              <a:latin typeface="Arial" panose="020B0604020202020204" pitchFamily="34" charset="0"/>
              <a:ea typeface="+mn-ea"/>
              <a:cs typeface="Arial" panose="020B0604020202020204" pitchFamily="34" charset="0"/>
            </a:rPr>
            <a:t> </a:t>
          </a:r>
          <a:r>
            <a:rPr lang="en-GB" sz="1000">
              <a:effectLst/>
              <a:latin typeface="Arial" panose="020B0604020202020204" pitchFamily="34" charset="0"/>
              <a:ea typeface="+mn-ea"/>
              <a:cs typeface="Arial" panose="020B0604020202020204" pitchFamily="34" charset="0"/>
            </a:rPr>
            <a:t>came into force on 5 December 2005</a:t>
          </a:r>
          <a:endParaRPr lang="en-GB"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0.69773</cdr:x>
      <cdr:y>0.19107</cdr:y>
    </cdr:from>
    <cdr:to>
      <cdr:x>0.86251</cdr:x>
      <cdr:y>0.34173</cdr:y>
    </cdr:to>
    <cdr:sp macro="" textlink="">
      <cdr:nvSpPr>
        <cdr:cNvPr id="11" name="TextBox 1"/>
        <cdr:cNvSpPr txBox="1"/>
      </cdr:nvSpPr>
      <cdr:spPr>
        <a:xfrm xmlns:a="http://schemas.openxmlformats.org/drawingml/2006/main">
          <a:off x="6479736" y="1155665"/>
          <a:ext cx="1530291" cy="9112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0">
              <a:solidFill>
                <a:schemeClr val="tx1">
                  <a:lumMod val="65000"/>
                  <a:lumOff val="35000"/>
                </a:schemeClr>
              </a:solidFill>
              <a:latin typeface="Arial" panose="020B0604020202020204" pitchFamily="34" charset="0"/>
              <a:cs typeface="Arial" panose="020B0604020202020204" pitchFamily="34" charset="0"/>
            </a:rPr>
            <a:t>Same-sex marriage was introduced</a:t>
          </a:r>
          <a:r>
            <a:rPr lang="en-GB" sz="1200" b="0" baseline="0">
              <a:solidFill>
                <a:schemeClr val="tx1">
                  <a:lumMod val="65000"/>
                  <a:lumOff val="35000"/>
                </a:schemeClr>
              </a:solidFill>
              <a:latin typeface="Arial" panose="020B0604020202020204" pitchFamily="34" charset="0"/>
              <a:cs typeface="Arial" panose="020B0604020202020204" pitchFamily="34" charset="0"/>
            </a:rPr>
            <a:t> in December 2014</a:t>
          </a:r>
          <a:endParaRPr lang="en-GB" sz="1200" b="0">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0.69946</cdr:x>
      <cdr:y>0.19842</cdr:y>
    </cdr:from>
    <cdr:to>
      <cdr:x>0.69991</cdr:x>
      <cdr:y>0.85419</cdr:y>
    </cdr:to>
    <cdr:cxnSp macro="">
      <cdr:nvCxnSpPr>
        <cdr:cNvPr id="12" name="Straight Connector 11"/>
        <cdr:cNvCxnSpPr/>
      </cdr:nvCxnSpPr>
      <cdr:spPr>
        <a:xfrm xmlns:a="http://schemas.openxmlformats.org/drawingml/2006/main" flipH="1" flipV="1">
          <a:off x="6495769" y="1200119"/>
          <a:ext cx="4179" cy="3966342"/>
        </a:xfrm>
        <a:prstGeom xmlns:a="http://schemas.openxmlformats.org/drawingml/2006/main" prst="line">
          <a:avLst/>
        </a:prstGeom>
        <a:ln xmlns:a="http://schemas.openxmlformats.org/drawingml/2006/main" w="19050">
          <a:solidFill>
            <a:schemeClr val="tx1">
              <a:lumMod val="65000"/>
              <a:lumOff val="3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0.60957</cdr:x>
      <cdr:y>0.47297</cdr:y>
    </cdr:from>
    <cdr:to>
      <cdr:x>0.70135</cdr:x>
      <cdr:y>0.57432</cdr:y>
    </cdr:to>
    <cdr:sp macro="" textlink="">
      <cdr:nvSpPr>
        <cdr:cNvPr id="10" name="TextBox 1"/>
        <cdr:cNvSpPr txBox="1"/>
      </cdr:nvSpPr>
      <cdr:spPr>
        <a:xfrm xmlns:a="http://schemas.openxmlformats.org/drawingml/2006/main">
          <a:off x="5661003" y="2860705"/>
          <a:ext cx="852349" cy="613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rgbClr val="C9347C"/>
              </a:solidFill>
              <a:latin typeface="Arial" panose="020B0604020202020204" pitchFamily="34" charset="0"/>
              <a:cs typeface="Arial" panose="020B0604020202020204" pitchFamily="34" charset="0"/>
            </a:rPr>
            <a:t>436     in 2014</a:t>
          </a:r>
        </a:p>
      </cdr:txBody>
    </cdr:sp>
  </cdr:relSizeAnchor>
  <cdr:relSizeAnchor xmlns:cdr="http://schemas.openxmlformats.org/drawingml/2006/chartDrawing">
    <cdr:from>
      <cdr:x>0.6906</cdr:x>
      <cdr:y>0.72336</cdr:y>
    </cdr:from>
    <cdr:to>
      <cdr:x>0.77931</cdr:x>
      <cdr:y>0.82471</cdr:y>
    </cdr:to>
    <cdr:sp macro="" textlink="">
      <cdr:nvSpPr>
        <cdr:cNvPr id="13" name="TextBox 1"/>
        <cdr:cNvSpPr txBox="1"/>
      </cdr:nvSpPr>
      <cdr:spPr>
        <a:xfrm xmlns:a="http://schemas.openxmlformats.org/drawingml/2006/main">
          <a:off x="6413516" y="4375167"/>
          <a:ext cx="823839" cy="613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rgbClr val="C9347C"/>
              </a:solidFill>
              <a:latin typeface="Arial" panose="020B0604020202020204" pitchFamily="34" charset="0"/>
              <a:cs typeface="Arial" panose="020B0604020202020204" pitchFamily="34" charset="0"/>
            </a:rPr>
            <a:t>64       in 2015</a:t>
          </a:r>
        </a:p>
      </cdr:txBody>
    </cdr:sp>
  </cdr:relSizeAnchor>
</c:userShapes>
</file>

<file path=xl/drawings/drawing11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0.40954</cdr:x>
      <cdr:y>0.22275</cdr:y>
    </cdr:from>
    <cdr:to>
      <cdr:x>0.53101</cdr:x>
      <cdr:y>0.32962</cdr:y>
    </cdr:to>
    <cdr:grpSp>
      <cdr:nvGrpSpPr>
        <cdr:cNvPr id="2" name="Group 1"/>
        <cdr:cNvGrpSpPr/>
      </cdr:nvGrpSpPr>
      <cdr:grpSpPr>
        <a:xfrm xmlns:a="http://schemas.openxmlformats.org/drawingml/2006/main">
          <a:off x="3811149" y="1353641"/>
          <a:ext cx="1130390" cy="649443"/>
          <a:chOff x="-23752" y="37529"/>
          <a:chExt cx="939627" cy="511798"/>
        </a:xfrm>
      </cdr:grpSpPr>
      <cdr:grpSp>
        <cdr:nvGrpSpPr>
          <cdr:cNvPr id="3" name="Group 2"/>
          <cdr:cNvGrpSpPr/>
        </cdr:nvGrpSpPr>
        <cdr:grpSpPr>
          <a:xfrm xmlns:a="http://schemas.openxmlformats.org/drawingml/2006/main">
            <a:off x="-23752" y="37529"/>
            <a:ext cx="939627" cy="511798"/>
            <a:chOff x="-23662" y="37323"/>
            <a:chExt cx="936083" cy="508980"/>
          </a:xfrm>
        </cdr:grpSpPr>
        <cdr:sp macro="" textlink="">
          <cdr:nvSpPr>
            <cdr:cNvPr id="5" name="TextBox 1"/>
            <cdr:cNvSpPr txBox="1"/>
          </cdr:nvSpPr>
          <cdr:spPr>
            <a:xfrm xmlns:a="http://schemas.openxmlformats.org/drawingml/2006/main">
              <a:off x="54090" y="252065"/>
              <a:ext cx="858331" cy="294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1969</a:t>
              </a:r>
              <a:endParaRPr lang="en-GB" sz="1400" b="1">
                <a:solidFill>
                  <a:srgbClr val="EE6214"/>
                </a:solidFill>
                <a:latin typeface="Arial" panose="020B0604020202020204" pitchFamily="34" charset="0"/>
                <a:cs typeface="Arial" panose="020B0604020202020204" pitchFamily="34" charset="0"/>
              </a:endParaRPr>
            </a:p>
          </cdr:txBody>
        </cdr:sp>
        <cdr:sp macro="" textlink="">
          <cdr:nvSpPr>
            <cdr:cNvPr id="6" name="TextBox 1"/>
            <cdr:cNvSpPr txBox="1"/>
          </cdr:nvSpPr>
          <cdr:spPr>
            <a:xfrm xmlns:a="http://schemas.openxmlformats.org/drawingml/2006/main">
              <a:off x="-23662" y="37323"/>
              <a:ext cx="933591" cy="2529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anose="020B0604020202020204" pitchFamily="34" charset="0"/>
                  <a:cs typeface="Arial" panose="020B0604020202020204" pitchFamily="34" charset="0"/>
                </a:rPr>
                <a:t>2,268</a:t>
              </a:r>
            </a:p>
          </cdr:txBody>
        </cdr:sp>
      </cdr:grpSp>
    </cdr:grpSp>
  </cdr:relSizeAnchor>
  <cdr:relSizeAnchor xmlns:cdr="http://schemas.openxmlformats.org/drawingml/2006/chartDrawing">
    <cdr:from>
      <cdr:x>0.85037</cdr:x>
      <cdr:y>0.66658</cdr:y>
    </cdr:from>
    <cdr:to>
      <cdr:x>0.97227</cdr:x>
      <cdr:y>0.77166</cdr:y>
    </cdr:to>
    <cdr:grpSp>
      <cdr:nvGrpSpPr>
        <cdr:cNvPr id="7" name="Group 6"/>
        <cdr:cNvGrpSpPr/>
      </cdr:nvGrpSpPr>
      <cdr:grpSpPr>
        <a:xfrm xmlns:a="http://schemas.openxmlformats.org/drawingml/2006/main">
          <a:off x="7913479" y="4050773"/>
          <a:ext cx="1134393" cy="638566"/>
          <a:chOff x="-27041" y="45036"/>
          <a:chExt cx="943007" cy="503189"/>
        </a:xfrm>
      </cdr:grpSpPr>
      <cdr:grpSp>
        <cdr:nvGrpSpPr>
          <cdr:cNvPr id="8" name="Group 7"/>
          <cdr:cNvGrpSpPr/>
        </cdr:nvGrpSpPr>
        <cdr:grpSpPr>
          <a:xfrm xmlns:a="http://schemas.openxmlformats.org/drawingml/2006/main">
            <a:off x="-27041" y="45036"/>
            <a:ext cx="943007" cy="503189"/>
            <a:chOff x="-26835" y="44631"/>
            <a:chExt cx="935814" cy="498665"/>
          </a:xfrm>
        </cdr:grpSpPr>
        <cdr:sp macro="" textlink="">
          <cdr:nvSpPr>
            <cdr:cNvPr id="10" name="TextBox 1"/>
            <cdr:cNvSpPr txBox="1"/>
          </cdr:nvSpPr>
          <cdr:spPr>
            <a:xfrm xmlns:a="http://schemas.openxmlformats.org/drawingml/2006/main">
              <a:off x="53886" y="250678"/>
              <a:ext cx="855093" cy="2926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a:t>
              </a:r>
              <a:r>
                <a:rPr lang="en-GB" sz="1400" b="1" baseline="0">
                  <a:solidFill>
                    <a:srgbClr val="EE6214"/>
                  </a:solidFill>
                  <a:latin typeface="Segoe UI" panose="020B0502040204020203" pitchFamily="34" charset="0"/>
                  <a:cs typeface="Segoe UI" panose="020B0502040204020203" pitchFamily="34" charset="0"/>
                </a:rPr>
                <a:t>2018</a:t>
              </a:r>
              <a:endParaRPr lang="en-GB" sz="1400" b="1">
                <a:solidFill>
                  <a:srgbClr val="EE6214"/>
                </a:solidFill>
                <a:latin typeface="Segoe UI" panose="020B0502040204020203" pitchFamily="34" charset="0"/>
                <a:cs typeface="Segoe UI" panose="020B0502040204020203" pitchFamily="34" charset="0"/>
              </a:endParaRPr>
            </a:p>
          </cdr:txBody>
        </cdr:sp>
        <cdr:sp macro="" textlink="">
          <cdr:nvSpPr>
            <cdr:cNvPr id="11" name="TextBox 1"/>
            <cdr:cNvSpPr txBox="1"/>
          </cdr:nvSpPr>
          <cdr:spPr>
            <a:xfrm xmlns:a="http://schemas.openxmlformats.org/drawingml/2006/main">
              <a:off x="-26835" y="44631"/>
              <a:ext cx="930069" cy="2359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anose="020B0604020202020204" pitchFamily="34" charset="0"/>
                  <a:cs typeface="Arial" panose="020B0604020202020204" pitchFamily="34" charset="0"/>
                </a:rPr>
                <a:t>471</a:t>
              </a:r>
            </a:p>
          </cdr:txBody>
        </cdr:sp>
      </cdr:grpSp>
    </cdr:grpSp>
  </cdr:relSizeAnchor>
  <cdr:relSizeAnchor xmlns:cdr="http://schemas.openxmlformats.org/drawingml/2006/chartDrawing">
    <cdr:from>
      <cdr:x>0.19141</cdr:x>
      <cdr:y>0.21152</cdr:y>
    </cdr:from>
    <cdr:to>
      <cdr:x>0.31211</cdr:x>
      <cdr:y>0.32537</cdr:y>
    </cdr:to>
    <cdr:grpSp>
      <cdr:nvGrpSpPr>
        <cdr:cNvPr id="12" name="Group 11"/>
        <cdr:cNvGrpSpPr/>
      </cdr:nvGrpSpPr>
      <cdr:grpSpPr>
        <a:xfrm xmlns:a="http://schemas.openxmlformats.org/drawingml/2006/main">
          <a:off x="1781247" y="1285396"/>
          <a:ext cx="1123225" cy="691861"/>
          <a:chOff x="0" y="0"/>
          <a:chExt cx="933683" cy="545206"/>
        </a:xfrm>
      </cdr:grpSpPr>
      <cdr:grpSp>
        <cdr:nvGrpSpPr>
          <cdr:cNvPr id="13" name="Group 12"/>
          <cdr:cNvGrpSpPr/>
        </cdr:nvGrpSpPr>
        <cdr:grpSpPr>
          <a:xfrm xmlns:a="http://schemas.openxmlformats.org/drawingml/2006/main">
            <a:off x="0" y="0"/>
            <a:ext cx="933683" cy="545206"/>
            <a:chOff x="0" y="0"/>
            <a:chExt cx="922975" cy="538413"/>
          </a:xfrm>
        </cdr:grpSpPr>
        <cdr:sp macro="" textlink="">
          <cdr:nvSpPr>
            <cdr:cNvPr id="15" name="TextBox 1"/>
            <cdr:cNvSpPr txBox="1"/>
          </cdr:nvSpPr>
          <cdr:spPr>
            <a:xfrm xmlns:a="http://schemas.openxmlformats.org/drawingml/2006/main">
              <a:off x="72308" y="248425"/>
              <a:ext cx="848570" cy="2899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1946</a:t>
              </a:r>
              <a:endParaRPr lang="en-GB" sz="1400" b="1">
                <a:solidFill>
                  <a:srgbClr val="EE6214"/>
                </a:solidFill>
                <a:latin typeface="Arial" panose="020B0604020202020204" pitchFamily="34" charset="0"/>
                <a:cs typeface="Arial" panose="020B0604020202020204" pitchFamily="34" charset="0"/>
              </a:endParaRPr>
            </a:p>
          </cdr:txBody>
        </cdr:sp>
        <cdr:sp macro="" textlink="">
          <cdr:nvSpPr>
            <cdr:cNvPr id="16" name="TextBox 1"/>
            <cdr:cNvSpPr txBox="1"/>
          </cdr:nvSpPr>
          <cdr:spPr>
            <a:xfrm xmlns:a="http://schemas.openxmlformats.org/drawingml/2006/main">
              <a:off x="0" y="0"/>
              <a:ext cx="922975" cy="289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anose="020B0604020202020204" pitchFamily="34" charset="0"/>
                  <a:cs typeface="Arial" panose="020B0604020202020204" pitchFamily="34" charset="0"/>
                </a:rPr>
                <a:t>2,292</a:t>
              </a:r>
            </a:p>
          </cdr:txBody>
        </cdr:sp>
      </cdr:grpSp>
    </cdr:grpSp>
  </cdr:relSizeAnchor>
  <cdr:relSizeAnchor xmlns:cdr="http://schemas.openxmlformats.org/drawingml/2006/chartDrawing">
    <cdr:from>
      <cdr:x>0.30677</cdr:x>
      <cdr:y>0.61172</cdr:y>
    </cdr:from>
    <cdr:to>
      <cdr:x>0.42655</cdr:x>
      <cdr:y>0.71985</cdr:y>
    </cdr:to>
    <cdr:grpSp>
      <cdr:nvGrpSpPr>
        <cdr:cNvPr id="17" name="Group 16"/>
        <cdr:cNvGrpSpPr/>
      </cdr:nvGrpSpPr>
      <cdr:grpSpPr>
        <a:xfrm xmlns:a="http://schemas.openxmlformats.org/drawingml/2006/main">
          <a:off x="2854779" y="3717392"/>
          <a:ext cx="1114663" cy="657100"/>
          <a:chOff x="0" y="0"/>
          <a:chExt cx="926561" cy="517788"/>
        </a:xfrm>
      </cdr:grpSpPr>
      <cdr:grpSp>
        <cdr:nvGrpSpPr>
          <cdr:cNvPr id="18" name="Group 17"/>
          <cdr:cNvGrpSpPr/>
        </cdr:nvGrpSpPr>
        <cdr:grpSpPr>
          <a:xfrm xmlns:a="http://schemas.openxmlformats.org/drawingml/2006/main">
            <a:off x="0" y="0"/>
            <a:ext cx="926561" cy="517788"/>
            <a:chOff x="0" y="0"/>
            <a:chExt cx="912390" cy="509544"/>
          </a:xfrm>
        </cdr:grpSpPr>
        <cdr:sp macro="" textlink="">
          <cdr:nvSpPr>
            <cdr:cNvPr id="19" name="TextBox 1"/>
            <cdr:cNvSpPr txBox="1"/>
          </cdr:nvSpPr>
          <cdr:spPr>
            <a:xfrm xmlns:a="http://schemas.openxmlformats.org/drawingml/2006/main">
              <a:off x="71479" y="223170"/>
              <a:ext cx="838838" cy="286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1959</a:t>
              </a:r>
              <a:endParaRPr lang="en-GB" sz="1400" b="1">
                <a:solidFill>
                  <a:srgbClr val="EE6214"/>
                </a:solidFill>
                <a:latin typeface="Arial" panose="020B0604020202020204" pitchFamily="34" charset="0"/>
                <a:cs typeface="Arial" panose="020B0604020202020204" pitchFamily="34" charset="0"/>
              </a:endParaRPr>
            </a:p>
          </cdr:txBody>
        </cdr:sp>
        <cdr:sp macro="" textlink="">
          <cdr:nvSpPr>
            <cdr:cNvPr id="20" name="TextBox 1"/>
            <cdr:cNvSpPr txBox="1"/>
          </cdr:nvSpPr>
          <cdr:spPr>
            <a:xfrm xmlns:a="http://schemas.openxmlformats.org/drawingml/2006/main">
              <a:off x="0" y="0"/>
              <a:ext cx="912390" cy="286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anose="020B0604020202020204" pitchFamily="34" charset="0"/>
                  <a:cs typeface="Arial" panose="020B0604020202020204" pitchFamily="34" charset="0"/>
                </a:rPr>
                <a:t>1,236</a:t>
              </a:r>
            </a:p>
          </cdr:txBody>
        </cdr:sp>
      </cdr:grpSp>
    </cdr:grpSp>
  </cdr:relSizeAnchor>
  <cdr:relSizeAnchor xmlns:cdr="http://schemas.openxmlformats.org/drawingml/2006/chartDrawing">
    <cdr:from>
      <cdr:x>0.11079</cdr:x>
      <cdr:y>0.81153</cdr:y>
    </cdr:from>
    <cdr:to>
      <cdr:x>0.19115</cdr:x>
      <cdr:y>0.91808</cdr:y>
    </cdr:to>
    <cdr:grpSp>
      <cdr:nvGrpSpPr>
        <cdr:cNvPr id="38" name="Group 20"/>
        <cdr:cNvGrpSpPr/>
      </cdr:nvGrpSpPr>
      <cdr:grpSpPr>
        <a:xfrm xmlns:a="http://schemas.openxmlformats.org/drawingml/2006/main">
          <a:off x="1031003" y="4931627"/>
          <a:ext cx="747825" cy="647499"/>
          <a:chOff x="111557" y="39585"/>
          <a:chExt cx="621659" cy="510280"/>
        </a:xfrm>
      </cdr:grpSpPr>
      <cdr:grpSp>
        <cdr:nvGrpSpPr>
          <cdr:cNvPr id="39" name="Group 21"/>
          <cdr:cNvGrpSpPr/>
        </cdr:nvGrpSpPr>
        <cdr:grpSpPr>
          <a:xfrm xmlns:a="http://schemas.openxmlformats.org/drawingml/2006/main">
            <a:off x="111557" y="39585"/>
            <a:ext cx="621659" cy="510280"/>
            <a:chOff x="109851" y="38955"/>
            <a:chExt cx="612151" cy="502155"/>
          </a:xfrm>
        </cdr:grpSpPr>
        <cdr:sp macro="" textlink="">
          <cdr:nvSpPr>
            <cdr:cNvPr id="40" name="TextBox 1"/>
            <cdr:cNvSpPr txBox="1"/>
          </cdr:nvSpPr>
          <cdr:spPr>
            <a:xfrm xmlns:a="http://schemas.openxmlformats.org/drawingml/2006/main">
              <a:off x="109851" y="254736"/>
              <a:ext cx="612151" cy="2863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baseline="0">
                  <a:solidFill>
                    <a:srgbClr val="EE6214"/>
                  </a:solidFill>
                  <a:latin typeface="Arial" panose="020B0604020202020204" pitchFamily="34" charset="0"/>
                  <a:cs typeface="Arial" panose="020B0604020202020204" pitchFamily="34" charset="0"/>
                </a:rPr>
                <a:t>1930</a:t>
              </a:r>
              <a:endParaRPr lang="en-GB" sz="1400" b="1">
                <a:solidFill>
                  <a:srgbClr val="EE6214"/>
                </a:solidFill>
                <a:latin typeface="Arial" panose="020B0604020202020204" pitchFamily="34" charset="0"/>
                <a:cs typeface="Arial" panose="020B0604020202020204" pitchFamily="34" charset="0"/>
              </a:endParaRPr>
            </a:p>
          </cdr:txBody>
        </cdr:sp>
        <cdr:sp macro="" textlink="">
          <cdr:nvSpPr>
            <cdr:cNvPr id="41" name="TextBox 1"/>
            <cdr:cNvSpPr txBox="1"/>
          </cdr:nvSpPr>
          <cdr:spPr>
            <a:xfrm xmlns:a="http://schemas.openxmlformats.org/drawingml/2006/main">
              <a:off x="142655" y="38955"/>
              <a:ext cx="555530" cy="2455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itchFamily="34" charset="0"/>
                  <a:cs typeface="Arial" pitchFamily="34" charset="0"/>
                </a:rPr>
                <a:t>3 </a:t>
              </a:r>
              <a:r>
                <a:rPr lang="en-GB" sz="1600" b="1">
                  <a:solidFill>
                    <a:srgbClr val="EE6214"/>
                  </a:solidFill>
                  <a:latin typeface="Segoe UI" panose="020B0502040204020203" pitchFamily="34" charset="0"/>
                  <a:cs typeface="Segoe UI" panose="020B0502040204020203" pitchFamily="34" charset="0"/>
                </a:rPr>
                <a:t>in</a:t>
              </a:r>
            </a:p>
          </cdr:txBody>
        </cdr:sp>
      </cdr:grpSp>
    </cdr:grpSp>
  </cdr:relSizeAnchor>
  <cdr:relSizeAnchor xmlns:cdr="http://schemas.openxmlformats.org/drawingml/2006/chartDrawing">
    <cdr:from>
      <cdr:x>0.71989</cdr:x>
      <cdr:y>0.81243</cdr:y>
    </cdr:from>
    <cdr:to>
      <cdr:x>0.81983</cdr:x>
      <cdr:y>0.90184</cdr:y>
    </cdr:to>
    <cdr:grpSp>
      <cdr:nvGrpSpPr>
        <cdr:cNvPr id="22" name="Group 21"/>
        <cdr:cNvGrpSpPr/>
      </cdr:nvGrpSpPr>
      <cdr:grpSpPr>
        <a:xfrm xmlns:a="http://schemas.openxmlformats.org/drawingml/2006/main">
          <a:off x="6699242" y="4937096"/>
          <a:ext cx="930034" cy="543341"/>
          <a:chOff x="0" y="0"/>
          <a:chExt cx="773103" cy="428135"/>
        </a:xfrm>
      </cdr:grpSpPr>
      <cdr:grpSp>
        <cdr:nvGrpSpPr>
          <cdr:cNvPr id="23" name="Group 22"/>
          <cdr:cNvGrpSpPr/>
        </cdr:nvGrpSpPr>
        <cdr:grpSpPr>
          <a:xfrm xmlns:a="http://schemas.openxmlformats.org/drawingml/2006/main">
            <a:off x="0" y="0"/>
            <a:ext cx="773103" cy="428135"/>
            <a:chOff x="0" y="0"/>
            <a:chExt cx="922975" cy="538411"/>
          </a:xfrm>
        </cdr:grpSpPr>
        <cdr:sp macro="" textlink="">
          <cdr:nvSpPr>
            <cdr:cNvPr id="24" name="TextBox 1"/>
            <cdr:cNvSpPr txBox="1"/>
          </cdr:nvSpPr>
          <cdr:spPr>
            <a:xfrm xmlns:a="http://schemas.openxmlformats.org/drawingml/2006/main">
              <a:off x="72308" y="248424"/>
              <a:ext cx="848570" cy="2899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EE6214"/>
                  </a:solidFill>
                  <a:latin typeface="Arial" pitchFamily="34" charset="0"/>
                  <a:cs typeface="Arial" pitchFamily="34" charset="0"/>
                </a:rPr>
                <a:t>in</a:t>
              </a:r>
              <a:r>
                <a:rPr lang="en-GB" sz="1400" b="1" baseline="0">
                  <a:solidFill>
                    <a:srgbClr val="EE6214"/>
                  </a:solidFill>
                  <a:latin typeface="Arial" pitchFamily="34" charset="0"/>
                  <a:cs typeface="Arial" pitchFamily="34" charset="0"/>
                </a:rPr>
                <a:t> 2002</a:t>
              </a:r>
              <a:endParaRPr lang="en-GB" sz="1400" b="1">
                <a:solidFill>
                  <a:srgbClr val="EE6214"/>
                </a:solidFill>
                <a:latin typeface="Arial" panose="020B0604020202020204" pitchFamily="34" charset="0"/>
                <a:cs typeface="Arial" panose="020B0604020202020204" pitchFamily="34" charset="0"/>
              </a:endParaRPr>
            </a:p>
          </cdr:txBody>
        </cdr:sp>
        <cdr:sp macro="" textlink="">
          <cdr:nvSpPr>
            <cdr:cNvPr id="25" name="TextBox 1"/>
            <cdr:cNvSpPr txBox="1"/>
          </cdr:nvSpPr>
          <cdr:spPr>
            <a:xfrm xmlns:a="http://schemas.openxmlformats.org/drawingml/2006/main">
              <a:off x="0" y="0"/>
              <a:ext cx="922975" cy="2899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EE6214"/>
                  </a:solidFill>
                  <a:latin typeface="Arial" panose="020B0604020202020204" pitchFamily="34" charset="0"/>
                  <a:cs typeface="Arial" panose="020B0604020202020204" pitchFamily="34" charset="0"/>
                </a:rPr>
                <a:t>385</a:t>
              </a:r>
            </a:p>
          </cdr:txBody>
        </cdr:sp>
      </cdr:grpSp>
    </cdr:grpSp>
  </cdr:relSizeAnchor>
</c:userShapes>
</file>

<file path=xl/drawings/drawing113.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5.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0.77989</cdr:x>
      <cdr:y>0.37959</cdr:y>
    </cdr:from>
    <cdr:to>
      <cdr:x>0.9362</cdr:x>
      <cdr:y>0.47322</cdr:y>
    </cdr:to>
    <cdr:sp macro="" textlink="">
      <cdr:nvSpPr>
        <cdr:cNvPr id="5" name="TextBox 6"/>
        <cdr:cNvSpPr txBox="1"/>
      </cdr:nvSpPr>
      <cdr:spPr>
        <a:xfrm xmlns:a="http://schemas.openxmlformats.org/drawingml/2006/main">
          <a:off x="7242741" y="2310337"/>
          <a:ext cx="1451631" cy="5699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rgbClr val="7F7F7F"/>
              </a:solidFill>
              <a:latin typeface="Arial" panose="020B0604020202020204" pitchFamily="34" charset="0"/>
              <a:cs typeface="Arial" panose="020B0604020202020204" pitchFamily="34" charset="0"/>
            </a:rPr>
            <a:t>Population</a:t>
          </a:r>
          <a:r>
            <a:rPr lang="en-GB" sz="1400">
              <a:solidFill>
                <a:srgbClr val="7F7F7F"/>
              </a:solidFill>
              <a:latin typeface="Segoe UI" panose="020B0502040204020203" pitchFamily="34" charset="0"/>
              <a:cs typeface="Segoe UI" panose="020B0502040204020203" pitchFamily="34" charset="0"/>
            </a:rPr>
            <a:t> </a:t>
          </a:r>
        </a:p>
        <a:p xmlns:a="http://schemas.openxmlformats.org/drawingml/2006/main">
          <a:r>
            <a:rPr lang="en-GB" sz="1400">
              <a:solidFill>
                <a:srgbClr val="7F7F7F"/>
              </a:solidFill>
              <a:latin typeface="Segoe UI" panose="020B0502040204020203" pitchFamily="34" charset="0"/>
              <a:cs typeface="Segoe UI" panose="020B0502040204020203" pitchFamily="34" charset="0"/>
            </a:rPr>
            <a:t>up </a:t>
          </a:r>
          <a:r>
            <a:rPr lang="en-GB" sz="1400">
              <a:solidFill>
                <a:srgbClr val="7F7F7F"/>
              </a:solidFill>
              <a:latin typeface="Arial" panose="020B0604020202020204" pitchFamily="34" charset="0"/>
              <a:cs typeface="Arial" panose="020B0604020202020204" pitchFamily="34" charset="0"/>
            </a:rPr>
            <a:t>4.5</a:t>
          </a:r>
          <a:r>
            <a:rPr lang="en-GB" sz="1400">
              <a:solidFill>
                <a:srgbClr val="7F7F7F"/>
              </a:solidFill>
              <a:latin typeface="Segoe UI" panose="020B0502040204020203" pitchFamily="34" charset="0"/>
              <a:cs typeface="Segoe UI" panose="020B0502040204020203" pitchFamily="34" charset="0"/>
            </a:rPr>
            <a:t>%</a:t>
          </a:r>
        </a:p>
      </cdr:txBody>
    </cdr:sp>
  </cdr:relSizeAnchor>
  <cdr:relSizeAnchor xmlns:cdr="http://schemas.openxmlformats.org/drawingml/2006/chartDrawing">
    <cdr:from>
      <cdr:x>0.77891</cdr:x>
      <cdr:y>0.25958</cdr:y>
    </cdr:from>
    <cdr:to>
      <cdr:x>0.90113</cdr:x>
      <cdr:y>0.34818</cdr:y>
    </cdr:to>
    <cdr:sp macro="" textlink="">
      <cdr:nvSpPr>
        <cdr:cNvPr id="7" name="TextBox 8"/>
        <cdr:cNvSpPr txBox="1"/>
      </cdr:nvSpPr>
      <cdr:spPr>
        <a:xfrm xmlns:a="http://schemas.openxmlformats.org/drawingml/2006/main">
          <a:off x="7218802" y="1574982"/>
          <a:ext cx="1132746" cy="53758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400">
              <a:solidFill>
                <a:srgbClr val="5C7B1E"/>
              </a:solidFill>
              <a:latin typeface="Arial" panose="020B0604020202020204" pitchFamily="34" charset="0"/>
              <a:cs typeface="Arial" panose="020B0604020202020204" pitchFamily="34" charset="0"/>
            </a:rPr>
            <a:t>Households</a:t>
          </a:r>
        </a:p>
        <a:p xmlns:a="http://schemas.openxmlformats.org/drawingml/2006/main">
          <a:r>
            <a:rPr lang="en-GB" sz="1400">
              <a:solidFill>
                <a:srgbClr val="5C7B1E"/>
              </a:solidFill>
              <a:latin typeface="Segoe UI" panose="020B0502040204020203" pitchFamily="34" charset="0"/>
              <a:cs typeface="Segoe UI" panose="020B0502040204020203" pitchFamily="34" charset="0"/>
            </a:rPr>
            <a:t>up 6.0%</a:t>
          </a:r>
        </a:p>
      </cdr:txBody>
    </cdr:sp>
  </cdr:relSizeAnchor>
  <cdr:relSizeAnchor xmlns:cdr="http://schemas.openxmlformats.org/drawingml/2006/chartDrawing">
    <cdr:from>
      <cdr:x>0.12323</cdr:x>
      <cdr:y>0.91237</cdr:y>
    </cdr:from>
    <cdr:to>
      <cdr:x>0.60713</cdr:x>
      <cdr:y>0.95521</cdr:y>
    </cdr:to>
    <cdr:sp macro="" textlink="">
      <cdr:nvSpPr>
        <cdr:cNvPr id="10" name="TextBox 1"/>
        <cdr:cNvSpPr txBox="1"/>
      </cdr:nvSpPr>
      <cdr:spPr>
        <a:xfrm xmlns:a="http://schemas.openxmlformats.org/drawingml/2006/main">
          <a:off x="1142083" y="5535756"/>
          <a:ext cx="4484701" cy="25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latin typeface="Arial" panose="020B0604020202020204" pitchFamily="34" charset="0"/>
              <a:cs typeface="Arial" panose="020B0604020202020204" pitchFamily="34" charset="0"/>
            </a:rPr>
            <a:t>Source for population: National Records of Scotland Mid-Year Population Estimates</a:t>
          </a:r>
        </a:p>
      </cdr:txBody>
    </cdr:sp>
  </cdr:relSizeAnchor>
  <cdr:relSizeAnchor xmlns:cdr="http://schemas.openxmlformats.org/drawingml/2006/chartDrawing">
    <cdr:from>
      <cdr:x>0.75933</cdr:x>
      <cdr:y>0.30855</cdr:y>
    </cdr:from>
    <cdr:to>
      <cdr:x>0.77442</cdr:x>
      <cdr:y>0.3344</cdr:y>
    </cdr:to>
    <cdr:sp macro="" textlink="">
      <cdr:nvSpPr>
        <cdr:cNvPr id="2" name="Oval 1"/>
        <cdr:cNvSpPr/>
      </cdr:nvSpPr>
      <cdr:spPr>
        <a:xfrm xmlns:a="http://schemas.openxmlformats.org/drawingml/2006/main">
          <a:off x="7037338" y="1872114"/>
          <a:ext cx="139851" cy="156843"/>
        </a:xfrm>
        <a:prstGeom xmlns:a="http://schemas.openxmlformats.org/drawingml/2006/main" prst="ellipse">
          <a:avLst/>
        </a:prstGeom>
        <a:solidFill xmlns:a="http://schemas.openxmlformats.org/drawingml/2006/main">
          <a:srgbClr val="5C7B1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0.76211</cdr:x>
      <cdr:y>0.41272</cdr:y>
    </cdr:from>
    <cdr:to>
      <cdr:x>0.77721</cdr:x>
      <cdr:y>0.43857</cdr:y>
    </cdr:to>
    <cdr:sp macro="" textlink="">
      <cdr:nvSpPr>
        <cdr:cNvPr id="6" name="Oval 5"/>
        <cdr:cNvSpPr/>
      </cdr:nvSpPr>
      <cdr:spPr>
        <a:xfrm xmlns:a="http://schemas.openxmlformats.org/drawingml/2006/main">
          <a:off x="7063102" y="2504171"/>
          <a:ext cx="139944" cy="156843"/>
        </a:xfrm>
        <a:prstGeom xmlns:a="http://schemas.openxmlformats.org/drawingml/2006/main" prst="ellipse">
          <a:avLst/>
        </a:prstGeom>
        <a:noFill xmlns:a="http://schemas.openxmlformats.org/drawingml/2006/main"/>
        <a:ln xmlns:a="http://schemas.openxmlformats.org/drawingml/2006/main">
          <a:solidFill>
            <a:srgbClr val="7F7F7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0.19805</cdr:x>
      <cdr:y>0.8498</cdr:y>
    </cdr:from>
    <cdr:to>
      <cdr:x>0.29609</cdr:x>
      <cdr:y>1</cdr:y>
    </cdr:to>
    <cdr:sp macro="" textlink="">
      <cdr:nvSpPr>
        <cdr:cNvPr id="3" name="TextBox 2"/>
        <cdr:cNvSpPr txBox="1"/>
      </cdr:nvSpPr>
      <cdr:spPr>
        <a:xfrm xmlns:a="http://schemas.openxmlformats.org/drawingml/2006/main">
          <a:off x="1847022" y="517331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2008</a:t>
          </a:r>
        </a:p>
      </cdr:txBody>
    </cdr:sp>
  </cdr:relSizeAnchor>
  <cdr:relSizeAnchor xmlns:cdr="http://schemas.openxmlformats.org/drawingml/2006/chartDrawing">
    <cdr:from>
      <cdr:x>0.73458</cdr:x>
      <cdr:y>0.8478</cdr:y>
    </cdr:from>
    <cdr:to>
      <cdr:x>0.83262</cdr:x>
      <cdr:y>0.998</cdr:y>
    </cdr:to>
    <cdr:sp macro="" textlink="">
      <cdr:nvSpPr>
        <cdr:cNvPr id="8" name="TextBox 1"/>
        <cdr:cNvSpPr txBox="1"/>
      </cdr:nvSpPr>
      <cdr:spPr>
        <a:xfrm xmlns:a="http://schemas.openxmlformats.org/drawingml/2006/main">
          <a:off x="6850822" y="5161169"/>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latin typeface="Arial" panose="020B0604020202020204" pitchFamily="34" charset="0"/>
              <a:cs typeface="Arial" panose="020B0604020202020204" pitchFamily="34" charset="0"/>
            </a:rPr>
            <a:t>2018</a:t>
          </a:r>
        </a:p>
      </cdr:txBody>
    </cdr:sp>
  </cdr:relSizeAnchor>
  <cdr:relSizeAnchor xmlns:cdr="http://schemas.openxmlformats.org/drawingml/2006/chartDrawing">
    <cdr:from>
      <cdr:x>0.1206</cdr:x>
      <cdr:y>0.43293</cdr:y>
    </cdr:from>
    <cdr:to>
      <cdr:x>0.21865</cdr:x>
      <cdr:y>0.53361</cdr:y>
    </cdr:to>
    <cdr:sp macro="" textlink="">
      <cdr:nvSpPr>
        <cdr:cNvPr id="4" name="TextBox 3"/>
        <cdr:cNvSpPr txBox="1"/>
      </cdr:nvSpPr>
      <cdr:spPr>
        <a:xfrm xmlns:a="http://schemas.openxmlformats.org/drawingml/2006/main" rot="16200000">
          <a:off x="1275523" y="2484786"/>
          <a:ext cx="612913"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400" b="1">
              <a:latin typeface="Arial" panose="020B0604020202020204" pitchFamily="34" charset="0"/>
              <a:cs typeface="Arial" panose="020B0604020202020204" pitchFamily="34" charset="0"/>
            </a:rPr>
            <a:t>Percentage increase since 2008</a:t>
          </a: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0.10598</cdr:x>
      <cdr:y>0.95457</cdr:y>
    </cdr:from>
    <cdr:to>
      <cdr:x>0.20402</cdr:x>
      <cdr:y>0.9994</cdr:y>
    </cdr:to>
    <cdr:sp macro="" textlink="">
      <cdr:nvSpPr>
        <cdr:cNvPr id="17" name="TextBox 1"/>
        <cdr:cNvSpPr txBox="1"/>
      </cdr:nvSpPr>
      <cdr:spPr>
        <a:xfrm xmlns:a="http://schemas.openxmlformats.org/drawingml/2006/main">
          <a:off x="984250" y="5809958"/>
          <a:ext cx="910486" cy="27285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latin typeface="Arial" panose="020B0604020202020204" pitchFamily="34" charset="0"/>
              <a:cs typeface="Arial" panose="020B0604020202020204" pitchFamily="34" charset="0"/>
            </a:rPr>
            <a:t>Source: National Records of Scotland (NRS), Scottish Household Survey (SHS) 2017.</a:t>
          </a:r>
        </a:p>
      </cdr:txBody>
    </cdr:sp>
  </cdr:relSizeAnchor>
  <cdr:relSizeAnchor xmlns:cdr="http://schemas.openxmlformats.org/drawingml/2006/chartDrawing">
    <cdr:from>
      <cdr:x>0.16342</cdr:x>
      <cdr:y>0.01617</cdr:y>
    </cdr:from>
    <cdr:to>
      <cdr:x>0.852</cdr:x>
      <cdr:y>0.07251</cdr:y>
    </cdr:to>
    <cdr:sp macro="" textlink="">
      <cdr:nvSpPr>
        <cdr:cNvPr id="9" name="TextBox 1"/>
        <cdr:cNvSpPr txBox="1"/>
      </cdr:nvSpPr>
      <cdr:spPr>
        <a:xfrm xmlns:a="http://schemas.openxmlformats.org/drawingml/2006/main">
          <a:off x="1514548" y="98110"/>
          <a:ext cx="6381677" cy="34183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a:latin typeface="Arial" panose="020B0604020202020204" pitchFamily="34" charset="0"/>
              <a:cs typeface="Arial" panose="020B0604020202020204" pitchFamily="34" charset="0"/>
            </a:rPr>
            <a:t>Figure 8.2: Change in household types in Scotland, mid-2001 to mid-2017</a:t>
          </a:r>
        </a:p>
        <a:p xmlns:a="http://schemas.openxmlformats.org/drawingml/2006/main">
          <a:pPr algn="ctr"/>
          <a:endParaRPr lang="en-GB"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0.79573</cdr:x>
      <cdr:y>0.3036</cdr:y>
    </cdr:from>
    <cdr:to>
      <cdr:x>0.81123</cdr:x>
      <cdr:y>0.32726</cdr:y>
    </cdr:to>
    <cdr:sp macro="" textlink="">
      <cdr:nvSpPr>
        <cdr:cNvPr id="3" name="Oval 2"/>
        <cdr:cNvSpPr/>
      </cdr:nvSpPr>
      <cdr:spPr>
        <a:xfrm xmlns:a="http://schemas.openxmlformats.org/drawingml/2006/main">
          <a:off x="7389812" y="1847849"/>
          <a:ext cx="144000" cy="144000"/>
        </a:xfrm>
        <a:prstGeom xmlns:a="http://schemas.openxmlformats.org/drawingml/2006/main" prst="ellipse">
          <a:avLst/>
        </a:prstGeom>
        <a:solidFill xmlns:a="http://schemas.openxmlformats.org/drawingml/2006/main">
          <a:srgbClr val="5C7B1E"/>
        </a:solidFill>
        <a:ln xmlns:a="http://schemas.openxmlformats.org/drawingml/2006/main">
          <a:solidFill>
            <a:srgbClr val="5C7B1E"/>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0.79573</cdr:x>
      <cdr:y>0.38706</cdr:y>
    </cdr:from>
    <cdr:to>
      <cdr:x>0.81123</cdr:x>
      <cdr:y>0.41072</cdr:y>
    </cdr:to>
    <cdr:sp macro="" textlink="">
      <cdr:nvSpPr>
        <cdr:cNvPr id="10" name="Oval 9"/>
        <cdr:cNvSpPr/>
      </cdr:nvSpPr>
      <cdr:spPr>
        <a:xfrm xmlns:a="http://schemas.openxmlformats.org/drawingml/2006/main">
          <a:off x="7389812" y="2355850"/>
          <a:ext cx="144000" cy="144000"/>
        </a:xfrm>
        <a:prstGeom xmlns:a="http://schemas.openxmlformats.org/drawingml/2006/main" prst="ellipse">
          <a:avLst/>
        </a:prstGeom>
        <a:solidFill xmlns:a="http://schemas.openxmlformats.org/drawingml/2006/main">
          <a:schemeClr val="bg1"/>
        </a:solidFill>
        <a:ln xmlns:a="http://schemas.openxmlformats.org/drawingml/2006/main" w="31750">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0.15111</cdr:x>
      <cdr:y>0.71414</cdr:y>
    </cdr:from>
    <cdr:to>
      <cdr:x>0.16662</cdr:x>
      <cdr:y>0.7378</cdr:y>
    </cdr:to>
    <cdr:sp macro="" textlink="">
      <cdr:nvSpPr>
        <cdr:cNvPr id="11" name="Oval 10"/>
        <cdr:cNvSpPr/>
      </cdr:nvSpPr>
      <cdr:spPr>
        <a:xfrm xmlns:a="http://schemas.openxmlformats.org/drawingml/2006/main">
          <a:off x="1403350" y="4346575"/>
          <a:ext cx="144000" cy="144000"/>
        </a:xfrm>
        <a:prstGeom xmlns:a="http://schemas.openxmlformats.org/drawingml/2006/main" prst="ellipse">
          <a:avLst/>
        </a:prstGeom>
        <a:solidFill xmlns:a="http://schemas.openxmlformats.org/drawingml/2006/main">
          <a:srgbClr val="5C7B1E"/>
        </a:solidFill>
        <a:ln xmlns:a="http://schemas.openxmlformats.org/drawingml/2006/main">
          <a:solidFill>
            <a:srgbClr val="5C7B1E"/>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0.79573</cdr:x>
      <cdr:y>0.69849</cdr:y>
    </cdr:from>
    <cdr:to>
      <cdr:x>0.81123</cdr:x>
      <cdr:y>0.72215</cdr:y>
    </cdr:to>
    <cdr:sp macro="" textlink="">
      <cdr:nvSpPr>
        <cdr:cNvPr id="12" name="Oval 11"/>
        <cdr:cNvSpPr/>
      </cdr:nvSpPr>
      <cdr:spPr>
        <a:xfrm xmlns:a="http://schemas.openxmlformats.org/drawingml/2006/main">
          <a:off x="7389812" y="4251325"/>
          <a:ext cx="144000" cy="144000"/>
        </a:xfrm>
        <a:prstGeom xmlns:a="http://schemas.openxmlformats.org/drawingml/2006/main" prst="ellipse">
          <a:avLst/>
        </a:prstGeom>
        <a:solidFill xmlns:a="http://schemas.openxmlformats.org/drawingml/2006/main">
          <a:srgbClr val="5C7B1E"/>
        </a:solidFill>
        <a:ln xmlns:a="http://schemas.openxmlformats.org/drawingml/2006/main">
          <a:solidFill>
            <a:srgbClr val="5C7B1E"/>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0.15111</cdr:x>
      <cdr:y>0.64841</cdr:y>
    </cdr:from>
    <cdr:to>
      <cdr:x>0.16662</cdr:x>
      <cdr:y>0.67207</cdr:y>
    </cdr:to>
    <cdr:sp macro="" textlink="">
      <cdr:nvSpPr>
        <cdr:cNvPr id="13" name="Oval 12"/>
        <cdr:cNvSpPr/>
      </cdr:nvSpPr>
      <cdr:spPr>
        <a:xfrm xmlns:a="http://schemas.openxmlformats.org/drawingml/2006/main">
          <a:off x="1403350" y="3946525"/>
          <a:ext cx="144000" cy="144000"/>
        </a:xfrm>
        <a:prstGeom xmlns:a="http://schemas.openxmlformats.org/drawingml/2006/main" prst="ellipse">
          <a:avLst/>
        </a:prstGeom>
        <a:solidFill xmlns:a="http://schemas.openxmlformats.org/drawingml/2006/main">
          <a:srgbClr val="5C7B1E"/>
        </a:solidFill>
        <a:ln xmlns:a="http://schemas.openxmlformats.org/drawingml/2006/main">
          <a:solidFill>
            <a:srgbClr val="5C7B1E"/>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0.15111</cdr:x>
      <cdr:y>0.69692</cdr:y>
    </cdr:from>
    <cdr:to>
      <cdr:x>0.16662</cdr:x>
      <cdr:y>0.72058</cdr:y>
    </cdr:to>
    <cdr:sp macro="" textlink="">
      <cdr:nvSpPr>
        <cdr:cNvPr id="14" name="Oval 13"/>
        <cdr:cNvSpPr/>
      </cdr:nvSpPr>
      <cdr:spPr>
        <a:xfrm xmlns:a="http://schemas.openxmlformats.org/drawingml/2006/main">
          <a:off x="1403350" y="4241800"/>
          <a:ext cx="144000" cy="144000"/>
        </a:xfrm>
        <a:prstGeom xmlns:a="http://schemas.openxmlformats.org/drawingml/2006/main" prst="ellipse">
          <a:avLst/>
        </a:prstGeom>
        <a:solidFill xmlns:a="http://schemas.openxmlformats.org/drawingml/2006/main">
          <a:schemeClr val="bg1"/>
        </a:solidFill>
        <a:ln xmlns:a="http://schemas.openxmlformats.org/drawingml/2006/main" w="31750">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0.12923</cdr:x>
      <cdr:y>0.82629</cdr:y>
    </cdr:from>
    <cdr:to>
      <cdr:x>0.18872</cdr:x>
      <cdr:y>0.8748</cdr:y>
    </cdr:to>
    <cdr:sp macro="" textlink="">
      <cdr:nvSpPr>
        <cdr:cNvPr id="4" name="TextBox 3"/>
        <cdr:cNvSpPr txBox="1"/>
      </cdr:nvSpPr>
      <cdr:spPr>
        <a:xfrm xmlns:a="http://schemas.openxmlformats.org/drawingml/2006/main">
          <a:off x="1200150" y="5029200"/>
          <a:ext cx="55245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0">
              <a:latin typeface="Arial" panose="020B0604020202020204" pitchFamily="34" charset="0"/>
              <a:cs typeface="Arial" panose="020B0604020202020204" pitchFamily="34" charset="0"/>
            </a:rPr>
            <a:t>2001</a:t>
          </a:r>
        </a:p>
      </cdr:txBody>
    </cdr:sp>
  </cdr:relSizeAnchor>
  <cdr:relSizeAnchor xmlns:cdr="http://schemas.openxmlformats.org/drawingml/2006/chartDrawing">
    <cdr:from>
      <cdr:x>0.77368</cdr:x>
      <cdr:y>0.82681</cdr:y>
    </cdr:from>
    <cdr:to>
      <cdr:x>0.82974</cdr:x>
      <cdr:y>0.87533</cdr:y>
    </cdr:to>
    <cdr:sp macro="" textlink="">
      <cdr:nvSpPr>
        <cdr:cNvPr id="18" name="TextBox 1"/>
        <cdr:cNvSpPr txBox="1"/>
      </cdr:nvSpPr>
      <cdr:spPr>
        <a:xfrm xmlns:a="http://schemas.openxmlformats.org/drawingml/2006/main">
          <a:off x="7185025" y="5032375"/>
          <a:ext cx="520700" cy="2952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a:latin typeface="Arial" panose="020B0604020202020204" pitchFamily="34" charset="0"/>
              <a:cs typeface="Arial" panose="020B0604020202020204" pitchFamily="34" charset="0"/>
            </a:rPr>
            <a:t>2017</a:t>
          </a:r>
        </a:p>
      </cdr:txBody>
    </cdr:sp>
  </cdr:relSizeAnchor>
  <cdr:relSizeAnchor xmlns:cdr="http://schemas.openxmlformats.org/drawingml/2006/chartDrawing">
    <cdr:from>
      <cdr:x>0.0735</cdr:x>
      <cdr:y>0.62493</cdr:y>
    </cdr:from>
    <cdr:to>
      <cdr:x>0.16991</cdr:x>
      <cdr:y>0.67345</cdr:y>
    </cdr:to>
    <cdr:sp macro="" textlink="">
      <cdr:nvSpPr>
        <cdr:cNvPr id="20" name="TextBox 1"/>
        <cdr:cNvSpPr txBox="1"/>
      </cdr:nvSpPr>
      <cdr:spPr>
        <a:xfrm xmlns:a="http://schemas.openxmlformats.org/drawingml/2006/main">
          <a:off x="682585" y="3803621"/>
          <a:ext cx="895348" cy="295316"/>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5C7B1E"/>
              </a:solidFill>
              <a:latin typeface="Arial" panose="020B0604020202020204" pitchFamily="34" charset="0"/>
              <a:cs typeface="Arial" panose="020B0604020202020204" pitchFamily="34" charset="0"/>
            </a:rPr>
            <a:t>747k</a:t>
          </a:r>
        </a:p>
      </cdr:txBody>
    </cdr:sp>
  </cdr:relSizeAnchor>
  <cdr:relSizeAnchor xmlns:cdr="http://schemas.openxmlformats.org/drawingml/2006/chartDrawing">
    <cdr:from>
      <cdr:x>0.79316</cdr:x>
      <cdr:y>0.29004</cdr:y>
    </cdr:from>
    <cdr:to>
      <cdr:x>0.88957</cdr:x>
      <cdr:y>0.33855</cdr:y>
    </cdr:to>
    <cdr:sp macro="" textlink="">
      <cdr:nvSpPr>
        <cdr:cNvPr id="21" name="TextBox 1"/>
        <cdr:cNvSpPr txBox="1"/>
      </cdr:nvSpPr>
      <cdr:spPr>
        <a:xfrm xmlns:a="http://schemas.openxmlformats.org/drawingml/2006/main">
          <a:off x="7366000" y="1765300"/>
          <a:ext cx="895350" cy="295275"/>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5C7B1E"/>
              </a:solidFill>
              <a:latin typeface="Arial" panose="020B0604020202020204" pitchFamily="34" charset="0"/>
              <a:cs typeface="Arial" panose="020B0604020202020204" pitchFamily="34" charset="0"/>
            </a:rPr>
            <a:t>885k</a:t>
          </a:r>
        </a:p>
      </cdr:txBody>
    </cdr:sp>
  </cdr:relSizeAnchor>
  <cdr:relSizeAnchor xmlns:cdr="http://schemas.openxmlformats.org/drawingml/2006/chartDrawing">
    <cdr:from>
      <cdr:x>0.79316</cdr:x>
      <cdr:y>0.67971</cdr:y>
    </cdr:from>
    <cdr:to>
      <cdr:x>0.88957</cdr:x>
      <cdr:y>0.72822</cdr:y>
    </cdr:to>
    <cdr:sp macro="" textlink="">
      <cdr:nvSpPr>
        <cdr:cNvPr id="22" name="TextBox 1"/>
        <cdr:cNvSpPr txBox="1"/>
      </cdr:nvSpPr>
      <cdr:spPr>
        <a:xfrm xmlns:a="http://schemas.openxmlformats.org/drawingml/2006/main">
          <a:off x="7366000" y="4137025"/>
          <a:ext cx="895350" cy="295275"/>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5C7B1E"/>
              </a:solidFill>
              <a:latin typeface="Arial" panose="020B0604020202020204" pitchFamily="34" charset="0"/>
              <a:cs typeface="Arial" panose="020B0604020202020204" pitchFamily="34" charset="0"/>
            </a:rPr>
            <a:t>727k</a:t>
          </a:r>
        </a:p>
      </cdr:txBody>
    </cdr:sp>
  </cdr:relSizeAnchor>
  <cdr:relSizeAnchor xmlns:cdr="http://schemas.openxmlformats.org/drawingml/2006/chartDrawing">
    <cdr:from>
      <cdr:x>0.07453</cdr:x>
      <cdr:y>0.71101</cdr:y>
    </cdr:from>
    <cdr:to>
      <cdr:x>0.17094</cdr:x>
      <cdr:y>0.75952</cdr:y>
    </cdr:to>
    <cdr:sp macro="" textlink="">
      <cdr:nvSpPr>
        <cdr:cNvPr id="23" name="TextBox 1"/>
        <cdr:cNvSpPr txBox="1"/>
      </cdr:nvSpPr>
      <cdr:spPr>
        <a:xfrm xmlns:a="http://schemas.openxmlformats.org/drawingml/2006/main">
          <a:off x="692150" y="4327525"/>
          <a:ext cx="895350" cy="295275"/>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5C7B1E"/>
              </a:solidFill>
              <a:latin typeface="Arial" panose="020B0604020202020204" pitchFamily="34" charset="0"/>
              <a:cs typeface="Arial" panose="020B0604020202020204" pitchFamily="34" charset="0"/>
            </a:rPr>
            <a:t>722k</a:t>
          </a:r>
        </a:p>
      </cdr:txBody>
    </cdr:sp>
  </cdr:relSizeAnchor>
  <cdr:relSizeAnchor xmlns:cdr="http://schemas.openxmlformats.org/drawingml/2006/chartDrawing">
    <cdr:from>
      <cdr:x>0.07453</cdr:x>
      <cdr:y>0.67971</cdr:y>
    </cdr:from>
    <cdr:to>
      <cdr:x>0.17094</cdr:x>
      <cdr:y>0.72822</cdr:y>
    </cdr:to>
    <cdr:sp macro="" textlink="">
      <cdr:nvSpPr>
        <cdr:cNvPr id="24" name="TextBox 1"/>
        <cdr:cNvSpPr txBox="1"/>
      </cdr:nvSpPr>
      <cdr:spPr>
        <a:xfrm xmlns:a="http://schemas.openxmlformats.org/drawingml/2006/main">
          <a:off x="692150" y="4137025"/>
          <a:ext cx="895350" cy="295275"/>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latin typeface="Arial" panose="020B0604020202020204" pitchFamily="34" charset="0"/>
              <a:cs typeface="Arial" panose="020B0604020202020204" pitchFamily="34" charset="0"/>
            </a:rPr>
            <a:t>726k</a:t>
          </a:r>
        </a:p>
      </cdr:txBody>
    </cdr:sp>
  </cdr:relSizeAnchor>
  <cdr:relSizeAnchor xmlns:cdr="http://schemas.openxmlformats.org/drawingml/2006/chartDrawing">
    <cdr:from>
      <cdr:x>0.79316</cdr:x>
      <cdr:y>0.37141</cdr:y>
    </cdr:from>
    <cdr:to>
      <cdr:x>0.88957</cdr:x>
      <cdr:y>0.41993</cdr:y>
    </cdr:to>
    <cdr:sp macro="" textlink="">
      <cdr:nvSpPr>
        <cdr:cNvPr id="25" name="TextBox 1"/>
        <cdr:cNvSpPr txBox="1"/>
      </cdr:nvSpPr>
      <cdr:spPr>
        <a:xfrm xmlns:a="http://schemas.openxmlformats.org/drawingml/2006/main">
          <a:off x="7366000" y="2260600"/>
          <a:ext cx="895350" cy="295275"/>
        </a:xfrm>
        <a:prstGeom xmlns:a="http://schemas.openxmlformats.org/drawingml/2006/main" prst="rect">
          <a:avLst/>
        </a:prstGeom>
        <a:noFill xmlns:a="http://schemas.openxmlformats.org/drawingml/2006/mai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latin typeface="Arial" panose="020B0604020202020204" pitchFamily="34" charset="0"/>
              <a:cs typeface="Arial" panose="020B0604020202020204" pitchFamily="34" charset="0"/>
            </a:rPr>
            <a:t>851k</a:t>
          </a:r>
        </a:p>
      </cdr:txBody>
    </cdr:sp>
  </cdr:relSizeAnchor>
  <cdr:relSizeAnchor xmlns:cdr="http://schemas.openxmlformats.org/drawingml/2006/chartDrawing">
    <cdr:from>
      <cdr:x>0.8653</cdr:x>
      <cdr:y>0.26656</cdr:y>
    </cdr:from>
    <cdr:to>
      <cdr:x>0.94277</cdr:x>
      <cdr:y>0.4313</cdr:y>
    </cdr:to>
    <cdr:pic>
      <cdr:nvPicPr>
        <cdr:cNvPr id="27" name="Picture 26" descr="chart3a_workings"/>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l="90760" t="22494" r="-1041" b="44504"/>
        <a:stretch xmlns:a="http://schemas.openxmlformats.org/drawingml/2006/main"/>
      </cdr:blipFill>
      <cdr:spPr bwMode="auto">
        <a:xfrm xmlns:a="http://schemas.openxmlformats.org/drawingml/2006/main">
          <a:off x="8035898" y="1622425"/>
          <a:ext cx="719488" cy="10026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dr:relSizeAnchor xmlns:cdr="http://schemas.openxmlformats.org/drawingml/2006/chartDrawing">
    <cdr:from>
      <cdr:x>0.8659</cdr:x>
      <cdr:y>0.64215</cdr:y>
    </cdr:from>
    <cdr:to>
      <cdr:x>0.93732</cdr:x>
      <cdr:y>0.73206</cdr:y>
    </cdr:to>
    <cdr:pic>
      <cdr:nvPicPr>
        <cdr:cNvPr id="28" name="Picture 27"/>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72114" b="-959"/>
        <a:stretch xmlns:a="http://schemas.openxmlformats.org/drawingml/2006/main"/>
      </cdr:blipFill>
      <cdr:spPr>
        <a:xfrm xmlns:a="http://schemas.openxmlformats.org/drawingml/2006/main">
          <a:off x="8041507" y="3908426"/>
          <a:ext cx="663302" cy="547259"/>
        </a:xfrm>
        <a:prstGeom xmlns:a="http://schemas.openxmlformats.org/drawingml/2006/main" prst="rect">
          <a:avLst/>
        </a:prstGeom>
      </cdr:spPr>
    </cdr:pic>
  </cdr:relSizeAnchor>
  <cdr:relSizeAnchor xmlns:cdr="http://schemas.openxmlformats.org/drawingml/2006/chartDrawing">
    <cdr:from>
      <cdr:x>0.10598</cdr:x>
      <cdr:y>0.89985</cdr:y>
    </cdr:from>
    <cdr:to>
      <cdr:x>0.67316</cdr:x>
      <cdr:y>0.95462</cdr:y>
    </cdr:to>
    <cdr:sp macro="" textlink="">
      <cdr:nvSpPr>
        <cdr:cNvPr id="7" name="TextBox 6"/>
        <cdr:cNvSpPr txBox="1"/>
      </cdr:nvSpPr>
      <cdr:spPr>
        <a:xfrm xmlns:a="http://schemas.openxmlformats.org/drawingml/2006/main">
          <a:off x="984250" y="5476905"/>
          <a:ext cx="5267282" cy="333356"/>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n-GB" sz="1100" i="0" kern="0">
              <a:ln w="6350">
                <a:noFill/>
              </a:ln>
              <a:solidFill>
                <a:sysClr val="windowText" lastClr="000000"/>
              </a:solidFill>
              <a:latin typeface="Arial" panose="020B0604020202020204" pitchFamily="34" charset="0"/>
              <a:cs typeface="Arial" panose="020B0604020202020204" pitchFamily="34" charset="0"/>
            </a:rPr>
            <a:t>Two or more person households could contain adults, or both adults</a:t>
          </a:r>
          <a:r>
            <a:rPr lang="en-GB" sz="1100" i="0" kern="0" baseline="0">
              <a:ln w="6350">
                <a:noFill/>
              </a:ln>
              <a:solidFill>
                <a:sysClr val="windowText" lastClr="000000"/>
              </a:solidFill>
              <a:latin typeface="Arial" panose="020B0604020202020204" pitchFamily="34" charset="0"/>
              <a:cs typeface="Arial" panose="020B0604020202020204" pitchFamily="34" charset="0"/>
            </a:rPr>
            <a:t> and children.</a:t>
          </a:r>
          <a:endParaRPr lang="en-GB" sz="1100" i="0" kern="0">
            <a:ln w="6350">
              <a:noFill/>
            </a:ln>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0.15932</cdr:x>
      <cdr:y>0.13198</cdr:y>
    </cdr:from>
    <cdr:to>
      <cdr:x>0.38872</cdr:x>
      <cdr:y>0.18675</cdr:y>
    </cdr:to>
    <cdr:sp macro="" textlink="">
      <cdr:nvSpPr>
        <cdr:cNvPr id="26" name="TextBox 1"/>
        <cdr:cNvSpPr txBox="1"/>
      </cdr:nvSpPr>
      <cdr:spPr>
        <a:xfrm xmlns:a="http://schemas.openxmlformats.org/drawingml/2006/main">
          <a:off x="1479550" y="803275"/>
          <a:ext cx="2130425" cy="33335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i="0" kern="0">
              <a:ln w="6350">
                <a:noFill/>
              </a:ln>
              <a:solidFill>
                <a:sysClr val="windowText" lastClr="000000"/>
              </a:solidFill>
              <a:latin typeface="Arial" panose="020B0604020202020204" pitchFamily="34" charset="0"/>
              <a:cs typeface="Arial" panose="020B0604020202020204" pitchFamily="34" charset="0"/>
            </a:rPr>
            <a:t>Number of households</a:t>
          </a: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0.77384</cdr:x>
      <cdr:y>0.42515</cdr:y>
    </cdr:from>
    <cdr:to>
      <cdr:x>0.92236</cdr:x>
      <cdr:y>0.55678</cdr:y>
    </cdr:to>
    <cdr:sp macro="" textlink="">
      <cdr:nvSpPr>
        <cdr:cNvPr id="5" name="TextBox 4"/>
        <cdr:cNvSpPr txBox="1"/>
      </cdr:nvSpPr>
      <cdr:spPr>
        <a:xfrm xmlns:a="http://schemas.openxmlformats.org/drawingml/2006/main">
          <a:off x="7120201" y="2393266"/>
          <a:ext cx="1366573" cy="74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3600" b="1">
              <a:ln>
                <a:noFill/>
              </a:ln>
              <a:solidFill>
                <a:schemeClr val="tx1"/>
              </a:solidFill>
              <a:latin typeface="Arial" panose="020B0604020202020204" pitchFamily="34" charset="0"/>
              <a:cs typeface="Arial" panose="020B0604020202020204" pitchFamily="34" charset="0"/>
            </a:rPr>
            <a:t>2008 </a:t>
          </a:r>
        </a:p>
      </cdr:txBody>
    </cdr:sp>
  </cdr:relSizeAnchor>
  <cdr:relSizeAnchor xmlns:cdr="http://schemas.openxmlformats.org/drawingml/2006/chartDrawing">
    <cdr:from>
      <cdr:x>0.44513</cdr:x>
      <cdr:y>0.42515</cdr:y>
    </cdr:from>
    <cdr:to>
      <cdr:x>0.64079</cdr:x>
      <cdr:y>0.53432</cdr:y>
    </cdr:to>
    <cdr:sp macro="" textlink="">
      <cdr:nvSpPr>
        <cdr:cNvPr id="9" name="TextBox 1"/>
        <cdr:cNvSpPr txBox="1"/>
      </cdr:nvSpPr>
      <cdr:spPr>
        <a:xfrm xmlns:a="http://schemas.openxmlformats.org/drawingml/2006/main">
          <a:off x="4095750" y="2393266"/>
          <a:ext cx="1800225" cy="61459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3600" b="1">
              <a:solidFill>
                <a:schemeClr val="bg1"/>
              </a:solidFill>
              <a:latin typeface="Arial" panose="020B0604020202020204" pitchFamily="34" charset="0"/>
              <a:cs typeface="Arial" panose="020B0604020202020204" pitchFamily="34" charset="0"/>
            </a:rPr>
            <a:t>2018</a:t>
          </a:r>
        </a:p>
      </cdr:txBody>
    </cdr:sp>
  </cdr:relSizeAnchor>
  <cdr:relSizeAnchor xmlns:cdr="http://schemas.openxmlformats.org/drawingml/2006/chartDrawing">
    <cdr:from>
      <cdr:x>0.06314</cdr:x>
      <cdr:y>0.05246</cdr:y>
    </cdr:from>
    <cdr:to>
      <cdr:x>0.17379</cdr:x>
      <cdr:y>0.09137</cdr:y>
    </cdr:to>
    <cdr:sp macro="" textlink="">
      <cdr:nvSpPr>
        <cdr:cNvPr id="2" name="TextBox 1"/>
        <cdr:cNvSpPr txBox="1"/>
      </cdr:nvSpPr>
      <cdr:spPr>
        <a:xfrm xmlns:a="http://schemas.openxmlformats.org/drawingml/2006/main">
          <a:off x="580920" y="295308"/>
          <a:ext cx="1018107" cy="21903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90+</a:t>
          </a:r>
        </a:p>
      </cdr:txBody>
    </cdr:sp>
  </cdr:relSizeAnchor>
  <cdr:relSizeAnchor xmlns:cdr="http://schemas.openxmlformats.org/drawingml/2006/chartDrawing">
    <cdr:from>
      <cdr:x>0.49482</cdr:x>
      <cdr:y>0.94585</cdr:y>
    </cdr:from>
    <cdr:to>
      <cdr:x>0.87578</cdr:x>
      <cdr:y>1</cdr:y>
    </cdr:to>
    <cdr:sp macro="" textlink="">
      <cdr:nvSpPr>
        <cdr:cNvPr id="6" name="TextBox 5"/>
        <cdr:cNvSpPr txBox="1"/>
      </cdr:nvSpPr>
      <cdr:spPr>
        <a:xfrm xmlns:a="http://schemas.openxmlformats.org/drawingml/2006/main">
          <a:off x="4552949" y="5324476"/>
          <a:ext cx="3505201" cy="3047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Arial" panose="020B0604020202020204" pitchFamily="34" charset="0"/>
              <a:cs typeface="Arial" panose="020B0604020202020204" pitchFamily="34" charset="0"/>
            </a:rPr>
            <a:t>Female population</a:t>
          </a:r>
          <a:r>
            <a:rPr lang="en-GB" sz="1400" b="1" baseline="0">
              <a:latin typeface="Arial" panose="020B0604020202020204" pitchFamily="34" charset="0"/>
              <a:cs typeface="Arial" panose="020B0604020202020204" pitchFamily="34" charset="0"/>
            </a:rPr>
            <a:t> (thousands)</a:t>
          </a:r>
          <a:endParaRPr lang="en-GB" sz="1400" b="1">
            <a:latin typeface="Arial" panose="020B0604020202020204" pitchFamily="34" charset="0"/>
            <a:cs typeface="Arial" panose="020B0604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0.0018</cdr:x>
      <cdr:y>0.92593</cdr:y>
    </cdr:from>
    <cdr:to>
      <cdr:x>0.1</cdr:x>
      <cdr:y>0.97376</cdr:y>
    </cdr:to>
    <cdr:sp macro="" textlink="">
      <cdr:nvSpPr>
        <cdr:cNvPr id="2" name="TextBox 1"/>
        <cdr:cNvSpPr txBox="1"/>
      </cdr:nvSpPr>
      <cdr:spPr>
        <a:xfrm xmlns:a="http://schemas.openxmlformats.org/drawingml/2006/main">
          <a:off x="16711" y="5624344"/>
          <a:ext cx="913202" cy="2905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050">
              <a:latin typeface="Arial" panose="020B0604020202020204" pitchFamily="34" charset="0"/>
              <a:cs typeface="Arial" panose="020B0604020202020204" pitchFamily="34" charset="0"/>
            </a:rPr>
            <a:t>Numbers are given as a percentage of adults in age group, not as a percentage of  households.</a:t>
          </a:r>
        </a:p>
      </cdr:txBody>
    </cdr:sp>
  </cdr:relSizeAnchor>
  <cdr:relSizeAnchor xmlns:cdr="http://schemas.openxmlformats.org/drawingml/2006/chartDrawing">
    <cdr:from>
      <cdr:x>0</cdr:x>
      <cdr:y>0.95519</cdr:y>
    </cdr:from>
    <cdr:to>
      <cdr:x>0.09778</cdr:x>
      <cdr:y>1</cdr:y>
    </cdr:to>
    <cdr:sp macro="" textlink="">
      <cdr:nvSpPr>
        <cdr:cNvPr id="7" name="TextBox 1"/>
        <cdr:cNvSpPr txBox="1"/>
      </cdr:nvSpPr>
      <cdr:spPr>
        <a:xfrm xmlns:a="http://schemas.openxmlformats.org/drawingml/2006/main">
          <a:off x="0" y="5802087"/>
          <a:ext cx="909296" cy="272189"/>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Arial" panose="020B0604020202020204" pitchFamily="34" charset="0"/>
              <a:cs typeface="Arial" panose="020B0604020202020204" pitchFamily="34" charset="0"/>
            </a:rPr>
            <a:t>Source: National Records of Scotland (NRS): Household projections, 2016-based.</a:t>
          </a:r>
        </a:p>
      </cdr:txBody>
    </cdr:sp>
  </cdr:relSizeAnchor>
  <cdr:relSizeAnchor xmlns:cdr="http://schemas.openxmlformats.org/drawingml/2006/chartDrawing">
    <cdr:from>
      <cdr:x>0.80065</cdr:x>
      <cdr:y>0.12489</cdr:y>
    </cdr:from>
    <cdr:to>
      <cdr:x>0.90003</cdr:x>
      <cdr:y>0.1794</cdr:y>
    </cdr:to>
    <cdr:sp macro="" textlink="">
      <cdr:nvSpPr>
        <cdr:cNvPr id="60" name="TextBox 2"/>
        <cdr:cNvSpPr txBox="1"/>
      </cdr:nvSpPr>
      <cdr:spPr>
        <a:xfrm xmlns:a="http://schemas.openxmlformats.org/drawingml/2006/main">
          <a:off x="7432166" y="755500"/>
          <a:ext cx="922515" cy="3297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5C7B1E"/>
              </a:solidFill>
              <a:latin typeface="Arial" panose="020B0604020202020204" pitchFamily="34" charset="0"/>
              <a:cs typeface="Arial" panose="020B0604020202020204" pitchFamily="34" charset="0"/>
            </a:rPr>
            <a:t>Females</a:t>
          </a:r>
          <a:endParaRPr lang="en-GB" sz="1200" b="1">
            <a:solidFill>
              <a:srgbClr val="5C7B1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0.83277</cdr:x>
      <cdr:y>0.38097</cdr:y>
    </cdr:from>
    <cdr:to>
      <cdr:x>0.93215</cdr:x>
      <cdr:y>0.43548</cdr:y>
    </cdr:to>
    <cdr:sp macro="" textlink="">
      <cdr:nvSpPr>
        <cdr:cNvPr id="61" name="TextBox 1"/>
        <cdr:cNvSpPr txBox="1"/>
      </cdr:nvSpPr>
      <cdr:spPr>
        <a:xfrm xmlns:a="http://schemas.openxmlformats.org/drawingml/2006/main">
          <a:off x="7730338" y="2304568"/>
          <a:ext cx="922515" cy="329742"/>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7F7F7F"/>
              </a:solidFill>
              <a:latin typeface="Arial" panose="020B0604020202020204" pitchFamily="34" charset="0"/>
              <a:cs typeface="Arial" panose="020B0604020202020204" pitchFamily="34" charset="0"/>
            </a:rPr>
            <a:t>Males</a:t>
          </a:r>
          <a:endParaRPr lang="en-GB" sz="1200" b="1">
            <a:solidFill>
              <a:srgbClr val="7F7F7F"/>
            </a:solidFill>
            <a:latin typeface="Arial" panose="020B0604020202020204" pitchFamily="34" charset="0"/>
            <a:cs typeface="Arial" panose="020B0604020202020204" pitchFamily="34" charset="0"/>
          </a:endParaRPr>
        </a:p>
      </cdr:txBody>
    </cdr:sp>
  </cdr:relSizeAnchor>
</c:userShapes>
</file>

<file path=xl/drawings/drawing12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0.0545</cdr:x>
      <cdr:y>0.18595</cdr:y>
    </cdr:from>
    <cdr:to>
      <cdr:x>0.11855</cdr:x>
      <cdr:y>0.33634</cdr:y>
    </cdr:to>
    <cdr:sp macro="" textlink="">
      <cdr:nvSpPr>
        <cdr:cNvPr id="6" name="TextBox 5"/>
        <cdr:cNvSpPr txBox="1"/>
      </cdr:nvSpPr>
      <cdr:spPr>
        <a:xfrm xmlns:a="http://schemas.openxmlformats.org/drawingml/2006/main">
          <a:off x="507437" y="1130554"/>
          <a:ext cx="596392" cy="91436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GB" sz="1200" b="1">
              <a:latin typeface="Arial" panose="020B0604020202020204" pitchFamily="34" charset="0"/>
              <a:cs typeface="Arial" panose="020B0604020202020204" pitchFamily="34" charset="0"/>
            </a:rPr>
            <a:t>1998</a:t>
          </a:r>
        </a:p>
        <a:p xmlns:a="http://schemas.openxmlformats.org/drawingml/2006/main">
          <a:r>
            <a:rPr lang="en-GB" sz="1600" b="1">
              <a:solidFill>
                <a:srgbClr val="5C7B1E"/>
              </a:solidFill>
              <a:latin typeface="Arial" panose="020B0604020202020204" pitchFamily="34" charset="0"/>
              <a:cs typeface="Arial" panose="020B0604020202020204" pitchFamily="34" charset="0"/>
            </a:rPr>
            <a:t>2.15 million</a:t>
          </a:r>
        </a:p>
      </cdr:txBody>
    </cdr:sp>
  </cdr:relSizeAnchor>
  <cdr:relSizeAnchor xmlns:cdr="http://schemas.openxmlformats.org/drawingml/2006/chartDrawing">
    <cdr:from>
      <cdr:x>0.34963</cdr:x>
      <cdr:y>0.1211</cdr:y>
    </cdr:from>
    <cdr:to>
      <cdr:x>0.49427</cdr:x>
      <cdr:y>0.27149</cdr:y>
    </cdr:to>
    <cdr:sp macro="" textlink="">
      <cdr:nvSpPr>
        <cdr:cNvPr id="28" name="TextBox 1"/>
        <cdr:cNvSpPr txBox="1"/>
      </cdr:nvSpPr>
      <cdr:spPr>
        <a:xfrm xmlns:a="http://schemas.openxmlformats.org/drawingml/2006/main">
          <a:off x="3255490" y="736267"/>
          <a:ext cx="1346795" cy="91436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latin typeface="Arial" panose="020B0604020202020204" pitchFamily="34" charset="0"/>
              <a:cs typeface="Arial" panose="020B0604020202020204" pitchFamily="34" charset="0"/>
            </a:rPr>
            <a:t>2018</a:t>
          </a:r>
        </a:p>
        <a:p xmlns:a="http://schemas.openxmlformats.org/drawingml/2006/main">
          <a:r>
            <a:rPr lang="en-GB" sz="1600" b="1">
              <a:solidFill>
                <a:srgbClr val="5C7B1E"/>
              </a:solidFill>
              <a:latin typeface="Arial" panose="020B0604020202020204" pitchFamily="34" charset="0"/>
              <a:cs typeface="Arial" panose="020B0604020202020204" pitchFamily="34" charset="0"/>
            </a:rPr>
            <a:t>2.48 million</a:t>
          </a:r>
        </a:p>
      </cdr:txBody>
    </cdr:sp>
  </cdr:relSizeAnchor>
  <cdr:relSizeAnchor xmlns:cdr="http://schemas.openxmlformats.org/drawingml/2006/chartDrawing">
    <cdr:from>
      <cdr:x>0.48758</cdr:x>
      <cdr:y>0.07424</cdr:y>
    </cdr:from>
    <cdr:to>
      <cdr:x>0.58359</cdr:x>
      <cdr:y>0.22464</cdr:y>
    </cdr:to>
    <cdr:sp macro="" textlink="">
      <cdr:nvSpPr>
        <cdr:cNvPr id="29" name="TextBox 1"/>
        <cdr:cNvSpPr txBox="1"/>
      </cdr:nvSpPr>
      <cdr:spPr>
        <a:xfrm xmlns:a="http://schemas.openxmlformats.org/drawingml/2006/main">
          <a:off x="4539991" y="451358"/>
          <a:ext cx="893983" cy="914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latin typeface="Arial" panose="020B0604020202020204" pitchFamily="34" charset="0"/>
              <a:cs typeface="Arial" panose="020B0604020202020204" pitchFamily="34" charset="0"/>
            </a:rPr>
            <a:t>2019</a:t>
          </a:r>
        </a:p>
        <a:p xmlns:a="http://schemas.openxmlformats.org/drawingml/2006/main">
          <a:r>
            <a:rPr lang="en-GB" sz="1600" b="1">
              <a:solidFill>
                <a:srgbClr val="5C7B1E"/>
              </a:solidFill>
              <a:latin typeface="Arial" panose="020B0604020202020204" pitchFamily="34" charset="0"/>
              <a:cs typeface="Arial" panose="020B0604020202020204" pitchFamily="34" charset="0"/>
            </a:rPr>
            <a:t>2.50 million</a:t>
          </a:r>
          <a:endParaRPr lang="en-GB" sz="1400" b="1">
            <a:solidFill>
              <a:srgbClr val="5C7B1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0.8081</cdr:x>
      <cdr:y>0.02885</cdr:y>
    </cdr:from>
    <cdr:to>
      <cdr:x>0.92447</cdr:x>
      <cdr:y>0.17925</cdr:y>
    </cdr:to>
    <cdr:sp macro="" textlink="">
      <cdr:nvSpPr>
        <cdr:cNvPr id="30" name="TextBox 1"/>
        <cdr:cNvSpPr txBox="1"/>
      </cdr:nvSpPr>
      <cdr:spPr>
        <a:xfrm xmlns:a="http://schemas.openxmlformats.org/drawingml/2006/main">
          <a:off x="7524550" y="175425"/>
          <a:ext cx="1083563" cy="9144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latin typeface="Arial" panose="020B0604020202020204" pitchFamily="34" charset="0"/>
              <a:cs typeface="Arial" panose="020B0604020202020204" pitchFamily="34" charset="0"/>
            </a:rPr>
            <a:t>2041</a:t>
          </a:r>
        </a:p>
        <a:p xmlns:a="http://schemas.openxmlformats.org/drawingml/2006/main">
          <a:r>
            <a:rPr lang="en-GB" sz="1600" b="1">
              <a:solidFill>
                <a:srgbClr val="5C7B1E"/>
              </a:solidFill>
              <a:latin typeface="Arial" panose="020B0604020202020204" pitchFamily="34" charset="0"/>
              <a:cs typeface="Arial" panose="020B0604020202020204" pitchFamily="34" charset="0"/>
            </a:rPr>
            <a:t>2.76 million</a:t>
          </a:r>
        </a:p>
      </cdr:txBody>
    </cdr:sp>
  </cdr:relSizeAnchor>
  <cdr:relSizeAnchor xmlns:cdr="http://schemas.openxmlformats.org/drawingml/2006/chartDrawing">
    <cdr:from>
      <cdr:x>0.06951</cdr:x>
      <cdr:y>0.95512</cdr:y>
    </cdr:from>
    <cdr:to>
      <cdr:x>0.16729</cdr:x>
      <cdr:y>1</cdr:y>
    </cdr:to>
    <cdr:sp macro="" textlink="">
      <cdr:nvSpPr>
        <cdr:cNvPr id="31" name="TextBox 1"/>
        <cdr:cNvSpPr txBox="1"/>
      </cdr:nvSpPr>
      <cdr:spPr>
        <a:xfrm xmlns:a="http://schemas.openxmlformats.org/drawingml/2006/main">
          <a:off x="647225" y="5807120"/>
          <a:ext cx="910485" cy="272857"/>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latin typeface="Segoe UI" panose="020B0502040204020203" pitchFamily="34" charset="0"/>
              <a:cs typeface="Segoe UI" panose="020B0502040204020203" pitchFamily="34" charset="0"/>
            </a:rPr>
            <a:t>Source: National Records of </a:t>
          </a:r>
          <a:r>
            <a:rPr lang="en-GB" sz="1050">
              <a:latin typeface="Arial" panose="020B0604020202020204" pitchFamily="34" charset="0"/>
              <a:cs typeface="Arial" panose="020B0604020202020204" pitchFamily="34" charset="0"/>
            </a:rPr>
            <a:t>Scotland</a:t>
          </a:r>
          <a:r>
            <a:rPr lang="en-GB" sz="1050">
              <a:latin typeface="Segoe UI" panose="020B0502040204020203" pitchFamily="34" charset="0"/>
              <a:cs typeface="Segoe UI" panose="020B0502040204020203" pitchFamily="34" charset="0"/>
            </a:rPr>
            <a:t> (NRS) Household Estimates (1998-2018), Household Projections 2016-based</a:t>
          </a:r>
          <a:r>
            <a:rPr lang="en-GB" sz="1050" baseline="0">
              <a:latin typeface="Segoe UI" panose="020B0502040204020203" pitchFamily="34" charset="0"/>
              <a:cs typeface="Segoe UI" panose="020B0502040204020203" pitchFamily="34" charset="0"/>
            </a:rPr>
            <a:t> (2019-2041)</a:t>
          </a:r>
          <a:endParaRPr lang="en-GB" sz="105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0.10611</cdr:x>
      <cdr:y>0.80045</cdr:y>
    </cdr:from>
    <cdr:to>
      <cdr:x>0.22944</cdr:x>
      <cdr:y>0.84291</cdr:y>
    </cdr:to>
    <cdr:sp macro="" textlink="">
      <cdr:nvSpPr>
        <cdr:cNvPr id="7" name="TextBox 6"/>
        <cdr:cNvSpPr txBox="1"/>
      </cdr:nvSpPr>
      <cdr:spPr>
        <a:xfrm xmlns:a="http://schemas.openxmlformats.org/drawingml/2006/main">
          <a:off x="988069" y="4866729"/>
          <a:ext cx="1148370" cy="2581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434343"/>
              </a:solidFill>
              <a:latin typeface="Arial" panose="020B0604020202020204" pitchFamily="34" charset="0"/>
              <a:cs typeface="Arial" panose="020B0604020202020204" pitchFamily="34" charset="0"/>
            </a:rPr>
            <a:t>Estimated</a:t>
          </a:r>
        </a:p>
      </cdr:txBody>
    </cdr:sp>
  </cdr:relSizeAnchor>
  <cdr:relSizeAnchor xmlns:cdr="http://schemas.openxmlformats.org/drawingml/2006/chartDrawing">
    <cdr:from>
      <cdr:x>0.52171</cdr:x>
      <cdr:y>0.80045</cdr:y>
    </cdr:from>
    <cdr:to>
      <cdr:x>0.64503</cdr:x>
      <cdr:y>0.84291</cdr:y>
    </cdr:to>
    <cdr:sp macro="" textlink="">
      <cdr:nvSpPr>
        <cdr:cNvPr id="32" name="TextBox 1"/>
        <cdr:cNvSpPr txBox="1"/>
      </cdr:nvSpPr>
      <cdr:spPr>
        <a:xfrm xmlns:a="http://schemas.openxmlformats.org/drawingml/2006/main">
          <a:off x="4857829" y="4866729"/>
          <a:ext cx="1148277" cy="2581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434343"/>
              </a:solidFill>
              <a:latin typeface="Arial" panose="020B0604020202020204" pitchFamily="34" charset="0"/>
              <a:cs typeface="Arial" panose="020B0604020202020204" pitchFamily="34" charset="0"/>
            </a:rPr>
            <a:t>Projected</a:t>
          </a:r>
        </a:p>
      </cdr:txBody>
    </cdr:sp>
  </cdr:relSizeAnchor>
</c:userShapes>
</file>

<file path=xl/drawings/drawing123.xml><?xml version="1.0" encoding="utf-8"?>
<xdr:wsDr xmlns:xdr="http://schemas.openxmlformats.org/drawingml/2006/spreadsheetDrawing" xmlns:a="http://schemas.openxmlformats.org/drawingml/2006/main">
  <xdr:absoluteAnchor>
    <xdr:pos x="0" y="0"/>
    <xdr:ext cx="9229725" cy="56578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0.15375</cdr:x>
      <cdr:y>0.15567</cdr:y>
    </cdr:from>
    <cdr:to>
      <cdr:x>0.34265</cdr:x>
      <cdr:y>0.30105</cdr:y>
    </cdr:to>
    <cdr:sp macro="" textlink="">
      <cdr:nvSpPr>
        <cdr:cNvPr id="2" name="TextBox 1"/>
        <cdr:cNvSpPr txBox="1"/>
      </cdr:nvSpPr>
      <cdr:spPr>
        <a:xfrm xmlns:a="http://schemas.openxmlformats.org/drawingml/2006/main">
          <a:off x="1414677" y="876300"/>
          <a:ext cx="1738098" cy="818394"/>
        </a:xfrm>
        <a:prstGeom xmlns:a="http://schemas.openxmlformats.org/drawingml/2006/main" prst="rect">
          <a:avLst/>
        </a:prstGeom>
        <a:ln xmlns:a="http://schemas.openxmlformats.org/drawingml/2006/main" w="28575">
          <a:noFill/>
        </a:ln>
      </cdr:spPr>
      <cdr:txBody>
        <a:bodyPr xmlns:a="http://schemas.openxmlformats.org/drawingml/2006/main" vertOverflow="clip" wrap="square" rtlCol="0"/>
        <a:lstStyle xmlns:a="http://schemas.openxmlformats.org/drawingml/2006/main"/>
        <a:p xmlns:a="http://schemas.openxmlformats.org/drawingml/2006/main">
          <a:pPr algn="ctr"/>
          <a:r>
            <a:rPr lang="en-GB" sz="1200" b="0">
              <a:latin typeface="Arial" panose="020B0604020202020204" pitchFamily="34" charset="0"/>
              <a:cs typeface="Arial" panose="020B0604020202020204" pitchFamily="34" charset="0"/>
            </a:rPr>
            <a:t>The largest projected increase is in households containing one adult only</a:t>
          </a:r>
        </a:p>
      </cdr:txBody>
    </cdr:sp>
  </cdr:relSizeAnchor>
  <cdr:relSizeAnchor xmlns:cdr="http://schemas.openxmlformats.org/drawingml/2006/chartDrawing">
    <cdr:from>
      <cdr:x>0.67853</cdr:x>
      <cdr:y>0.50569</cdr:y>
    </cdr:from>
    <cdr:to>
      <cdr:x>0.949</cdr:x>
      <cdr:y>0.581</cdr:y>
    </cdr:to>
    <cdr:sp macro="" textlink="">
      <cdr:nvSpPr>
        <cdr:cNvPr id="5" name="TextBox 1"/>
        <cdr:cNvSpPr txBox="1"/>
      </cdr:nvSpPr>
      <cdr:spPr>
        <a:xfrm xmlns:a="http://schemas.openxmlformats.org/drawingml/2006/main">
          <a:off x="6239701" y="2824350"/>
          <a:ext cx="2487230" cy="420615"/>
        </a:xfrm>
        <a:prstGeom xmlns:a="http://schemas.openxmlformats.org/drawingml/2006/main" prst="rect">
          <a:avLst/>
        </a:prstGeom>
        <a:ln xmlns:a="http://schemas.openxmlformats.org/drawingml/2006/main" w="28575">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latin typeface="Arial" panose="020B0604020202020204" pitchFamily="34" charset="0"/>
              <a:cs typeface="Arial" panose="020B0604020202020204" pitchFamily="34" charset="0"/>
            </a:rPr>
            <a:t>Numbers of larger households are projected to fall</a:t>
          </a:r>
        </a:p>
      </cdr:txBody>
    </cdr:sp>
  </cdr:relSizeAnchor>
  <cdr:relSizeAnchor xmlns:cdr="http://schemas.openxmlformats.org/drawingml/2006/chartDrawing">
    <cdr:from>
      <cdr:x>0.18178</cdr:x>
      <cdr:y>0.30703</cdr:y>
    </cdr:from>
    <cdr:to>
      <cdr:x>0.29571</cdr:x>
      <cdr:y>0.32804</cdr:y>
    </cdr:to>
    <cdr:sp macro="" textlink="">
      <cdr:nvSpPr>
        <cdr:cNvPr id="3" name="Left Brace 2"/>
        <cdr:cNvSpPr/>
      </cdr:nvSpPr>
      <cdr:spPr>
        <a:xfrm xmlns:a="http://schemas.openxmlformats.org/drawingml/2006/main" rot="5400000">
          <a:off x="2136792" y="1249598"/>
          <a:ext cx="117384" cy="1047750"/>
        </a:xfrm>
        <a:prstGeom xmlns:a="http://schemas.openxmlformats.org/drawingml/2006/main" prst="leftBrace">
          <a:avLst>
            <a:gd name="adj1" fmla="val 60965"/>
            <a:gd name="adj2" fmla="val 5000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0.67674</cdr:x>
      <cdr:y>0.59065</cdr:y>
    </cdr:from>
    <cdr:to>
      <cdr:x>0.95078</cdr:x>
      <cdr:y>0.61166</cdr:y>
    </cdr:to>
    <cdr:sp macro="" textlink="">
      <cdr:nvSpPr>
        <cdr:cNvPr id="11" name="Left Brace 10"/>
        <cdr:cNvSpPr/>
      </cdr:nvSpPr>
      <cdr:spPr>
        <a:xfrm xmlns:a="http://schemas.openxmlformats.org/drawingml/2006/main" rot="5400000">
          <a:off x="7424624" y="2097517"/>
          <a:ext cx="117384" cy="2520000"/>
        </a:xfrm>
        <a:prstGeom xmlns:a="http://schemas.openxmlformats.org/drawingml/2006/main" prst="leftBrace">
          <a:avLst>
            <a:gd name="adj1" fmla="val 60965"/>
            <a:gd name="adj2" fmla="val 5000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0.0283</cdr:x>
      <cdr:y>0.00738</cdr:y>
    </cdr:from>
    <cdr:to>
      <cdr:x>0.97516</cdr:x>
      <cdr:y>0.05438</cdr:y>
    </cdr:to>
    <cdr:sp macro="" textlink="">
      <cdr:nvSpPr>
        <cdr:cNvPr id="6" name="TextBox 1"/>
        <cdr:cNvSpPr txBox="1"/>
      </cdr:nvSpPr>
      <cdr:spPr>
        <a:xfrm xmlns:a="http://schemas.openxmlformats.org/drawingml/2006/main">
          <a:off x="260393" y="41685"/>
          <a:ext cx="8712200" cy="265457"/>
        </a:xfrm>
        <a:prstGeom xmlns:a="http://schemas.openxmlformats.org/drawingml/2006/main" prst="rect">
          <a:avLst/>
        </a:prstGeom>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en-GB" sz="1800" b="1" i="0" baseline="0">
            <a:effectLst/>
            <a:latin typeface="Arial" panose="020B0604020202020204" pitchFamily="34" charset="0"/>
            <a:ea typeface="+mn-ea"/>
            <a:cs typeface="Arial" panose="020B0604020202020204" pitchFamily="34" charset="0"/>
          </a:endParaRPr>
        </a:p>
      </cdr:txBody>
    </cdr:sp>
  </cdr:relSizeAnchor>
  <cdr:relSizeAnchor xmlns:cdr="http://schemas.openxmlformats.org/drawingml/2006/chartDrawing">
    <cdr:from>
      <cdr:x>0.22958</cdr:x>
      <cdr:y>0.35593</cdr:y>
    </cdr:from>
    <cdr:to>
      <cdr:x>0.30714</cdr:x>
      <cdr:y>0.4322</cdr:y>
    </cdr:to>
    <cdr:sp macro="" textlink="">
      <cdr:nvSpPr>
        <cdr:cNvPr id="4" name="TextBox 3"/>
        <cdr:cNvSpPr txBox="1"/>
      </cdr:nvSpPr>
      <cdr:spPr>
        <a:xfrm xmlns:a="http://schemas.openxmlformats.org/drawingml/2006/main">
          <a:off x="2114551" y="2000250"/>
          <a:ext cx="714374" cy="428625"/>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bg1"/>
              </a:solidFill>
              <a:latin typeface="Segoe UI" panose="020B0502040204020203" pitchFamily="34" charset="0"/>
              <a:cs typeface="Segoe UI" panose="020B0502040204020203" pitchFamily="34" charset="0"/>
            </a:rPr>
            <a:t>+</a:t>
          </a:r>
          <a:r>
            <a:rPr lang="en-GB" sz="1200" b="1">
              <a:solidFill>
                <a:schemeClr val="bg1"/>
              </a:solidFill>
              <a:latin typeface="Arial" panose="020B0604020202020204" pitchFamily="34" charset="0"/>
              <a:cs typeface="Arial" panose="020B0604020202020204" pitchFamily="34" charset="0"/>
            </a:rPr>
            <a:t>25</a:t>
          </a:r>
          <a:r>
            <a:rPr lang="en-GB" sz="1200" b="1">
              <a:solidFill>
                <a:schemeClr val="bg1"/>
              </a:solidFill>
              <a:latin typeface="Segoe UI" panose="020B0502040204020203" pitchFamily="34" charset="0"/>
              <a:cs typeface="Segoe UI" panose="020B0502040204020203" pitchFamily="34" charset="0"/>
            </a:rPr>
            <a:t>%</a:t>
          </a:r>
        </a:p>
      </cdr:txBody>
    </cdr:sp>
  </cdr:relSizeAnchor>
  <cdr:relSizeAnchor xmlns:cdr="http://schemas.openxmlformats.org/drawingml/2006/chartDrawing">
    <cdr:from>
      <cdr:x>0.39435</cdr:x>
      <cdr:y>0.46667</cdr:y>
    </cdr:from>
    <cdr:to>
      <cdr:x>0.47191</cdr:x>
      <cdr:y>0.54294</cdr:y>
    </cdr:to>
    <cdr:sp macro="" textlink="">
      <cdr:nvSpPr>
        <cdr:cNvPr id="8" name="TextBox 1"/>
        <cdr:cNvSpPr txBox="1"/>
      </cdr:nvSpPr>
      <cdr:spPr>
        <a:xfrm xmlns:a="http://schemas.openxmlformats.org/drawingml/2006/main">
          <a:off x="3632200" y="2622550"/>
          <a:ext cx="714374" cy="42862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Segoe UI" panose="020B0502040204020203" pitchFamily="34" charset="0"/>
              <a:cs typeface="Segoe UI" panose="020B0502040204020203" pitchFamily="34" charset="0"/>
            </a:rPr>
            <a:t>+</a:t>
          </a:r>
          <a:r>
            <a:rPr lang="en-GB" sz="1200" b="1">
              <a:solidFill>
                <a:schemeClr val="bg1"/>
              </a:solidFill>
              <a:latin typeface="Arial" panose="020B0604020202020204" pitchFamily="34" charset="0"/>
              <a:cs typeface="Arial" panose="020B0604020202020204" pitchFamily="34" charset="0"/>
            </a:rPr>
            <a:t>12</a:t>
          </a:r>
          <a:r>
            <a:rPr lang="en-GB" sz="1200" b="1">
              <a:solidFill>
                <a:schemeClr val="bg1"/>
              </a:solidFill>
              <a:latin typeface="Segoe UI" panose="020B0502040204020203" pitchFamily="34" charset="0"/>
              <a:cs typeface="Segoe UI" panose="020B0502040204020203" pitchFamily="34" charset="0"/>
            </a:rPr>
            <a:t>%</a:t>
          </a:r>
        </a:p>
      </cdr:txBody>
    </cdr:sp>
  </cdr:relSizeAnchor>
  <cdr:relSizeAnchor xmlns:cdr="http://schemas.openxmlformats.org/drawingml/2006/chartDrawing">
    <cdr:from>
      <cdr:x>0.55671</cdr:x>
      <cdr:y>0.7531</cdr:y>
    </cdr:from>
    <cdr:to>
      <cdr:x>0.63427</cdr:x>
      <cdr:y>0.82937</cdr:y>
    </cdr:to>
    <cdr:sp macro="" textlink="">
      <cdr:nvSpPr>
        <cdr:cNvPr id="9" name="TextBox 1"/>
        <cdr:cNvSpPr txBox="1"/>
      </cdr:nvSpPr>
      <cdr:spPr>
        <a:xfrm xmlns:a="http://schemas.openxmlformats.org/drawingml/2006/main">
          <a:off x="5127631" y="4232261"/>
          <a:ext cx="714380" cy="428619"/>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Segoe UI" panose="020B0502040204020203" pitchFamily="34" charset="0"/>
              <a:cs typeface="Segoe UI" panose="020B0502040204020203" pitchFamily="34" charset="0"/>
            </a:rPr>
            <a:t>+</a:t>
          </a:r>
          <a:r>
            <a:rPr lang="en-GB" sz="1200" b="1">
              <a:solidFill>
                <a:schemeClr val="bg1"/>
              </a:solidFill>
              <a:latin typeface="Arial" panose="020B0604020202020204" pitchFamily="34" charset="0"/>
              <a:cs typeface="Arial" panose="020B0604020202020204" pitchFamily="34" charset="0"/>
            </a:rPr>
            <a:t>19</a:t>
          </a:r>
          <a:r>
            <a:rPr lang="en-GB" sz="1200" b="1">
              <a:solidFill>
                <a:schemeClr val="bg1"/>
              </a:solidFill>
              <a:latin typeface="Segoe UI" panose="020B0502040204020203" pitchFamily="34" charset="0"/>
              <a:cs typeface="Segoe UI" panose="020B0502040204020203" pitchFamily="34" charset="0"/>
            </a:rPr>
            <a:t>%</a:t>
          </a:r>
        </a:p>
      </cdr:txBody>
    </cdr:sp>
  </cdr:relSizeAnchor>
  <cdr:relSizeAnchor xmlns:cdr="http://schemas.openxmlformats.org/drawingml/2006/chartDrawing">
    <cdr:from>
      <cdr:x>0.72216</cdr:x>
      <cdr:y>0.66836</cdr:y>
    </cdr:from>
    <cdr:to>
      <cdr:x>0.79007</cdr:x>
      <cdr:y>0.74463</cdr:y>
    </cdr:to>
    <cdr:sp macro="" textlink="">
      <cdr:nvSpPr>
        <cdr:cNvPr id="10" name="TextBox 1"/>
        <cdr:cNvSpPr txBox="1"/>
      </cdr:nvSpPr>
      <cdr:spPr>
        <a:xfrm xmlns:a="http://schemas.openxmlformats.org/drawingml/2006/main">
          <a:off x="6651624" y="3756025"/>
          <a:ext cx="625475" cy="42862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Segoe UI" panose="020B0502040204020203" pitchFamily="34" charset="0"/>
              <a:cs typeface="Segoe UI" panose="020B0502040204020203" pitchFamily="34" charset="0"/>
            </a:rPr>
            <a:t>-</a:t>
          </a:r>
          <a:r>
            <a:rPr lang="en-GB" sz="1200" b="1">
              <a:solidFill>
                <a:schemeClr val="bg1"/>
              </a:solidFill>
              <a:latin typeface="Arial" panose="020B0604020202020204" pitchFamily="34" charset="0"/>
              <a:cs typeface="Arial" panose="020B0604020202020204" pitchFamily="34" charset="0"/>
            </a:rPr>
            <a:t>10</a:t>
          </a:r>
          <a:r>
            <a:rPr lang="en-GB" sz="1200" b="1">
              <a:solidFill>
                <a:schemeClr val="bg1"/>
              </a:solidFill>
              <a:latin typeface="Segoe UI" panose="020B0502040204020203" pitchFamily="34" charset="0"/>
              <a:cs typeface="Segoe UI" panose="020B0502040204020203" pitchFamily="34" charset="0"/>
            </a:rPr>
            <a:t>%</a:t>
          </a:r>
        </a:p>
      </cdr:txBody>
    </cdr:sp>
  </cdr:relSizeAnchor>
  <cdr:relSizeAnchor xmlns:cdr="http://schemas.openxmlformats.org/drawingml/2006/chartDrawing">
    <cdr:from>
      <cdr:x>0.88452</cdr:x>
      <cdr:y>0.75819</cdr:y>
    </cdr:from>
    <cdr:to>
      <cdr:x>0.95549</cdr:x>
      <cdr:y>0.83446</cdr:y>
    </cdr:to>
    <cdr:sp macro="" textlink="">
      <cdr:nvSpPr>
        <cdr:cNvPr id="12" name="TextBox 1"/>
        <cdr:cNvSpPr txBox="1"/>
      </cdr:nvSpPr>
      <cdr:spPr>
        <a:xfrm xmlns:a="http://schemas.openxmlformats.org/drawingml/2006/main">
          <a:off x="8138602" y="4268060"/>
          <a:ext cx="652974" cy="429345"/>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solidFill>
              <a:latin typeface="Segoe UI" panose="020B0502040204020203" pitchFamily="34" charset="0"/>
              <a:cs typeface="Segoe UI" panose="020B0502040204020203" pitchFamily="34" charset="0"/>
            </a:rPr>
            <a:t>-</a:t>
          </a:r>
          <a:r>
            <a:rPr lang="en-GB" sz="1200" b="1">
              <a:solidFill>
                <a:schemeClr val="bg1"/>
              </a:solidFill>
              <a:latin typeface="Arial" panose="020B0604020202020204" pitchFamily="34" charset="0"/>
              <a:cs typeface="Arial" panose="020B0604020202020204" pitchFamily="34" charset="0"/>
            </a:rPr>
            <a:t>16</a:t>
          </a:r>
          <a:r>
            <a:rPr lang="en-GB" sz="1200" b="1">
              <a:solidFill>
                <a:schemeClr val="bg1"/>
              </a:solidFill>
              <a:latin typeface="Segoe UI" panose="020B0502040204020203" pitchFamily="34" charset="0"/>
              <a:cs typeface="Segoe UI" panose="020B0502040204020203" pitchFamily="34" charset="0"/>
            </a:rPr>
            <a:t>%</a:t>
          </a: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9229725" cy="56578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0.67126</cdr:x>
      <cdr:y>0.15842</cdr:y>
    </cdr:from>
    <cdr:to>
      <cdr:x>0.91511</cdr:x>
      <cdr:y>0.28422</cdr:y>
    </cdr:to>
    <cdr:sp macro="" textlink="">
      <cdr:nvSpPr>
        <cdr:cNvPr id="4" name="TextBox 3"/>
        <cdr:cNvSpPr txBox="1"/>
      </cdr:nvSpPr>
      <cdr:spPr>
        <a:xfrm xmlns:a="http://schemas.openxmlformats.org/drawingml/2006/main">
          <a:off x="6176364" y="891790"/>
          <a:ext cx="2243700" cy="708143"/>
        </a:xfrm>
        <a:prstGeom xmlns:a="http://schemas.openxmlformats.org/drawingml/2006/main" prst="rect">
          <a:avLst/>
        </a:prstGeom>
        <a:ln xmlns:a="http://schemas.openxmlformats.org/drawingml/2006/main" w="28575">
          <a:noFill/>
        </a:l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l"/>
          <a:r>
            <a:rPr lang="en-GB" sz="1200" b="0">
              <a:solidFill>
                <a:sysClr val="windowText" lastClr="000000"/>
              </a:solidFill>
              <a:latin typeface="Arial" panose="020B0604020202020204" pitchFamily="34" charset="0"/>
              <a:cs typeface="Arial" panose="020B0604020202020204" pitchFamily="34" charset="0"/>
            </a:rPr>
            <a:t>The largest increases are for those headed by someone in the older</a:t>
          </a:r>
          <a:r>
            <a:rPr lang="en-GB" sz="1200" b="0" baseline="0">
              <a:solidFill>
                <a:sysClr val="windowText" lastClr="000000"/>
              </a:solidFill>
              <a:latin typeface="Arial" panose="020B0604020202020204" pitchFamily="34" charset="0"/>
              <a:cs typeface="Arial" panose="020B0604020202020204" pitchFamily="34" charset="0"/>
            </a:rPr>
            <a:t> age groups</a:t>
          </a:r>
          <a:r>
            <a:rPr lang="en-GB" sz="1200" b="0">
              <a:solidFill>
                <a:sysClr val="windowText" lastClr="000000"/>
              </a:solidFill>
              <a:latin typeface="Arial" panose="020B0604020202020204" pitchFamily="34" charset="0"/>
              <a:cs typeface="Arial" panose="020B0604020202020204" pitchFamily="34" charset="0"/>
            </a:rPr>
            <a:t>. This is mainly because</a:t>
          </a:r>
          <a:r>
            <a:rPr lang="en-GB" sz="1200" b="0" baseline="0">
              <a:solidFill>
                <a:sysClr val="windowText" lastClr="000000"/>
              </a:solidFill>
              <a:latin typeface="Arial" panose="020B0604020202020204" pitchFamily="34" charset="0"/>
              <a:cs typeface="Arial" panose="020B0604020202020204" pitchFamily="34" charset="0"/>
            </a:rPr>
            <a:t> the population is ageing</a:t>
          </a:r>
          <a:endParaRPr lang="en-GB" sz="12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0.86737</cdr:x>
      <cdr:y>0.6309</cdr:y>
    </cdr:from>
    <cdr:to>
      <cdr:x>0.91925</cdr:x>
      <cdr:y>0.66758</cdr:y>
    </cdr:to>
    <cdr:sp macro="" textlink="">
      <cdr:nvSpPr>
        <cdr:cNvPr id="2" name="TextBox 1"/>
        <cdr:cNvSpPr txBox="1"/>
      </cdr:nvSpPr>
      <cdr:spPr>
        <a:xfrm xmlns:a="http://schemas.openxmlformats.org/drawingml/2006/main">
          <a:off x="7980801" y="3551510"/>
          <a:ext cx="477356" cy="206467"/>
        </a:xfrm>
        <a:prstGeom xmlns:a="http://schemas.openxmlformats.org/drawingml/2006/main" prst="rect">
          <a:avLst/>
        </a:prstGeom>
      </cdr:spPr>
      <cdr:txBody>
        <a:bodyPr xmlns:a="http://schemas.openxmlformats.org/drawingml/2006/main" vertOverflow="overflow" horzOverflow="overflow" wrap="square" lIns="0" tIns="0" rIns="0" bIns="0" rtlCol="0">
          <a:spAutoFit/>
        </a:bodyPr>
        <a:lstStyle xmlns:a="http://schemas.openxmlformats.org/drawingml/2006/main"/>
        <a:p xmlns:a="http://schemas.openxmlformats.org/drawingml/2006/main">
          <a:r>
            <a:rPr lang="en-GB" sz="1400" b="1">
              <a:solidFill>
                <a:srgbClr val="5C7B1E"/>
              </a:solidFill>
              <a:latin typeface="Arial" panose="020B0604020202020204" pitchFamily="34" charset="0"/>
              <a:cs typeface="Arial" panose="020B0604020202020204" pitchFamily="34" charset="0"/>
            </a:rPr>
            <a:t>2041</a:t>
          </a:r>
        </a:p>
      </cdr:txBody>
    </cdr:sp>
  </cdr:relSizeAnchor>
  <cdr:relSizeAnchor xmlns:cdr="http://schemas.openxmlformats.org/drawingml/2006/chartDrawing">
    <cdr:from>
      <cdr:x>0.86737</cdr:x>
      <cdr:y>0.74306</cdr:y>
    </cdr:from>
    <cdr:to>
      <cdr:x>0.91077</cdr:x>
      <cdr:y>0.77974</cdr:y>
    </cdr:to>
    <cdr:sp macro="" textlink="">
      <cdr:nvSpPr>
        <cdr:cNvPr id="10" name="TextBox 1"/>
        <cdr:cNvSpPr txBox="1"/>
      </cdr:nvSpPr>
      <cdr:spPr>
        <a:xfrm xmlns:a="http://schemas.openxmlformats.org/drawingml/2006/main">
          <a:off x="7980801" y="4182889"/>
          <a:ext cx="399340" cy="206467"/>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0">
              <a:solidFill>
                <a:schemeClr val="tx1">
                  <a:lumMod val="75000"/>
                  <a:lumOff val="25000"/>
                </a:schemeClr>
              </a:solidFill>
              <a:latin typeface="Arial" panose="020B0604020202020204" pitchFamily="34" charset="0"/>
              <a:cs typeface="Arial" panose="020B0604020202020204" pitchFamily="34" charset="0"/>
            </a:rPr>
            <a:t>2018</a:t>
          </a:r>
        </a:p>
      </cdr:txBody>
    </cdr:sp>
  </cdr:relSizeAnchor>
  <cdr:relSizeAnchor xmlns:cdr="http://schemas.openxmlformats.org/drawingml/2006/chartDrawing">
    <cdr:from>
      <cdr:x>0.71682</cdr:x>
      <cdr:y>0.46212</cdr:y>
    </cdr:from>
    <cdr:to>
      <cdr:x>0.72458</cdr:x>
      <cdr:y>0.47401</cdr:y>
    </cdr:to>
    <cdr:sp macro="" textlink="">
      <cdr:nvSpPr>
        <cdr:cNvPr id="12" name="Oval 11"/>
        <cdr:cNvSpPr/>
      </cdr:nvSpPr>
      <cdr:spPr>
        <a:xfrm xmlns:a="http://schemas.openxmlformats.org/drawingml/2006/main">
          <a:off x="6595562" y="2601408"/>
          <a:ext cx="71401" cy="66932"/>
        </a:xfrm>
        <a:prstGeom xmlns:a="http://schemas.openxmlformats.org/drawingml/2006/main" prst="ellipse">
          <a:avLst/>
        </a:prstGeom>
        <a:solidFill xmlns:a="http://schemas.openxmlformats.org/drawingml/2006/main">
          <a:schemeClr val="tx1">
            <a:lumMod val="65000"/>
            <a:lumOff val="3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0.72025</cdr:x>
      <cdr:y>0.3036</cdr:y>
    </cdr:from>
    <cdr:to>
      <cdr:x>0.72025</cdr:x>
      <cdr:y>0.46402</cdr:y>
    </cdr:to>
    <cdr:cxnSp macro="">
      <cdr:nvCxnSpPr>
        <cdr:cNvPr id="14" name="Straight Connector 13"/>
        <cdr:cNvCxnSpPr/>
      </cdr:nvCxnSpPr>
      <cdr:spPr>
        <a:xfrm xmlns:a="http://schemas.openxmlformats.org/drawingml/2006/main" flipH="1" flipV="1">
          <a:off x="6627136" y="1709029"/>
          <a:ext cx="0" cy="903048"/>
        </a:xfrm>
        <a:prstGeom xmlns:a="http://schemas.openxmlformats.org/drawingml/2006/main" prst="line">
          <a:avLst/>
        </a:prstGeom>
        <a:ln xmlns:a="http://schemas.openxmlformats.org/drawingml/2006/main">
          <a:solidFill>
            <a:schemeClr val="tx1">
              <a:lumMod val="65000"/>
              <a:lumOff val="3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7.xml><?xml version="1.0" encoding="utf-8"?>
<xdr:wsDr xmlns:xdr="http://schemas.openxmlformats.org/drawingml/2006/spreadsheetDrawing" xmlns:a="http://schemas.openxmlformats.org/drawingml/2006/main">
  <xdr:absoluteAnchor>
    <xdr:pos x="0" y="0"/>
    <xdr:ext cx="6076950" cy="8753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0.13986</cdr:x>
      <cdr:y>0.48814</cdr:y>
    </cdr:from>
    <cdr:to>
      <cdr:x>0.30866</cdr:x>
      <cdr:y>0.51653</cdr:y>
    </cdr:to>
    <cdr:sp macro="" textlink="">
      <cdr:nvSpPr>
        <cdr:cNvPr id="2" name="TextBox 1"/>
        <cdr:cNvSpPr txBox="1"/>
      </cdr:nvSpPr>
      <cdr:spPr>
        <a:xfrm xmlns:a="http://schemas.openxmlformats.org/drawingml/2006/main">
          <a:off x="845935" y="4263620"/>
          <a:ext cx="1020965" cy="24797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5C7B1E"/>
              </a:solidFill>
              <a:latin typeface="Arial" panose="020B0604020202020204" pitchFamily="34" charset="0"/>
              <a:cs typeface="Arial" panose="020B0604020202020204" pitchFamily="34" charset="0"/>
            </a:rPr>
            <a:t>Scotland</a:t>
          </a:r>
          <a:endParaRPr lang="en-GB" sz="1100" b="1">
            <a:solidFill>
              <a:srgbClr val="5C7B1E"/>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0.05807</cdr:x>
      <cdr:y>0.66797</cdr:y>
    </cdr:from>
    <cdr:to>
      <cdr:x>0.05807</cdr:x>
      <cdr:y>0.92967</cdr:y>
    </cdr:to>
    <cdr:cxnSp macro="">
      <cdr:nvCxnSpPr>
        <cdr:cNvPr id="4" name="Straight Arrow Connector 3"/>
        <cdr:cNvCxnSpPr/>
      </cdr:nvCxnSpPr>
      <cdr:spPr>
        <a:xfrm xmlns:a="http://schemas.openxmlformats.org/drawingml/2006/main">
          <a:off x="539657" y="4045046"/>
          <a:ext cx="0" cy="1584771"/>
        </a:xfrm>
        <a:prstGeom xmlns:a="http://schemas.openxmlformats.org/drawingml/2006/main" prst="straightConnector1">
          <a:avLst/>
        </a:prstGeom>
        <a:ln xmlns:a="http://schemas.openxmlformats.org/drawingml/2006/main">
          <a:solidFill>
            <a:sysClr val="windowText" lastClr="000000"/>
          </a:solidFill>
          <a:prstDash val="lg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0.02479</cdr:x>
      <cdr:y>0.61397</cdr:y>
    </cdr:from>
    <cdr:to>
      <cdr:x>0.07662</cdr:x>
      <cdr:y>0.93404</cdr:y>
    </cdr:to>
    <cdr:sp macro="" textlink="">
      <cdr:nvSpPr>
        <cdr:cNvPr id="5" name="TextBox 4"/>
        <cdr:cNvSpPr txBox="1"/>
      </cdr:nvSpPr>
      <cdr:spPr>
        <a:xfrm xmlns:a="http://schemas.openxmlformats.org/drawingml/2006/main" rot="16200000">
          <a:off x="-497913" y="4446339"/>
          <a:ext cx="1938258" cy="481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a:latin typeface="Arial" panose="020B0604020202020204" pitchFamily="34" charset="0"/>
              <a:cs typeface="Arial" panose="020B0604020202020204" pitchFamily="34" charset="0"/>
            </a:rPr>
            <a:t>2016-based</a:t>
          </a:r>
          <a:r>
            <a:rPr lang="en-GB" sz="1100" baseline="0">
              <a:latin typeface="Arial" panose="020B0604020202020204" pitchFamily="34" charset="0"/>
              <a:cs typeface="Arial" panose="020B0604020202020204" pitchFamily="34" charset="0"/>
            </a:rPr>
            <a:t> projections</a:t>
          </a:r>
          <a:endParaRPr lang="en-GB" sz="1100">
            <a:latin typeface="Arial" panose="020B0604020202020204" pitchFamily="34" charset="0"/>
            <a:cs typeface="Arial" panose="020B060402020202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0.1324</cdr:x>
      <cdr:y>0.48247</cdr:y>
    </cdr:from>
    <cdr:to>
      <cdr:x>0.35355</cdr:x>
      <cdr:y>0.90786</cdr:y>
    </cdr:to>
    <cdr:sp macro="" textlink="">
      <cdr:nvSpPr>
        <cdr:cNvPr id="2" name="TextBox 1"/>
        <cdr:cNvSpPr txBox="1"/>
      </cdr:nvSpPr>
      <cdr:spPr>
        <a:xfrm xmlns:a="http://schemas.openxmlformats.org/drawingml/2006/main">
          <a:off x="1230383" y="2921702"/>
          <a:ext cx="2055077" cy="25760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a:latin typeface="Arial" panose="020B0604020202020204" pitchFamily="34" charset="0"/>
              <a:cs typeface="Arial" panose="020B0604020202020204" pitchFamily="34" charset="0"/>
            </a:rPr>
            <a:t>Scotland has a lower than</a:t>
          </a:r>
          <a:r>
            <a:rPr lang="en-GB" sz="1600" baseline="0">
              <a:latin typeface="Arial" panose="020B0604020202020204" pitchFamily="34" charset="0"/>
              <a:cs typeface="Arial" panose="020B0604020202020204" pitchFamily="34" charset="0"/>
            </a:rPr>
            <a:t> average share of the population who are 20 or younger - due to a lower birth rate</a:t>
          </a:r>
          <a:endParaRPr lang="en-GB" sz="1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0.48879</cdr:x>
      <cdr:y>0.48247</cdr:y>
    </cdr:from>
    <cdr:to>
      <cdr:x>0.70994</cdr:x>
      <cdr:y>0.85959</cdr:y>
    </cdr:to>
    <cdr:sp macro="" textlink="">
      <cdr:nvSpPr>
        <cdr:cNvPr id="3" name="TextBox 1"/>
        <cdr:cNvSpPr txBox="1"/>
      </cdr:nvSpPr>
      <cdr:spPr>
        <a:xfrm xmlns:a="http://schemas.openxmlformats.org/drawingml/2006/main">
          <a:off x="4542202" y="2921702"/>
          <a:ext cx="2055077" cy="22837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a:latin typeface="Arial" panose="020B0604020202020204" pitchFamily="34" charset="0"/>
              <a:cs typeface="Arial" panose="020B0604020202020204" pitchFamily="34" charset="0"/>
            </a:rPr>
            <a:t>Scotland has a higher than</a:t>
          </a:r>
          <a:r>
            <a:rPr lang="en-GB" sz="1600" baseline="0">
              <a:latin typeface="Arial" panose="020B0604020202020204" pitchFamily="34" charset="0"/>
              <a:cs typeface="Arial" panose="020B0604020202020204" pitchFamily="34" charset="0"/>
            </a:rPr>
            <a:t> average share of the population who are 50 or older</a:t>
          </a:r>
          <a:endParaRPr lang="en-GB" sz="1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0.02167</cdr:x>
      <cdr:y>0.93223</cdr:y>
    </cdr:from>
    <cdr:to>
      <cdr:x>1</cdr:x>
      <cdr:y>0.98711</cdr:y>
    </cdr:to>
    <cdr:sp macro="" textlink="">
      <cdr:nvSpPr>
        <cdr:cNvPr id="4" name="Text Box 1"/>
        <cdr:cNvSpPr txBox="1">
          <a:spLocks xmlns:a="http://schemas.openxmlformats.org/drawingml/2006/main" noChangeArrowheads="1"/>
        </cdr:cNvSpPr>
      </cdr:nvSpPr>
      <cdr:spPr bwMode="auto">
        <a:xfrm xmlns:a="http://schemas.openxmlformats.org/drawingml/2006/main">
          <a:off x="201192" y="5645484"/>
          <a:ext cx="9083176" cy="3323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800" b="1" i="0" u="none" strike="noStrike" baseline="0">
              <a:solidFill>
                <a:srgbClr val="000000"/>
              </a:solidFill>
              <a:latin typeface="Arial" panose="020B0604020202020204" pitchFamily="34" charset="0"/>
              <a:cs typeface="Arial" panose="020B0604020202020204" pitchFamily="34" charset="0"/>
            </a:rPr>
            <a:t>Footnote</a:t>
          </a:r>
          <a:endParaRPr lang="en-GB" sz="800" b="0" i="0" u="none" strike="noStrike" baseline="0">
            <a:solidFill>
              <a:srgbClr val="000000"/>
            </a:solidFill>
            <a:latin typeface="Arial" panose="020B0604020202020204" pitchFamily="34" charset="0"/>
            <a:cs typeface="Arial" panose="020B0604020202020204" pitchFamily="34" charset="0"/>
          </a:endParaRPr>
        </a:p>
        <a:p xmlns:a="http://schemas.openxmlformats.org/drawingml/2006/main">
          <a:pPr algn="l" rtl="0">
            <a:defRPr sz="1000"/>
          </a:pPr>
          <a:r>
            <a:rPr lang="en-GB" sz="800" b="0" i="0" u="none" strike="noStrike" baseline="0">
              <a:solidFill>
                <a:srgbClr val="000000"/>
              </a:solidFill>
              <a:latin typeface="Arial" panose="020B0604020202020204" pitchFamily="34" charset="0"/>
              <a:cs typeface="Arial" panose="020B0604020202020204" pitchFamily="34" charset="0"/>
            </a:rPr>
            <a:t>1) Ages 90 and over have been left out for illustration purposes </a:t>
          </a:r>
          <a:endParaRPr lang="en-GB"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0.1324</cdr:x>
      <cdr:y>0.12148</cdr:y>
    </cdr:from>
    <cdr:to>
      <cdr:x>0.2074</cdr:x>
      <cdr:y>0.18926</cdr:y>
    </cdr:to>
    <cdr:sp macro="" textlink="">
      <cdr:nvSpPr>
        <cdr:cNvPr id="5" name="TextBox 4"/>
        <cdr:cNvSpPr txBox="1"/>
      </cdr:nvSpPr>
      <cdr:spPr>
        <a:xfrm xmlns:a="http://schemas.openxmlformats.org/drawingml/2006/main">
          <a:off x="1230383" y="735671"/>
          <a:ext cx="696951" cy="4104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chemeClr val="bg1">
                  <a:lumMod val="65000"/>
                </a:schemeClr>
              </a:solidFill>
              <a:latin typeface="Arial" panose="020B0604020202020204" pitchFamily="34" charset="0"/>
              <a:cs typeface="Arial" panose="020B0604020202020204" pitchFamily="34" charset="0"/>
            </a:rPr>
            <a:t>UK</a:t>
          </a:r>
        </a:p>
      </cdr:txBody>
    </cdr:sp>
  </cdr:relSizeAnchor>
  <cdr:relSizeAnchor xmlns:cdr="http://schemas.openxmlformats.org/drawingml/2006/chartDrawing">
    <cdr:from>
      <cdr:x>0.1324</cdr:x>
      <cdr:y>0.3268</cdr:y>
    </cdr:from>
    <cdr:to>
      <cdr:x>0.26277</cdr:x>
      <cdr:y>0.39458</cdr:y>
    </cdr:to>
    <cdr:sp macro="" textlink="">
      <cdr:nvSpPr>
        <cdr:cNvPr id="6" name="TextBox 1"/>
        <cdr:cNvSpPr txBox="1"/>
      </cdr:nvSpPr>
      <cdr:spPr>
        <a:xfrm xmlns:a="http://schemas.openxmlformats.org/drawingml/2006/main">
          <a:off x="1230383" y="1979032"/>
          <a:ext cx="1211457" cy="4104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DA197"/>
              </a:solidFill>
              <a:latin typeface="Arial" panose="020B0604020202020204" pitchFamily="34" charset="0"/>
              <a:cs typeface="Arial" panose="020B0604020202020204" pitchFamily="34" charset="0"/>
            </a:rPr>
            <a:t>Scotland</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0.26357</cdr:x>
      <cdr:y>0</cdr:y>
    </cdr:from>
    <cdr:to>
      <cdr:x>0.70086</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47088" y="0"/>
          <a:ext cx="4059989" cy="6045868"/>
        </a:xfrm>
        <a:prstGeom xmlns:a="http://schemas.openxmlformats.org/drawingml/2006/main" prst="rect">
          <a:avLst/>
        </a:prstGeom>
      </cdr:spPr>
    </cdr:pic>
  </cdr:relSizeAnchor>
  <cdr:relSizeAnchor xmlns:cdr="http://schemas.openxmlformats.org/drawingml/2006/chartDrawing">
    <cdr:from>
      <cdr:x>0.12203</cdr:x>
      <cdr:y>0</cdr:y>
    </cdr:from>
    <cdr:to>
      <cdr:x>1</cdr:x>
      <cdr:y>0.04643</cdr:y>
    </cdr:to>
    <cdr:sp macro="" textlink="">
      <cdr:nvSpPr>
        <cdr:cNvPr id="4" name="TextBox 3"/>
        <cdr:cNvSpPr txBox="1"/>
      </cdr:nvSpPr>
      <cdr:spPr>
        <a:xfrm xmlns:a="http://schemas.openxmlformats.org/drawingml/2006/main">
          <a:off x="1132973" y="0"/>
          <a:ext cx="8151395" cy="2807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Arial" panose="020B0604020202020204" pitchFamily="34" charset="0"/>
              <a:cs typeface="Arial" panose="020B0604020202020204" pitchFamily="34" charset="0"/>
            </a:rPr>
            <a:t>Figure 1.9: Change in population aged 65 or over, council areas, mid-2008 to mid-2018</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0.84692</cdr:x>
      <cdr:y>0.10424</cdr:y>
    </cdr:from>
    <cdr:to>
      <cdr:x>1</cdr:x>
      <cdr:y>0.25916</cdr:y>
    </cdr:to>
    <cdr:grpSp>
      <cdr:nvGrpSpPr>
        <cdr:cNvPr id="3" name="Group 2"/>
        <cdr:cNvGrpSpPr/>
      </cdr:nvGrpSpPr>
      <cdr:grpSpPr>
        <a:xfrm xmlns:a="http://schemas.openxmlformats.org/drawingml/2006/main">
          <a:off x="7881374" y="633461"/>
          <a:ext cx="1424551" cy="941441"/>
          <a:chOff x="7981467" y="644372"/>
          <a:chExt cx="1408592" cy="872088"/>
        </a:xfrm>
      </cdr:grpSpPr>
      <cdr:cxnSp macro="">
        <cdr:nvCxnSpPr>
          <cdr:cNvPr id="13" name="Straight Arrow Connector 12"/>
          <cdr:cNvCxnSpPr/>
        </cdr:nvCxnSpPr>
        <cdr:spPr>
          <a:xfrm xmlns:a="http://schemas.openxmlformats.org/drawingml/2006/main">
            <a:off x="9058619" y="1222681"/>
            <a:ext cx="0" cy="293779"/>
          </a:xfrm>
          <a:prstGeom xmlns:a="http://schemas.openxmlformats.org/drawingml/2006/main" prst="straightConnector1">
            <a:avLst/>
          </a:prstGeom>
          <a:ln xmlns:a="http://schemas.openxmlformats.org/drawingml/2006/main" w="34925">
            <a:solidFill>
              <a:srgbClr val="1F7069"/>
            </a:solidFill>
            <a:tailEnd type="oval"/>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nvGrpSpPr>
          <cdr:cNvPr id="2" name="Group 1"/>
          <cdr:cNvGrpSpPr/>
        </cdr:nvGrpSpPr>
        <cdr:grpSpPr>
          <a:xfrm xmlns:a="http://schemas.openxmlformats.org/drawingml/2006/main">
            <a:off x="7981467" y="644372"/>
            <a:ext cx="1408592" cy="601525"/>
            <a:chOff x="7977311" y="644372"/>
            <a:chExt cx="1413393" cy="601525"/>
          </a:xfrm>
        </cdr:grpSpPr>
        <cdr:sp macro="" textlink="">
          <cdr:nvSpPr>
            <cdr:cNvPr id="14" name="TextBox 3"/>
            <cdr:cNvSpPr txBox="1"/>
          </cdr:nvSpPr>
          <cdr:spPr>
            <a:xfrm xmlns:a="http://schemas.openxmlformats.org/drawingml/2006/main">
              <a:off x="7977311" y="874477"/>
              <a:ext cx="913430" cy="31273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solidFill>
                    <a:srgbClr val="1F7069"/>
                  </a:solidFill>
                  <a:latin typeface="Arial" panose="020B0604020202020204" pitchFamily="34" charset="0"/>
                  <a:cs typeface="Arial" panose="020B0604020202020204" pitchFamily="34" charset="0"/>
                </a:rPr>
                <a:t>5.44</a:t>
              </a:r>
            </a:p>
          </cdr:txBody>
        </cdr:sp>
        <cdr:sp macro="" textlink="">
          <cdr:nvSpPr>
            <cdr:cNvPr id="15" name="TextBox 1"/>
            <cdr:cNvSpPr txBox="1"/>
          </cdr:nvSpPr>
          <cdr:spPr>
            <a:xfrm xmlns:a="http://schemas.openxmlformats.org/drawingml/2006/main">
              <a:off x="8500331" y="644372"/>
              <a:ext cx="679270" cy="2684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baseline="0">
                  <a:solidFill>
                    <a:schemeClr val="tx1">
                      <a:lumMod val="65000"/>
                      <a:lumOff val="35000"/>
                    </a:schemeClr>
                  </a:solidFill>
                  <a:latin typeface="Arial" panose="020B0604020202020204" pitchFamily="34" charset="0"/>
                  <a:cs typeface="Arial" panose="020B0604020202020204" pitchFamily="34" charset="0"/>
                </a:rPr>
                <a:t>2018</a:t>
              </a:r>
              <a:endParaRPr lang="en-GB" sz="1400" b="1">
                <a:solidFill>
                  <a:schemeClr val="tx1">
                    <a:lumMod val="65000"/>
                    <a:lumOff val="35000"/>
                  </a:schemeClr>
                </a:solidFill>
                <a:latin typeface="Arial" panose="020B0604020202020204" pitchFamily="34" charset="0"/>
                <a:cs typeface="Arial" panose="020B0604020202020204" pitchFamily="34" charset="0"/>
              </a:endParaRPr>
            </a:p>
          </cdr:txBody>
        </cdr:sp>
        <cdr:sp macro="" textlink="">
          <cdr:nvSpPr>
            <cdr:cNvPr id="16" name="TextBox 1"/>
            <cdr:cNvSpPr txBox="1"/>
          </cdr:nvSpPr>
          <cdr:spPr>
            <a:xfrm xmlns:a="http://schemas.openxmlformats.org/drawingml/2006/main">
              <a:off x="8643876" y="964754"/>
              <a:ext cx="746828" cy="2811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1F7069"/>
                  </a:solidFill>
                  <a:latin typeface="Arial" panose="020B0604020202020204" pitchFamily="34" charset="0"/>
                  <a:cs typeface="Arial" panose="020B0604020202020204" pitchFamily="34" charset="0"/>
                </a:rPr>
                <a:t>million</a:t>
              </a:r>
            </a:p>
          </cdr:txBody>
        </cdr:sp>
      </cdr:grpSp>
    </cdr:grpSp>
  </cdr:relSizeAnchor>
  <cdr:relSizeAnchor xmlns:cdr="http://schemas.openxmlformats.org/drawingml/2006/chartDrawing">
    <cdr:from>
      <cdr:x>0.6404</cdr:x>
      <cdr:y>0.13955</cdr:y>
    </cdr:from>
    <cdr:to>
      <cdr:x>0.7867</cdr:x>
      <cdr:y>0.29781</cdr:y>
    </cdr:to>
    <cdr:grpSp>
      <cdr:nvGrpSpPr>
        <cdr:cNvPr id="5" name="Group 4"/>
        <cdr:cNvGrpSpPr/>
      </cdr:nvGrpSpPr>
      <cdr:grpSpPr>
        <a:xfrm xmlns:a="http://schemas.openxmlformats.org/drawingml/2006/main">
          <a:off x="5959514" y="848038"/>
          <a:ext cx="1361457" cy="961738"/>
          <a:chOff x="6225878" y="865772"/>
          <a:chExt cx="1346165" cy="890924"/>
        </a:xfrm>
      </cdr:grpSpPr>
      <cdr:cxnSp macro="">
        <cdr:nvCxnSpPr>
          <cdr:cNvPr id="18" name="Straight Arrow Connector 17"/>
          <cdr:cNvCxnSpPr/>
        </cdr:nvCxnSpPr>
        <cdr:spPr>
          <a:xfrm xmlns:a="http://schemas.openxmlformats.org/drawingml/2006/main">
            <a:off x="6813058" y="1462925"/>
            <a:ext cx="0" cy="293771"/>
          </a:xfrm>
          <a:prstGeom xmlns:a="http://schemas.openxmlformats.org/drawingml/2006/main" prst="straightConnector1">
            <a:avLst/>
          </a:prstGeom>
          <a:ln xmlns:a="http://schemas.openxmlformats.org/drawingml/2006/main" w="34925">
            <a:solidFill>
              <a:srgbClr val="1F7069"/>
            </a:solidFill>
            <a:tailEnd type="oval"/>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nvGrpSpPr>
          <cdr:cNvPr id="4" name="Group 3"/>
          <cdr:cNvGrpSpPr/>
        </cdr:nvGrpSpPr>
        <cdr:grpSpPr>
          <a:xfrm xmlns:a="http://schemas.openxmlformats.org/drawingml/2006/main">
            <a:off x="6225878" y="865772"/>
            <a:ext cx="1346165" cy="615521"/>
            <a:chOff x="6511628" y="894347"/>
            <a:chExt cx="1346165" cy="615521"/>
          </a:xfrm>
        </cdr:grpSpPr>
        <cdr:sp macro="" textlink="">
          <cdr:nvSpPr>
            <cdr:cNvPr id="19" name="TextBox 3"/>
            <cdr:cNvSpPr txBox="1"/>
          </cdr:nvSpPr>
          <cdr:spPr>
            <a:xfrm xmlns:a="http://schemas.openxmlformats.org/drawingml/2006/main">
              <a:off x="6511628" y="1131246"/>
              <a:ext cx="913473" cy="3127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solidFill>
                    <a:srgbClr val="1F7069"/>
                  </a:solidFill>
                  <a:latin typeface="Arial" panose="020B0604020202020204" pitchFamily="34" charset="0"/>
                  <a:cs typeface="Arial" panose="020B0604020202020204" pitchFamily="34" charset="0"/>
                </a:rPr>
                <a:t>5.06</a:t>
              </a:r>
            </a:p>
          </cdr:txBody>
        </cdr:sp>
        <cdr:sp macro="" textlink="">
          <cdr:nvSpPr>
            <cdr:cNvPr id="20" name="TextBox 1"/>
            <cdr:cNvSpPr txBox="1"/>
          </cdr:nvSpPr>
          <cdr:spPr>
            <a:xfrm xmlns:a="http://schemas.openxmlformats.org/drawingml/2006/main">
              <a:off x="6663984" y="894347"/>
              <a:ext cx="592244" cy="2684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baseline="0">
                  <a:solidFill>
                    <a:schemeClr val="tx1">
                      <a:lumMod val="65000"/>
                      <a:lumOff val="35000"/>
                    </a:schemeClr>
                  </a:solidFill>
                  <a:latin typeface="Arial" panose="020B0604020202020204" pitchFamily="34" charset="0"/>
                  <a:cs typeface="Arial" panose="020B0604020202020204" pitchFamily="34" charset="0"/>
                </a:rPr>
                <a:t>2000</a:t>
              </a:r>
              <a:endParaRPr lang="en-GB" sz="1400" b="1">
                <a:solidFill>
                  <a:schemeClr val="tx1">
                    <a:lumMod val="65000"/>
                    <a:lumOff val="35000"/>
                  </a:schemeClr>
                </a:solidFill>
                <a:latin typeface="Arial" panose="020B0604020202020204" pitchFamily="34" charset="0"/>
                <a:cs typeface="Arial" panose="020B0604020202020204" pitchFamily="34" charset="0"/>
              </a:endParaRPr>
            </a:p>
          </cdr:txBody>
        </cdr:sp>
        <cdr:sp macro="" textlink="">
          <cdr:nvSpPr>
            <cdr:cNvPr id="21" name="TextBox 1"/>
            <cdr:cNvSpPr txBox="1"/>
          </cdr:nvSpPr>
          <cdr:spPr>
            <a:xfrm xmlns:a="http://schemas.openxmlformats.org/drawingml/2006/main">
              <a:off x="7168022" y="1228732"/>
              <a:ext cx="689771" cy="2811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1F7069"/>
                  </a:solidFill>
                  <a:latin typeface="Arial" panose="020B0604020202020204" pitchFamily="34" charset="0"/>
                  <a:cs typeface="Arial" panose="020B0604020202020204" pitchFamily="34" charset="0"/>
                </a:rPr>
                <a:t>million</a:t>
              </a:r>
            </a:p>
          </cdr:txBody>
        </cdr:sp>
      </cdr:grpSp>
    </cdr:grpSp>
  </cdr:relSizeAnchor>
  <cdr:relSizeAnchor xmlns:cdr="http://schemas.openxmlformats.org/drawingml/2006/chartDrawing">
    <cdr:from>
      <cdr:x>0.05635</cdr:x>
      <cdr:y>0.13136</cdr:y>
    </cdr:from>
    <cdr:to>
      <cdr:x>0.20469</cdr:x>
      <cdr:y>0.29153</cdr:y>
    </cdr:to>
    <cdr:grpSp>
      <cdr:nvGrpSpPr>
        <cdr:cNvPr id="22" name="Group 21"/>
        <cdr:cNvGrpSpPr/>
      </cdr:nvGrpSpPr>
      <cdr:grpSpPr>
        <a:xfrm xmlns:a="http://schemas.openxmlformats.org/drawingml/2006/main">
          <a:off x="524389" y="798268"/>
          <a:ext cx="1380441" cy="973345"/>
          <a:chOff x="240061" y="-72106"/>
          <a:chExt cx="1377210" cy="901673"/>
        </a:xfrm>
      </cdr:grpSpPr>
      <cdr:cxnSp macro="">
        <cdr:nvCxnSpPr>
          <cdr:cNvPr id="23" name="Straight Arrow Connector 22"/>
          <cdr:cNvCxnSpPr/>
        </cdr:nvCxnSpPr>
        <cdr:spPr>
          <a:xfrm xmlns:a="http://schemas.openxmlformats.org/drawingml/2006/main">
            <a:off x="587180" y="556028"/>
            <a:ext cx="0" cy="273539"/>
          </a:xfrm>
          <a:prstGeom xmlns:a="http://schemas.openxmlformats.org/drawingml/2006/main" prst="straightConnector1">
            <a:avLst/>
          </a:prstGeom>
          <a:ln xmlns:a="http://schemas.openxmlformats.org/drawingml/2006/main" w="34925">
            <a:solidFill>
              <a:srgbClr val="1F7069"/>
            </a:solidFill>
            <a:tailEnd type="oval"/>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nvGrpSpPr>
          <cdr:cNvPr id="24" name="Group 23"/>
          <cdr:cNvGrpSpPr/>
        </cdr:nvGrpSpPr>
        <cdr:grpSpPr>
          <a:xfrm xmlns:a="http://schemas.openxmlformats.org/drawingml/2006/main">
            <a:off x="240061" y="-72106"/>
            <a:ext cx="1377210" cy="618879"/>
            <a:chOff x="240061" y="-77439"/>
            <a:chExt cx="1377210" cy="664652"/>
          </a:xfrm>
        </cdr:grpSpPr>
        <cdr:sp macro="" textlink="">
          <cdr:nvSpPr>
            <cdr:cNvPr id="25" name="TextBox 3"/>
            <cdr:cNvSpPr txBox="1"/>
          </cdr:nvSpPr>
          <cdr:spPr>
            <a:xfrm xmlns:a="http://schemas.openxmlformats.org/drawingml/2006/main">
              <a:off x="240061" y="213667"/>
              <a:ext cx="913473" cy="3127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solidFill>
                    <a:srgbClr val="1F7069"/>
                  </a:solidFill>
                  <a:latin typeface="Arial" panose="020B0604020202020204" pitchFamily="34" charset="0"/>
                  <a:cs typeface="Arial" panose="020B0604020202020204" pitchFamily="34" charset="0"/>
                </a:rPr>
                <a:t>5.14</a:t>
              </a:r>
            </a:p>
          </cdr:txBody>
        </cdr:sp>
        <cdr:sp macro="" textlink="">
          <cdr:nvSpPr>
            <cdr:cNvPr id="26" name="TextBox 1"/>
            <cdr:cNvSpPr txBox="1"/>
          </cdr:nvSpPr>
          <cdr:spPr>
            <a:xfrm xmlns:a="http://schemas.openxmlformats.org/drawingml/2006/main">
              <a:off x="392416" y="-77439"/>
              <a:ext cx="592244" cy="2684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baseline="0">
                  <a:solidFill>
                    <a:schemeClr val="tx1">
                      <a:lumMod val="65000"/>
                      <a:lumOff val="35000"/>
                    </a:schemeClr>
                  </a:solidFill>
                  <a:latin typeface="Arial" panose="020B0604020202020204" pitchFamily="34" charset="0"/>
                  <a:cs typeface="Arial" panose="020B0604020202020204" pitchFamily="34" charset="0"/>
                </a:rPr>
                <a:t>1958</a:t>
              </a:r>
              <a:endParaRPr lang="en-GB" sz="1400" b="1">
                <a:solidFill>
                  <a:schemeClr val="tx1">
                    <a:lumMod val="65000"/>
                    <a:lumOff val="35000"/>
                  </a:schemeClr>
                </a:solidFill>
                <a:latin typeface="Arial" panose="020B0604020202020204" pitchFamily="34" charset="0"/>
                <a:cs typeface="Arial" panose="020B0604020202020204" pitchFamily="34" charset="0"/>
              </a:endParaRPr>
            </a:p>
          </cdr:txBody>
        </cdr:sp>
        <cdr:sp macro="" textlink="">
          <cdr:nvSpPr>
            <cdr:cNvPr id="27" name="TextBox 1"/>
            <cdr:cNvSpPr txBox="1"/>
          </cdr:nvSpPr>
          <cdr:spPr>
            <a:xfrm xmlns:a="http://schemas.openxmlformats.org/drawingml/2006/main">
              <a:off x="927500" y="306077"/>
              <a:ext cx="689771" cy="2811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rgbClr val="1F7069"/>
                  </a:solidFill>
                  <a:latin typeface="Arial" panose="020B0604020202020204" pitchFamily="34" charset="0"/>
                  <a:cs typeface="Arial" panose="020B0604020202020204" pitchFamily="34" charset="0"/>
                </a:rPr>
                <a:t>million</a:t>
              </a:r>
            </a:p>
          </cdr:txBody>
        </cdr:sp>
      </cdr:grpSp>
    </cdr:grpSp>
  </cdr:relSizeAnchor>
</c:userShapes>
</file>

<file path=xl/drawings/drawing20.xml><?xml version="1.0" encoding="utf-8"?>
<c:userShapes xmlns:c="http://schemas.openxmlformats.org/drawingml/2006/chart">
  <cdr:relSizeAnchor xmlns:cdr="http://schemas.openxmlformats.org/drawingml/2006/chartDrawing">
    <cdr:from>
      <cdr:x>0.10888</cdr:x>
      <cdr:y>0.71152</cdr:y>
    </cdr:from>
    <cdr:to>
      <cdr:x>0.28019</cdr:x>
      <cdr:y>0.74415</cdr:y>
    </cdr:to>
    <cdr:sp macro="" textlink="">
      <cdr:nvSpPr>
        <cdr:cNvPr id="2" name="TextBox 1"/>
        <cdr:cNvSpPr txBox="1"/>
      </cdr:nvSpPr>
      <cdr:spPr>
        <a:xfrm xmlns:a="http://schemas.openxmlformats.org/drawingml/2006/main">
          <a:off x="669955" y="6546820"/>
          <a:ext cx="1054070" cy="300234"/>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2DA197"/>
              </a:solidFill>
              <a:latin typeface="Arial" panose="020B0604020202020204" pitchFamily="34" charset="0"/>
              <a:cs typeface="Arial" panose="020B0604020202020204" pitchFamily="34" charset="0"/>
            </a:rPr>
            <a:t>SCOTLAND</a:t>
          </a: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0.08471</cdr:x>
      <cdr:y>0.17304</cdr:y>
    </cdr:from>
    <cdr:to>
      <cdr:x>0.22772</cdr:x>
      <cdr:y>0.2216</cdr:y>
    </cdr:to>
    <cdr:sp macro="" textlink="">
      <cdr:nvSpPr>
        <cdr:cNvPr id="2" name="TextBox 1"/>
        <cdr:cNvSpPr txBox="1"/>
      </cdr:nvSpPr>
      <cdr:spPr>
        <a:xfrm xmlns:a="http://schemas.openxmlformats.org/drawingml/2006/main">
          <a:off x="733445" y="1091087"/>
          <a:ext cx="1238213" cy="3061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1">
              <a:solidFill>
                <a:srgbClr val="2E8ACA"/>
              </a:solidFill>
              <a:latin typeface="Arial" panose="020B0604020202020204" pitchFamily="34" charset="0"/>
              <a:cs typeface="Arial" panose="020B0604020202020204" pitchFamily="34" charset="0"/>
            </a:rPr>
            <a:t>Births</a:t>
          </a:r>
        </a:p>
      </cdr:txBody>
    </cdr:sp>
  </cdr:relSizeAnchor>
  <cdr:relSizeAnchor xmlns:cdr="http://schemas.openxmlformats.org/drawingml/2006/chartDrawing">
    <cdr:from>
      <cdr:x>0.08947</cdr:x>
      <cdr:y>0.49063</cdr:y>
    </cdr:from>
    <cdr:to>
      <cdr:x>0.23249</cdr:x>
      <cdr:y>0.53919</cdr:y>
    </cdr:to>
    <cdr:sp macro="" textlink="">
      <cdr:nvSpPr>
        <cdr:cNvPr id="3" name="TextBox 1"/>
        <cdr:cNvSpPr txBox="1"/>
      </cdr:nvSpPr>
      <cdr:spPr>
        <a:xfrm xmlns:a="http://schemas.openxmlformats.org/drawingml/2006/main">
          <a:off x="774662" y="3093696"/>
          <a:ext cx="1238299" cy="3061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0">
              <a:solidFill>
                <a:srgbClr val="2E8ACA"/>
              </a:solidFill>
              <a:latin typeface="Arial" panose="020B0604020202020204" pitchFamily="34" charset="0"/>
              <a:cs typeface="Arial" panose="020B0604020202020204" pitchFamily="34" charset="0"/>
            </a:rPr>
            <a:t>Deaths</a:t>
          </a:r>
        </a:p>
      </cdr:txBody>
    </cdr:sp>
  </cdr:relSizeAnchor>
  <cdr:relSizeAnchor xmlns:cdr="http://schemas.openxmlformats.org/drawingml/2006/chartDrawing">
    <cdr:from>
      <cdr:x>0.49432</cdr:x>
      <cdr:y>0.31622</cdr:y>
    </cdr:from>
    <cdr:to>
      <cdr:x>0.64923</cdr:x>
      <cdr:y>0.41587</cdr:y>
    </cdr:to>
    <cdr:sp macro="" textlink="">
      <cdr:nvSpPr>
        <cdr:cNvPr id="5" name="TextBox 1"/>
        <cdr:cNvSpPr txBox="1"/>
      </cdr:nvSpPr>
      <cdr:spPr>
        <a:xfrm xmlns:a="http://schemas.openxmlformats.org/drawingml/2006/main">
          <a:off x="4590688" y="1924665"/>
          <a:ext cx="1438637" cy="6065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65000"/>
                  <a:lumOff val="35000"/>
                </a:schemeClr>
              </a:solidFill>
              <a:latin typeface="Arial" panose="020B0604020202020204" pitchFamily="34" charset="0"/>
              <a:cs typeface="Arial" panose="020B0604020202020204" pitchFamily="34" charset="0"/>
            </a:rPr>
            <a:t>More</a:t>
          </a:r>
          <a:r>
            <a:rPr lang="en-GB" sz="1400" b="1" baseline="0">
              <a:solidFill>
                <a:schemeClr val="tx1">
                  <a:lumMod val="65000"/>
                  <a:lumOff val="35000"/>
                </a:schemeClr>
              </a:solidFill>
              <a:latin typeface="Arial" panose="020B0604020202020204" pitchFamily="34" charset="0"/>
              <a:cs typeface="Arial" panose="020B0604020202020204" pitchFamily="34" charset="0"/>
            </a:rPr>
            <a:t> births than deaths</a:t>
          </a:r>
          <a:endParaRPr lang="en-GB"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0.77851</cdr:x>
      <cdr:y>0.59173</cdr:y>
    </cdr:from>
    <cdr:to>
      <cdr:x>0.95966</cdr:x>
      <cdr:y>0.69137</cdr:y>
    </cdr:to>
    <cdr:sp macro="" textlink="">
      <cdr:nvSpPr>
        <cdr:cNvPr id="18" name="TextBox 1"/>
        <cdr:cNvSpPr txBox="1"/>
      </cdr:nvSpPr>
      <cdr:spPr>
        <a:xfrm xmlns:a="http://schemas.openxmlformats.org/drawingml/2006/main">
          <a:off x="7225463" y="3598165"/>
          <a:ext cx="1681282" cy="6058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2E8ACA"/>
              </a:solidFill>
              <a:latin typeface="Arial" panose="020B0604020202020204" pitchFamily="34" charset="0"/>
              <a:cs typeface="Arial" panose="020B0604020202020204" pitchFamily="34" charset="0"/>
            </a:rPr>
            <a:t>More</a:t>
          </a:r>
          <a:r>
            <a:rPr lang="en-GB" sz="1600" b="1" baseline="0">
              <a:solidFill>
                <a:srgbClr val="2E8ACA"/>
              </a:solidFill>
              <a:latin typeface="Arial" panose="020B0604020202020204" pitchFamily="34" charset="0"/>
              <a:cs typeface="Arial" panose="020B0604020202020204" pitchFamily="34" charset="0"/>
            </a:rPr>
            <a:t> deaths than births</a:t>
          </a:r>
          <a:endParaRPr lang="en-GB" sz="1600" b="1">
            <a:solidFill>
              <a:srgbClr val="2E8ACA"/>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0.14228</cdr:x>
      <cdr:y>0.29944</cdr:y>
    </cdr:from>
    <cdr:to>
      <cdr:x>0.32343</cdr:x>
      <cdr:y>0.39909</cdr:y>
    </cdr:to>
    <cdr:sp macro="" textlink="">
      <cdr:nvSpPr>
        <cdr:cNvPr id="19" name="TextBox 1"/>
        <cdr:cNvSpPr txBox="1"/>
      </cdr:nvSpPr>
      <cdr:spPr>
        <a:xfrm xmlns:a="http://schemas.openxmlformats.org/drawingml/2006/main">
          <a:off x="1231900" y="1879600"/>
          <a:ext cx="1568451" cy="625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75000"/>
                  <a:lumOff val="25000"/>
                </a:schemeClr>
              </a:solidFill>
              <a:latin typeface="Arial" panose="020B0604020202020204" pitchFamily="34" charset="0"/>
              <a:cs typeface="Arial" panose="020B0604020202020204" pitchFamily="34" charset="0"/>
            </a:rPr>
            <a:t>More</a:t>
          </a:r>
          <a:r>
            <a:rPr lang="en-GB" sz="1400" b="1" baseline="0">
              <a:solidFill>
                <a:schemeClr val="tx1">
                  <a:lumMod val="75000"/>
                  <a:lumOff val="25000"/>
                </a:schemeClr>
              </a:solidFill>
              <a:latin typeface="Arial" panose="020B0604020202020204" pitchFamily="34" charset="0"/>
              <a:cs typeface="Arial" panose="020B0604020202020204" pitchFamily="34" charset="0"/>
            </a:rPr>
            <a:t> births than deaths</a:t>
          </a:r>
          <a:endParaRPr lang="en-GB" sz="14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0.80411</cdr:x>
      <cdr:y>0.37716</cdr:y>
    </cdr:from>
    <cdr:to>
      <cdr:x>0.96583</cdr:x>
      <cdr:y>0.47681</cdr:y>
    </cdr:to>
    <cdr:sp macro="" textlink="">
      <cdr:nvSpPr>
        <cdr:cNvPr id="20" name="TextBox 1"/>
        <cdr:cNvSpPr txBox="1"/>
      </cdr:nvSpPr>
      <cdr:spPr>
        <a:xfrm xmlns:a="http://schemas.openxmlformats.org/drawingml/2006/main">
          <a:off x="7467671" y="2295577"/>
          <a:ext cx="1501874" cy="6065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65000"/>
                  <a:lumOff val="35000"/>
                </a:schemeClr>
              </a:solidFill>
              <a:latin typeface="Arial" panose="020B0604020202020204" pitchFamily="34" charset="0"/>
              <a:cs typeface="Arial" panose="020B0604020202020204" pitchFamily="34" charset="0"/>
            </a:rPr>
            <a:t>More</a:t>
          </a:r>
          <a:r>
            <a:rPr lang="en-GB" sz="1400" b="1" baseline="0">
              <a:solidFill>
                <a:schemeClr val="tx1">
                  <a:lumMod val="65000"/>
                  <a:lumOff val="35000"/>
                </a:schemeClr>
              </a:solidFill>
              <a:latin typeface="Arial" panose="020B0604020202020204" pitchFamily="34" charset="0"/>
              <a:cs typeface="Arial" panose="020B0604020202020204" pitchFamily="34" charset="0"/>
            </a:rPr>
            <a:t> births than deaths</a:t>
          </a:r>
          <a:endParaRPr lang="en-GB" sz="14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0.78745</cdr:x>
      <cdr:y>0.53869</cdr:y>
    </cdr:from>
    <cdr:to>
      <cdr:x>0.81606</cdr:x>
      <cdr:y>0.58703</cdr:y>
    </cdr:to>
    <cdr:cxnSp macro="">
      <cdr:nvCxnSpPr>
        <cdr:cNvPr id="6" name="Straight Connector 5"/>
        <cdr:cNvCxnSpPr/>
      </cdr:nvCxnSpPr>
      <cdr:spPr>
        <a:xfrm xmlns:a="http://schemas.openxmlformats.org/drawingml/2006/main">
          <a:off x="7312959" y="3278722"/>
          <a:ext cx="265698" cy="294220"/>
        </a:xfrm>
        <a:prstGeom xmlns:a="http://schemas.openxmlformats.org/drawingml/2006/main" prst="line">
          <a:avLst/>
        </a:prstGeom>
        <a:ln xmlns:a="http://schemas.openxmlformats.org/drawingml/2006/main" w="28575">
          <a:solidFill>
            <a:srgbClr val="2E8ACA"/>
          </a:solidFill>
          <a:headEnd type="triangle" w="lg"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0.91397</cdr:x>
      <cdr:y>0.54304</cdr:y>
    </cdr:from>
    <cdr:to>
      <cdr:x>0.94154</cdr:x>
      <cdr:y>0.59163</cdr:y>
    </cdr:to>
    <cdr:cxnSp macro="">
      <cdr:nvCxnSpPr>
        <cdr:cNvPr id="11" name="Straight Connector 10"/>
        <cdr:cNvCxnSpPr/>
      </cdr:nvCxnSpPr>
      <cdr:spPr>
        <a:xfrm xmlns:a="http://schemas.openxmlformats.org/drawingml/2006/main" flipH="1">
          <a:off x="8487925" y="3305175"/>
          <a:ext cx="256025" cy="295764"/>
        </a:xfrm>
        <a:prstGeom xmlns:a="http://schemas.openxmlformats.org/drawingml/2006/main" prst="line">
          <a:avLst/>
        </a:prstGeom>
        <a:ln xmlns:a="http://schemas.openxmlformats.org/drawingml/2006/main" w="28575">
          <a:solidFill>
            <a:srgbClr val="2E8ACA"/>
          </a:solidFill>
          <a:headEnd type="triangle" w="lg"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absoluteAnchor>
    <xdr:pos x="0" y="0"/>
    <xdr:ext cx="8658225" cy="63055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58225" cy="63055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0.90099</cdr:x>
      <cdr:y>0.55843</cdr:y>
    </cdr:from>
    <cdr:to>
      <cdr:x>1</cdr:x>
      <cdr:y>0.6085</cdr:y>
    </cdr:to>
    <cdr:sp macro="" textlink="">
      <cdr:nvSpPr>
        <cdr:cNvPr id="3" name="TextBox 2"/>
        <cdr:cNvSpPr txBox="1"/>
      </cdr:nvSpPr>
      <cdr:spPr>
        <a:xfrm xmlns:a="http://schemas.openxmlformats.org/drawingml/2006/main">
          <a:off x="7800974" y="3505229"/>
          <a:ext cx="857251" cy="3142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E8ACA"/>
              </a:solidFill>
              <a:latin typeface="Arial" pitchFamily="34" charset="0"/>
              <a:cs typeface="Arial" pitchFamily="34" charset="0"/>
            </a:rPr>
            <a:t>25</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29</a:t>
          </a:r>
        </a:p>
      </cdr:txBody>
    </cdr:sp>
  </cdr:relSizeAnchor>
  <cdr:relSizeAnchor xmlns:cdr="http://schemas.openxmlformats.org/drawingml/2006/chartDrawing">
    <cdr:from>
      <cdr:x>0.90099</cdr:x>
      <cdr:y>0.4952</cdr:y>
    </cdr:from>
    <cdr:to>
      <cdr:x>1</cdr:x>
      <cdr:y>0.54527</cdr:y>
    </cdr:to>
    <cdr:sp macro="" textlink="">
      <cdr:nvSpPr>
        <cdr:cNvPr id="6" name="TextBox 1"/>
        <cdr:cNvSpPr txBox="1"/>
      </cdr:nvSpPr>
      <cdr:spPr>
        <a:xfrm xmlns:a="http://schemas.openxmlformats.org/drawingml/2006/main">
          <a:off x="7800976" y="3122508"/>
          <a:ext cx="857249" cy="3157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Arial" pitchFamily="34" charset="0"/>
              <a:cs typeface="Arial" pitchFamily="34" charset="0"/>
            </a:rPr>
            <a:t>30</a:t>
          </a:r>
          <a:r>
            <a:rPr lang="en-GB" sz="1400" b="1" baseline="0">
              <a:solidFill>
                <a:srgbClr val="2E8ACA"/>
              </a:solidFill>
              <a:latin typeface="Arial" pitchFamily="34" charset="0"/>
              <a:cs typeface="Arial" pitchFamily="34" charset="0"/>
            </a:rPr>
            <a:t> to </a:t>
          </a:r>
          <a:r>
            <a:rPr lang="en-GB" sz="1400" b="1">
              <a:solidFill>
                <a:srgbClr val="2E8ACA"/>
              </a:solidFill>
              <a:latin typeface="Segoe UI" panose="020B0502040204020203" pitchFamily="34" charset="0"/>
              <a:cs typeface="Segoe UI" panose="020B0502040204020203" pitchFamily="34" charset="0"/>
            </a:rPr>
            <a:t>34</a:t>
          </a:r>
        </a:p>
      </cdr:txBody>
    </cdr:sp>
  </cdr:relSizeAnchor>
  <cdr:relSizeAnchor xmlns:cdr="http://schemas.openxmlformats.org/drawingml/2006/chartDrawing">
    <cdr:from>
      <cdr:x>0.89901</cdr:x>
      <cdr:y>0.69161</cdr:y>
    </cdr:from>
    <cdr:to>
      <cdr:x>0.99912</cdr:x>
      <cdr:y>0.74168</cdr:y>
    </cdr:to>
    <cdr:sp macro="" textlink="">
      <cdr:nvSpPr>
        <cdr:cNvPr id="7" name="TextBox 1"/>
        <cdr:cNvSpPr txBox="1"/>
      </cdr:nvSpPr>
      <cdr:spPr>
        <a:xfrm xmlns:a="http://schemas.openxmlformats.org/drawingml/2006/main">
          <a:off x="7783831" y="4341230"/>
          <a:ext cx="866775" cy="314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Arial" pitchFamily="34" charset="0"/>
              <a:cs typeface="Arial" pitchFamily="34" charset="0"/>
            </a:rPr>
            <a:t>20</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24</a:t>
          </a:r>
        </a:p>
      </cdr:txBody>
    </cdr:sp>
  </cdr:relSizeAnchor>
  <cdr:relSizeAnchor xmlns:cdr="http://schemas.openxmlformats.org/drawingml/2006/chartDrawing">
    <cdr:from>
      <cdr:x>0.89879</cdr:x>
      <cdr:y>0.63665</cdr:y>
    </cdr:from>
    <cdr:to>
      <cdr:x>1</cdr:x>
      <cdr:y>0.68673</cdr:y>
    </cdr:to>
    <cdr:sp macro="" textlink="">
      <cdr:nvSpPr>
        <cdr:cNvPr id="8" name="TextBox 1"/>
        <cdr:cNvSpPr txBox="1"/>
      </cdr:nvSpPr>
      <cdr:spPr>
        <a:xfrm xmlns:a="http://schemas.openxmlformats.org/drawingml/2006/main">
          <a:off x="7781926" y="3996266"/>
          <a:ext cx="876299" cy="3143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Arial" pitchFamily="34" charset="0"/>
              <a:cs typeface="Arial" pitchFamily="34" charset="0"/>
            </a:rPr>
            <a:t>35</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39</a:t>
          </a:r>
        </a:p>
      </cdr:txBody>
    </cdr:sp>
  </cdr:relSizeAnchor>
  <cdr:relSizeAnchor xmlns:cdr="http://schemas.openxmlformats.org/drawingml/2006/chartDrawing">
    <cdr:from>
      <cdr:x>0.89439</cdr:x>
      <cdr:y>0.82827</cdr:y>
    </cdr:from>
    <cdr:to>
      <cdr:x>0.9945</cdr:x>
      <cdr:y>0.87835</cdr:y>
    </cdr:to>
    <cdr:sp macro="" textlink="">
      <cdr:nvSpPr>
        <cdr:cNvPr id="9" name="TextBox 1"/>
        <cdr:cNvSpPr txBox="1"/>
      </cdr:nvSpPr>
      <cdr:spPr>
        <a:xfrm xmlns:a="http://schemas.openxmlformats.org/drawingml/2006/main">
          <a:off x="7743825" y="5222725"/>
          <a:ext cx="866775" cy="3157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Arial" pitchFamily="34" charset="0"/>
              <a:cs typeface="Arial" pitchFamily="34" charset="0"/>
            </a:rPr>
            <a:t>15</a:t>
          </a:r>
          <a:r>
            <a:rPr lang="en-GB" sz="1400" b="1" baseline="0">
              <a:solidFill>
                <a:srgbClr val="2E8ACA"/>
              </a:solidFill>
              <a:latin typeface="Arial" pitchFamily="34" charset="0"/>
              <a:cs typeface="Arial" pitchFamily="34" charset="0"/>
            </a:rPr>
            <a:t> </a:t>
          </a:r>
          <a:r>
            <a:rPr lang="en-GB" sz="1400" b="1" baseline="0">
              <a:solidFill>
                <a:srgbClr val="2E8ACA"/>
              </a:solidFill>
              <a:latin typeface="Segoe UI" panose="020B0502040204020203" pitchFamily="34" charset="0"/>
              <a:cs typeface="Segoe UI" panose="020B0502040204020203" pitchFamily="34" charset="0"/>
            </a:rPr>
            <a:t>to</a:t>
          </a:r>
          <a:r>
            <a:rPr lang="en-GB" sz="1400" b="1" baseline="0">
              <a:solidFill>
                <a:srgbClr val="2E8ACA"/>
              </a:solidFill>
              <a:latin typeface="Arial" pitchFamily="34" charset="0"/>
              <a:cs typeface="Arial" pitchFamily="34" charset="0"/>
            </a:rPr>
            <a:t> </a:t>
          </a:r>
          <a:r>
            <a:rPr lang="en-GB" sz="1400" b="1">
              <a:solidFill>
                <a:srgbClr val="2E8ACA"/>
              </a:solidFill>
              <a:latin typeface="Arial" pitchFamily="34" charset="0"/>
              <a:cs typeface="Arial" pitchFamily="34" charset="0"/>
            </a:rPr>
            <a:t>19</a:t>
          </a:r>
        </a:p>
      </cdr:txBody>
    </cdr:sp>
  </cdr:relSizeAnchor>
  <cdr:relSizeAnchor xmlns:cdr="http://schemas.openxmlformats.org/drawingml/2006/chartDrawing">
    <cdr:from>
      <cdr:x>0.89439</cdr:x>
      <cdr:y>0.78795</cdr:y>
    </cdr:from>
    <cdr:to>
      <cdr:x>0.9934</cdr:x>
      <cdr:y>0.83802</cdr:y>
    </cdr:to>
    <cdr:sp macro="" textlink="">
      <cdr:nvSpPr>
        <cdr:cNvPr id="10" name="TextBox 1"/>
        <cdr:cNvSpPr txBox="1"/>
      </cdr:nvSpPr>
      <cdr:spPr>
        <a:xfrm xmlns:a="http://schemas.openxmlformats.org/drawingml/2006/main">
          <a:off x="7743827" y="4968438"/>
          <a:ext cx="857251" cy="3157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2E8ACA"/>
              </a:solidFill>
              <a:latin typeface="Segoe UI" panose="020B0502040204020203" pitchFamily="34" charset="0"/>
              <a:cs typeface="Segoe UI" panose="020B0502040204020203" pitchFamily="34" charset="0"/>
            </a:rPr>
            <a:t>40</a:t>
          </a:r>
          <a:r>
            <a:rPr lang="en-GB" sz="1400" b="1" baseline="0">
              <a:solidFill>
                <a:srgbClr val="2E8ACA"/>
              </a:solidFill>
              <a:latin typeface="Arial" pitchFamily="34" charset="0"/>
              <a:cs typeface="Arial" pitchFamily="34" charset="0"/>
            </a:rPr>
            <a:t> to </a:t>
          </a:r>
          <a:r>
            <a:rPr lang="en-GB" sz="1400" b="1">
              <a:solidFill>
                <a:srgbClr val="2E8ACA"/>
              </a:solidFill>
              <a:latin typeface="Arial" pitchFamily="34" charset="0"/>
              <a:cs typeface="Arial" pitchFamily="34" charset="0"/>
            </a:rPr>
            <a:t>44</a:t>
          </a:r>
        </a:p>
      </cdr:txBody>
    </cdr:sp>
  </cdr:relSizeAnchor>
  <cdr:relSizeAnchor xmlns:cdr="http://schemas.openxmlformats.org/drawingml/2006/chartDrawing">
    <cdr:from>
      <cdr:x>0.8545</cdr:x>
      <cdr:y>0.38721</cdr:y>
    </cdr:from>
    <cdr:to>
      <cdr:x>1</cdr:x>
      <cdr:y>0.46489</cdr:y>
    </cdr:to>
    <cdr:sp macro="" textlink="">
      <cdr:nvSpPr>
        <cdr:cNvPr id="11" name="TextBox 10"/>
        <cdr:cNvSpPr txBox="1"/>
      </cdr:nvSpPr>
      <cdr:spPr>
        <a:xfrm xmlns:a="http://schemas.openxmlformats.org/drawingml/2006/main">
          <a:off x="7383780" y="2437141"/>
          <a:ext cx="1257300" cy="4889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200" b="1">
              <a:solidFill>
                <a:srgbClr val="2E8ACA"/>
              </a:solidFill>
              <a:latin typeface="Arial" pitchFamily="34" charset="0"/>
              <a:cs typeface="Arial" pitchFamily="34" charset="0"/>
            </a:rPr>
            <a:t>Births</a:t>
          </a:r>
          <a:r>
            <a:rPr lang="en-GB" sz="1200" b="1" baseline="0">
              <a:solidFill>
                <a:srgbClr val="2E8ACA"/>
              </a:solidFill>
              <a:latin typeface="Arial" pitchFamily="34" charset="0"/>
              <a:cs typeface="Arial" pitchFamily="34" charset="0"/>
            </a:rPr>
            <a:t> to women aged</a:t>
          </a:r>
          <a:endParaRPr lang="en-GB" sz="1200" b="1">
            <a:solidFill>
              <a:srgbClr val="2E8ACA"/>
            </a:solidFill>
            <a:latin typeface="Arial" pitchFamily="34" charset="0"/>
            <a:cs typeface="Arial" pitchFamily="34" charset="0"/>
          </a:endParaRPr>
        </a:p>
      </cdr:txBody>
    </cdr:sp>
  </cdr:relSizeAnchor>
  <cdr:relSizeAnchor xmlns:cdr="http://schemas.openxmlformats.org/drawingml/2006/chartDrawing">
    <cdr:from>
      <cdr:x>0.87349</cdr:x>
      <cdr:y>0.9044</cdr:y>
    </cdr:from>
    <cdr:to>
      <cdr:x>0.9505</cdr:x>
      <cdr:y>0.94689</cdr:y>
    </cdr:to>
    <cdr:sp macro="" textlink="">
      <cdr:nvSpPr>
        <cdr:cNvPr id="2" name="TextBox 1"/>
        <cdr:cNvSpPr txBox="1"/>
      </cdr:nvSpPr>
      <cdr:spPr>
        <a:xfrm xmlns:a="http://schemas.openxmlformats.org/drawingml/2006/main">
          <a:off x="7562850" y="5676900"/>
          <a:ext cx="6667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2018</a:t>
          </a: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0.41728</cdr:x>
      <cdr:y>0.44835</cdr:y>
    </cdr:from>
    <cdr:to>
      <cdr:x>0.66618</cdr:x>
      <cdr:y>0.53512</cdr:y>
    </cdr:to>
    <cdr:sp macro="" textlink="">
      <cdr:nvSpPr>
        <cdr:cNvPr id="2" name="TextBox 1"/>
        <cdr:cNvSpPr txBox="1"/>
      </cdr:nvSpPr>
      <cdr:spPr>
        <a:xfrm xmlns:a="http://schemas.openxmlformats.org/drawingml/2006/main">
          <a:off x="2714625" y="2066925"/>
          <a:ext cx="16192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0.21803</cdr:x>
      <cdr:y>0.18219</cdr:y>
    </cdr:from>
    <cdr:to>
      <cdr:x>0.31623</cdr:x>
      <cdr:y>0.24434</cdr:y>
    </cdr:to>
    <cdr:sp macro="" textlink="">
      <cdr:nvSpPr>
        <cdr:cNvPr id="4" name="TextBox 2"/>
        <cdr:cNvSpPr txBox="1"/>
      </cdr:nvSpPr>
      <cdr:spPr>
        <a:xfrm xmlns:a="http://schemas.openxmlformats.org/drawingml/2006/main">
          <a:off x="2023414" y="1102188"/>
          <a:ext cx="911316" cy="3759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1">
              <a:solidFill>
                <a:schemeClr val="accent1"/>
              </a:solidFill>
              <a:latin typeface="Arial" panose="020B0604020202020204" pitchFamily="34" charset="0"/>
              <a:cs typeface="Arial" panose="020B0604020202020204" pitchFamily="34" charset="0"/>
            </a:rPr>
            <a:t>Fathers</a:t>
          </a:r>
        </a:p>
      </cdr:txBody>
    </cdr:sp>
  </cdr:relSizeAnchor>
  <cdr:relSizeAnchor xmlns:cdr="http://schemas.openxmlformats.org/drawingml/2006/chartDrawing">
    <cdr:from>
      <cdr:x>0.21734</cdr:x>
      <cdr:y>0.32734</cdr:y>
    </cdr:from>
    <cdr:to>
      <cdr:x>0.46264</cdr:x>
      <cdr:y>0.37615</cdr:y>
    </cdr:to>
    <cdr:sp macro="" textlink="">
      <cdr:nvSpPr>
        <cdr:cNvPr id="5" name="TextBox 2"/>
        <cdr:cNvSpPr txBox="1"/>
      </cdr:nvSpPr>
      <cdr:spPr>
        <a:xfrm xmlns:a="http://schemas.openxmlformats.org/drawingml/2006/main">
          <a:off x="2017032" y="1980293"/>
          <a:ext cx="2276474" cy="2952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1">
              <a:solidFill>
                <a:schemeClr val="accent1"/>
              </a:solidFill>
              <a:latin typeface="Arial" panose="020B0604020202020204" pitchFamily="34" charset="0"/>
              <a:cs typeface="Arial" panose="020B0604020202020204" pitchFamily="34" charset="0"/>
            </a:rPr>
            <a:t>Mothers</a:t>
          </a: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8658225" cy="63055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0.005</cdr:x>
      <cdr:y>0.94411</cdr:y>
    </cdr:from>
    <cdr:to>
      <cdr:x>0.67437</cdr:x>
      <cdr:y>1</cdr:y>
    </cdr:to>
    <cdr:sp macro="" textlink="">
      <cdr:nvSpPr>
        <cdr:cNvPr id="609282" name="Text Box 2"/>
        <cdr:cNvSpPr txBox="1">
          <a:spLocks xmlns:a="http://schemas.openxmlformats.org/drawingml/2006/main" noChangeArrowheads="1"/>
        </cdr:cNvSpPr>
      </cdr:nvSpPr>
      <cdr:spPr bwMode="auto">
        <a:xfrm xmlns:a="http://schemas.openxmlformats.org/drawingml/2006/main">
          <a:off x="43291" y="5926155"/>
          <a:ext cx="5795556" cy="3508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GB" sz="800" b="1" i="0" u="none" strike="noStrike" baseline="0">
              <a:solidFill>
                <a:srgbClr val="000000"/>
              </a:solidFill>
              <a:latin typeface="Arial" panose="020B0604020202020204" pitchFamily="34" charset="0"/>
              <a:cs typeface="Arial" panose="020B0604020202020204" pitchFamily="34" charset="0"/>
            </a:rPr>
            <a:t>Footnote</a:t>
          </a:r>
        </a:p>
        <a:p xmlns:a="http://schemas.openxmlformats.org/drawingml/2006/main">
          <a:pPr algn="l" rtl="0">
            <a:defRPr sz="1000"/>
          </a:pPr>
          <a:r>
            <a:rPr lang="en-GB" sz="800" b="0" i="0" u="none" strike="noStrike" baseline="0">
              <a:solidFill>
                <a:srgbClr val="000000"/>
              </a:solidFill>
              <a:latin typeface="Arial" panose="020B0604020202020204" pitchFamily="34" charset="0"/>
              <a:cs typeface="Arial" panose="020B0604020202020204" pitchFamily="34" charset="0"/>
            </a:rPr>
            <a:t>1) The rate for age 15 includes births at younger ages and for age 44 includes births at older ages.</a:t>
          </a:r>
          <a:endParaRPr lang="en-GB" sz="800">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0.70298</cdr:x>
      <cdr:y>0.58977</cdr:y>
    </cdr:from>
    <cdr:to>
      <cdr:x>0.83248</cdr:x>
      <cdr:y>0.74082</cdr:y>
    </cdr:to>
    <cdr:grpSp>
      <cdr:nvGrpSpPr>
        <cdr:cNvPr id="14" name="Group 13"/>
        <cdr:cNvGrpSpPr/>
      </cdr:nvGrpSpPr>
      <cdr:grpSpPr>
        <a:xfrm xmlns:a="http://schemas.openxmlformats.org/drawingml/2006/main">
          <a:off x="6528487" y="3589620"/>
          <a:ext cx="1202651" cy="919362"/>
          <a:chOff x="-58350" y="-141682"/>
          <a:chExt cx="1121250" cy="948131"/>
        </a:xfrm>
      </cdr:grpSpPr>
      <cdr:grpSp>
        <cdr:nvGrpSpPr>
          <cdr:cNvPr id="15" name="Group 14"/>
          <cdr:cNvGrpSpPr/>
        </cdr:nvGrpSpPr>
        <cdr:grpSpPr>
          <a:xfrm xmlns:a="http://schemas.openxmlformats.org/drawingml/2006/main">
            <a:off x="-58350" y="9823"/>
            <a:ext cx="1121250" cy="796626"/>
            <a:chOff x="-58350" y="9823"/>
            <a:chExt cx="1121250" cy="796626"/>
          </a:xfrm>
        </cdr:grpSpPr>
        <cdr:sp macro="" textlink="">
          <cdr:nvSpPr>
            <cdr:cNvPr id="17" name="TextBox 4"/>
            <cdr:cNvSpPr txBox="1"/>
          </cdr:nvSpPr>
          <cdr:spPr>
            <a:xfrm xmlns:a="http://schemas.openxmlformats.org/drawingml/2006/main">
              <a:off x="-58350" y="295276"/>
              <a:ext cx="1121250" cy="5111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latin typeface="Arial" panose="020B0604020202020204" pitchFamily="34" charset="0"/>
                  <a:cs typeface="Arial" panose="020B0604020202020204" pitchFamily="34" charset="0"/>
                </a:rPr>
                <a:t>previous joint lowest in 2002 and 2017</a:t>
              </a:r>
            </a:p>
          </cdr:txBody>
        </cdr:sp>
        <cdr:sp macro="" textlink="#REF!">
          <cdr:nvSpPr>
            <cdr:cNvPr id="18" name="TextBox 5"/>
            <cdr:cNvSpPr txBox="1"/>
          </cdr:nvSpPr>
          <cdr:spPr>
            <a:xfrm xmlns:a="http://schemas.openxmlformats.org/drawingml/2006/main">
              <a:off x="108643" y="9823"/>
              <a:ext cx="704850"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DEAE81-A566-4F0C-A826-6491401705B8}" type="TxLink">
                <a:rPr lang="en-GB" sz="2000" b="1" i="0" u="none" strike="noStrike">
                  <a:solidFill>
                    <a:srgbClr val="2E8ACA"/>
                  </a:solidFill>
                  <a:latin typeface="Arial" panose="020B0604020202020204" pitchFamily="34" charset="0"/>
                  <a:cs typeface="Arial" panose="020B0604020202020204" pitchFamily="34" charset="0"/>
                </a:rPr>
                <a:pPr algn="ctr"/>
                <a:t>1.47</a:t>
              </a:fld>
              <a:endParaRPr lang="en-GB" sz="2000" b="1">
                <a:solidFill>
                  <a:srgbClr val="2E8ACA"/>
                </a:solidFill>
                <a:latin typeface="Arial" panose="020B0604020202020204" pitchFamily="34" charset="0"/>
                <a:cs typeface="Arial" panose="020B0604020202020204" pitchFamily="34" charset="0"/>
              </a:endParaRPr>
            </a:p>
          </cdr:txBody>
        </cdr:sp>
      </cdr:grpSp>
      <cdr:cxnSp macro="">
        <cdr:nvCxnSpPr>
          <cdr:cNvPr id="16" name="Straight Arrow Connector 15"/>
          <cdr:cNvCxnSpPr/>
        </cdr:nvCxnSpPr>
        <cdr:spPr>
          <a:xfrm xmlns:a="http://schemas.openxmlformats.org/drawingml/2006/main">
            <a:off x="425546" y="-141682"/>
            <a:ext cx="0" cy="209550"/>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0.2238</cdr:x>
      <cdr:y>0.11322</cdr:y>
    </cdr:from>
    <cdr:to>
      <cdr:x>0.32904</cdr:x>
      <cdr:y>0.27356</cdr:y>
    </cdr:to>
    <cdr:grpSp>
      <cdr:nvGrpSpPr>
        <cdr:cNvPr id="21" name="Group 20"/>
        <cdr:cNvGrpSpPr/>
      </cdr:nvGrpSpPr>
      <cdr:grpSpPr>
        <a:xfrm xmlns:a="http://schemas.openxmlformats.org/drawingml/2006/main">
          <a:off x="2078403" y="689111"/>
          <a:ext cx="977350" cy="975905"/>
          <a:chOff x="1936750" y="612774"/>
          <a:chExt cx="911225" cy="1006476"/>
        </a:xfrm>
      </cdr:grpSpPr>
      <cdr:grpSp>
        <cdr:nvGrpSpPr>
          <cdr:cNvPr id="13" name="Group 12"/>
          <cdr:cNvGrpSpPr/>
        </cdr:nvGrpSpPr>
        <cdr:grpSpPr>
          <a:xfrm xmlns:a="http://schemas.openxmlformats.org/drawingml/2006/main">
            <a:off x="2038350" y="1028699"/>
            <a:ext cx="704850" cy="590551"/>
            <a:chOff x="2038350" y="1028699"/>
            <a:chExt cx="704850" cy="590551"/>
          </a:xfrm>
        </cdr:grpSpPr>
        <cdr:grpSp>
          <cdr:nvGrpSpPr>
            <cdr:cNvPr id="8" name="Group 7"/>
            <cdr:cNvGrpSpPr/>
          </cdr:nvGrpSpPr>
          <cdr:grpSpPr>
            <a:xfrm xmlns:a="http://schemas.openxmlformats.org/drawingml/2006/main">
              <a:off x="2038350" y="1028699"/>
              <a:ext cx="704850" cy="352425"/>
              <a:chOff x="2038350" y="981074"/>
              <a:chExt cx="704850" cy="352425"/>
            </a:xfrm>
          </cdr:grpSpPr>
          <cdr:sp macro="" textlink="#REF!">
            <cdr:nvSpPr>
              <cdr:cNvPr id="3" name="TextBox 2"/>
              <cdr:cNvSpPr txBox="1"/>
            </cdr:nvSpPr>
            <cdr:spPr>
              <a:xfrm xmlns:a="http://schemas.openxmlformats.org/drawingml/2006/main">
                <a:off x="2038350" y="981074"/>
                <a:ext cx="704850"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C044D4FD-A390-4F3D-B9E5-7E1D8A140A8D}" type="TxLink">
                  <a:rPr lang="en-GB" sz="2000" b="1" i="0" u="none" strike="noStrike">
                    <a:solidFill>
                      <a:srgbClr val="2E8ACA"/>
                    </a:solidFill>
                    <a:latin typeface="Arial" panose="020B0604020202020204" pitchFamily="34" charset="0"/>
                    <a:cs typeface="Arial" panose="020B0604020202020204" pitchFamily="34" charset="0"/>
                  </a:rPr>
                  <a:pPr algn="ctr"/>
                  <a:t>3.09</a:t>
                </a:fld>
                <a:endParaRPr lang="en-GB" sz="2000" b="1">
                  <a:solidFill>
                    <a:srgbClr val="2E8ACA"/>
                  </a:solidFill>
                  <a:latin typeface="Arial" panose="020B0604020202020204" pitchFamily="34" charset="0"/>
                  <a:cs typeface="Arial" panose="020B0604020202020204" pitchFamily="34" charset="0"/>
                </a:endParaRPr>
              </a:p>
            </cdr:txBody>
          </cdr:sp>
        </cdr:grpSp>
        <cdr:cxnSp macro="">
          <cdr:nvCxnSpPr>
            <cdr:cNvPr id="10" name="Straight Arrow Connector 9"/>
            <cdr:cNvCxnSpPr/>
          </cdr:nvCxnSpPr>
          <cdr:spPr>
            <a:xfrm xmlns:a="http://schemas.openxmlformats.org/drawingml/2006/main">
              <a:off x="2371725" y="1409700"/>
              <a:ext cx="0" cy="209550"/>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sp macro="" textlink="">
        <cdr:nvSpPr>
          <cdr:cNvPr id="19" name="TextBox 1"/>
          <cdr:cNvSpPr txBox="1"/>
        </cdr:nvSpPr>
        <cdr:spPr>
          <a:xfrm xmlns:a="http://schemas.openxmlformats.org/drawingml/2006/main">
            <a:off x="1936750" y="612774"/>
            <a:ext cx="911225" cy="4826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latin typeface="Arial" panose="020B0604020202020204" pitchFamily="34" charset="0"/>
                <a:cs typeface="Arial" panose="020B0604020202020204" pitchFamily="34" charset="0"/>
              </a:rPr>
              <a:t>highest in 1964</a:t>
            </a:r>
          </a:p>
        </cdr:txBody>
      </cdr:sp>
    </cdr:grpSp>
  </cdr:relSizeAnchor>
  <cdr:relSizeAnchor xmlns:cdr="http://schemas.openxmlformats.org/drawingml/2006/chartDrawing">
    <cdr:from>
      <cdr:x>0.39191</cdr:x>
      <cdr:y>0.54075</cdr:y>
    </cdr:from>
    <cdr:to>
      <cdr:x>0.489</cdr:x>
      <cdr:y>0.68043</cdr:y>
    </cdr:to>
    <cdr:grpSp>
      <cdr:nvGrpSpPr>
        <cdr:cNvPr id="20" name="Group 19"/>
        <cdr:cNvGrpSpPr/>
      </cdr:nvGrpSpPr>
      <cdr:grpSpPr>
        <a:xfrm xmlns:a="http://schemas.openxmlformats.org/drawingml/2006/main">
          <a:off x="3639619" y="3291261"/>
          <a:ext cx="901663" cy="850159"/>
          <a:chOff x="-71050" y="-9823"/>
          <a:chExt cx="840727" cy="876778"/>
        </a:xfrm>
      </cdr:grpSpPr>
      <cdr:grpSp>
        <cdr:nvGrpSpPr>
          <cdr:cNvPr id="28" name="Group 27"/>
          <cdr:cNvGrpSpPr/>
        </cdr:nvGrpSpPr>
        <cdr:grpSpPr>
          <a:xfrm xmlns:a="http://schemas.openxmlformats.org/drawingml/2006/main">
            <a:off x="-71050" y="192468"/>
            <a:ext cx="840727" cy="674487"/>
            <a:chOff x="-81733" y="186637"/>
            <a:chExt cx="967135" cy="634208"/>
          </a:xfrm>
        </cdr:grpSpPr>
        <cdr:sp macro="" textlink="">
          <cdr:nvSpPr>
            <cdr:cNvPr id="30" name="TextBox 4"/>
            <cdr:cNvSpPr txBox="1"/>
          </cdr:nvSpPr>
          <cdr:spPr>
            <a:xfrm xmlns:a="http://schemas.openxmlformats.org/drawingml/2006/main">
              <a:off x="-81733" y="482191"/>
              <a:ext cx="967135" cy="338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latin typeface="Arial" panose="020B0604020202020204" pitchFamily="34" charset="0"/>
                  <a:cs typeface="Arial" panose="020B0604020202020204" pitchFamily="34" charset="0"/>
                </a:rPr>
                <a:t>1977</a:t>
              </a:r>
            </a:p>
          </cdr:txBody>
        </cdr:sp>
        <cdr:sp macro="" textlink="">
          <cdr:nvSpPr>
            <cdr:cNvPr id="31" name="TextBox 5"/>
            <cdr:cNvSpPr txBox="1"/>
          </cdr:nvSpPr>
          <cdr:spPr>
            <a:xfrm xmlns:a="http://schemas.openxmlformats.org/drawingml/2006/main">
              <a:off x="20428" y="186637"/>
              <a:ext cx="756001" cy="3417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solidFill>
                    <a:srgbClr val="2E8ACA"/>
                  </a:solidFill>
                  <a:latin typeface="Arial" panose="020B0604020202020204" pitchFamily="34" charset="0"/>
                  <a:cs typeface="Arial" panose="020B0604020202020204" pitchFamily="34" charset="0"/>
                </a:rPr>
                <a:t>1.70</a:t>
              </a:r>
            </a:p>
          </cdr:txBody>
        </cdr:sp>
      </cdr:grpSp>
      <cdr:cxnSp macro="">
        <cdr:nvCxnSpPr>
          <cdr:cNvPr id="29" name="Straight Arrow Connector 28"/>
          <cdr:cNvCxnSpPr/>
        </cdr:nvCxnSpPr>
        <cdr:spPr>
          <a:xfrm xmlns:a="http://schemas.openxmlformats.org/drawingml/2006/main">
            <a:off x="345356" y="-9823"/>
            <a:ext cx="0" cy="222859"/>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0.78883</cdr:x>
      <cdr:y>0.39021</cdr:y>
    </cdr:from>
    <cdr:to>
      <cdr:x>0.88031</cdr:x>
      <cdr:y>0.52915</cdr:y>
    </cdr:to>
    <cdr:grpSp>
      <cdr:nvGrpSpPr>
        <cdr:cNvPr id="32" name="Group 31"/>
        <cdr:cNvGrpSpPr/>
      </cdr:nvGrpSpPr>
      <cdr:grpSpPr>
        <a:xfrm xmlns:a="http://schemas.openxmlformats.org/drawingml/2006/main">
          <a:off x="7325766" y="2375003"/>
          <a:ext cx="849563" cy="845655"/>
          <a:chOff x="-99524" y="0"/>
          <a:chExt cx="792089" cy="872155"/>
        </a:xfrm>
      </cdr:grpSpPr>
      <cdr:grpSp>
        <cdr:nvGrpSpPr>
          <cdr:cNvPr id="33" name="Group 32"/>
          <cdr:cNvGrpSpPr/>
        </cdr:nvGrpSpPr>
        <cdr:grpSpPr>
          <a:xfrm xmlns:a="http://schemas.openxmlformats.org/drawingml/2006/main">
            <a:off x="-53861" y="253279"/>
            <a:ext cx="657158" cy="618876"/>
            <a:chOff x="-68836" y="245585"/>
            <a:chExt cx="755999" cy="581849"/>
          </a:xfrm>
        </cdr:grpSpPr>
        <cdr:grpSp>
          <cdr:nvGrpSpPr>
            <cdr:cNvPr id="35" name="Group 34"/>
            <cdr:cNvGrpSpPr/>
          </cdr:nvGrpSpPr>
          <cdr:grpSpPr>
            <a:xfrm xmlns:a="http://schemas.openxmlformats.org/drawingml/2006/main">
              <a:off x="-68836" y="245585"/>
              <a:ext cx="755999" cy="341720"/>
              <a:chOff x="-57770" y="245585"/>
              <a:chExt cx="704849" cy="352424"/>
            </a:xfrm>
          </cdr:grpSpPr>
          <cdr:sp macro="" textlink="">
            <cdr:nvSpPr>
              <cdr:cNvPr id="37" name="TextBox 6"/>
              <cdr:cNvSpPr txBox="1"/>
            </cdr:nvSpPr>
            <cdr:spPr>
              <a:xfrm xmlns:a="http://schemas.openxmlformats.org/drawingml/2006/main">
                <a:off x="-57770" y="245585"/>
                <a:ext cx="704849" cy="3524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solidFill>
                      <a:srgbClr val="2E8ACA"/>
                    </a:solidFill>
                    <a:latin typeface="Arial" panose="020B0604020202020204" pitchFamily="34" charset="0"/>
                    <a:cs typeface="Arial" panose="020B0604020202020204" pitchFamily="34" charset="0"/>
                  </a:rPr>
                  <a:t>1.76</a:t>
                </a:r>
              </a:p>
            </cdr:txBody>
          </cdr:sp>
        </cdr:grpSp>
        <cdr:cxnSp macro="">
          <cdr:nvCxnSpPr>
            <cdr:cNvPr id="36" name="Straight Arrow Connector 35"/>
            <cdr:cNvCxnSpPr/>
          </cdr:nvCxnSpPr>
          <cdr:spPr>
            <a:xfrm xmlns:a="http://schemas.openxmlformats.org/drawingml/2006/main">
              <a:off x="329621" y="624249"/>
              <a:ext cx="0" cy="203185"/>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sp macro="" textlink="">
        <cdr:nvSpPr>
          <cdr:cNvPr id="34" name="TextBox 1"/>
          <cdr:cNvSpPr txBox="1"/>
        </cdr:nvSpPr>
        <cdr:spPr>
          <a:xfrm xmlns:a="http://schemas.openxmlformats.org/drawingml/2006/main">
            <a:off x="-99524" y="0"/>
            <a:ext cx="792089" cy="324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latin typeface="Arial" panose="020B0604020202020204" pitchFamily="34" charset="0"/>
                <a:cs typeface="Arial" panose="020B0604020202020204" pitchFamily="34" charset="0"/>
              </a:rPr>
              <a:t>2008</a:t>
            </a:r>
          </a:p>
        </cdr:txBody>
      </cdr:sp>
    </cdr:grpSp>
  </cdr:relSizeAnchor>
  <cdr:relSizeAnchor xmlns:cdr="http://schemas.openxmlformats.org/drawingml/2006/chartDrawing">
    <cdr:from>
      <cdr:x>0.90769</cdr:x>
      <cdr:y>0.61812</cdr:y>
    </cdr:from>
    <cdr:to>
      <cdr:x>1</cdr:x>
      <cdr:y>0.68701</cdr:y>
    </cdr:to>
    <cdr:grpSp>
      <cdr:nvGrpSpPr>
        <cdr:cNvPr id="6" name="Group 5"/>
        <cdr:cNvGrpSpPr/>
      </cdr:nvGrpSpPr>
      <cdr:grpSpPr>
        <a:xfrm xmlns:a="http://schemas.openxmlformats.org/drawingml/2006/main">
          <a:off x="8429604" y="3762172"/>
          <a:ext cx="857271" cy="419297"/>
          <a:chOff x="8486683" y="2697486"/>
          <a:chExt cx="786857" cy="371260"/>
        </a:xfrm>
      </cdr:grpSpPr>
      <cdr:sp macro="" textlink="">
        <cdr:nvSpPr>
          <cdr:cNvPr id="24" name="TextBox 1"/>
          <cdr:cNvSpPr txBox="1"/>
        </cdr:nvSpPr>
        <cdr:spPr>
          <a:xfrm xmlns:a="http://schemas.openxmlformats.org/drawingml/2006/main">
            <a:off x="8486683" y="2775879"/>
            <a:ext cx="786857" cy="292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GB" sz="1400" b="1">
              <a:solidFill>
                <a:schemeClr val="tx1">
                  <a:lumMod val="65000"/>
                  <a:lumOff val="35000"/>
                </a:schemeClr>
              </a:solidFill>
              <a:latin typeface="Arial" panose="020B0604020202020204" pitchFamily="34" charset="0"/>
              <a:cs typeface="Arial" panose="020B0604020202020204" pitchFamily="34" charset="0"/>
            </a:endParaRPr>
          </a:p>
          <a:p xmlns:a="http://schemas.openxmlformats.org/drawingml/2006/main">
            <a:pPr algn="ctr"/>
            <a:r>
              <a:rPr lang="en-GB" sz="1400" b="1">
                <a:solidFill>
                  <a:schemeClr val="tx1">
                    <a:lumMod val="65000"/>
                    <a:lumOff val="35000"/>
                  </a:schemeClr>
                </a:solidFill>
                <a:latin typeface="Segoe UI" panose="020B0502040204020203" pitchFamily="34" charset="0"/>
                <a:cs typeface="Segoe UI" panose="020B0502040204020203" pitchFamily="34" charset="0"/>
              </a:rPr>
              <a:t>lowest in </a:t>
            </a:r>
            <a:r>
              <a:rPr lang="en-GB" sz="1400" b="1">
                <a:solidFill>
                  <a:schemeClr val="tx1">
                    <a:lumMod val="65000"/>
                    <a:lumOff val="35000"/>
                  </a:schemeClr>
                </a:solidFill>
                <a:latin typeface="Arial" panose="020B0604020202020204" pitchFamily="34" charset="0"/>
                <a:cs typeface="Arial" panose="020B0604020202020204" pitchFamily="34" charset="0"/>
              </a:rPr>
              <a:t>2018</a:t>
            </a:r>
          </a:p>
        </cdr:txBody>
      </cdr:sp>
      <cdr:sp macro="" textlink="">
        <cdr:nvSpPr>
          <cdr:cNvPr id="5" name="TextBox 4"/>
          <cdr:cNvSpPr txBox="1"/>
        </cdr:nvSpPr>
        <cdr:spPr>
          <a:xfrm xmlns:a="http://schemas.openxmlformats.org/drawingml/2006/main">
            <a:off x="8534400" y="2697486"/>
            <a:ext cx="716280" cy="3276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kumimoji="0" lang="en-GB" sz="2000" b="1" i="0" u="none" strike="noStrike" kern="0" cap="none" spc="0" normalizeH="0" baseline="0" noProof="0">
                <a:ln>
                  <a:noFill/>
                </a:ln>
                <a:solidFill>
                  <a:srgbClr val="2E8ACA"/>
                </a:solidFill>
                <a:effectLst/>
                <a:uLnTx/>
                <a:uFillTx/>
                <a:latin typeface="Arial" panose="020B0604020202020204" pitchFamily="34" charset="0"/>
                <a:cs typeface="Arial" panose="020B0604020202020204" pitchFamily="34" charset="0"/>
              </a:rPr>
              <a:t>1.42</a:t>
            </a:r>
            <a:endParaRPr lang="en-GB" sz="2000">
              <a:solidFill>
                <a:srgbClr val="2E8ACA"/>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0.96179</cdr:x>
      <cdr:y>0.59561</cdr:y>
    </cdr:from>
    <cdr:to>
      <cdr:x>0.96179</cdr:x>
      <cdr:y>0.629</cdr:y>
    </cdr:to>
    <cdr:cxnSp macro="">
      <cdr:nvCxnSpPr>
        <cdr:cNvPr id="38" name="Straight Arrow Connector 37"/>
        <cdr:cNvCxnSpPr/>
      </cdr:nvCxnSpPr>
      <cdr:spPr>
        <a:xfrm xmlns:a="http://schemas.openxmlformats.org/drawingml/2006/main">
          <a:off x="8932024" y="3625163"/>
          <a:ext cx="0" cy="203228"/>
        </a:xfrm>
        <a:prstGeom xmlns:a="http://schemas.openxmlformats.org/drawingml/2006/main" prst="straightConnector1">
          <a:avLst/>
        </a:prstGeom>
        <a:ln xmlns:a="http://schemas.openxmlformats.org/drawingml/2006/main" w="25400">
          <a:solidFill>
            <a:srgbClr val="2E8ACA"/>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0.79795</cdr:x>
      <cdr:y>0.58998</cdr:y>
    </cdr:from>
    <cdr:to>
      <cdr:x>0.94872</cdr:x>
      <cdr:y>0.64006</cdr:y>
    </cdr:to>
    <cdr:cxnSp macro="">
      <cdr:nvCxnSpPr>
        <cdr:cNvPr id="4" name="Straight Connector 3"/>
        <cdr:cNvCxnSpPr/>
      </cdr:nvCxnSpPr>
      <cdr:spPr>
        <a:xfrm xmlns:a="http://schemas.openxmlformats.org/drawingml/2006/main" flipV="1">
          <a:off x="7410450" y="3590925"/>
          <a:ext cx="1400175" cy="304800"/>
        </a:xfrm>
        <a:prstGeom xmlns:a="http://schemas.openxmlformats.org/drawingml/2006/main" prst="line">
          <a:avLst/>
        </a:prstGeom>
        <a:ln xmlns:a="http://schemas.openxmlformats.org/drawingml/2006/main" w="25400">
          <a:solidFill>
            <a:srgbClr val="2E8ACA"/>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0.80858</cdr:x>
      <cdr:y>0.08288</cdr:y>
    </cdr:from>
    <cdr:to>
      <cdr:x>1</cdr:x>
      <cdr:y>0.12537</cdr:y>
    </cdr:to>
    <cdr:sp macro="" textlink="">
      <cdr:nvSpPr>
        <cdr:cNvPr id="2" name="TextBox 1"/>
        <cdr:cNvSpPr txBox="1"/>
      </cdr:nvSpPr>
      <cdr:spPr>
        <a:xfrm xmlns:a="http://schemas.openxmlformats.org/drawingml/2006/main">
          <a:off x="6873789" y="703965"/>
          <a:ext cx="1627273" cy="360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anose="020B0604020202020204" pitchFamily="34" charset="0"/>
              <a:cs typeface="Arial" panose="020B0604020202020204" pitchFamily="34" charset="0"/>
            </a:rPr>
            <a:t>Females born</a:t>
          </a:r>
          <a:r>
            <a:rPr lang="en-GB" sz="1200" b="1" baseline="0">
              <a:solidFill>
                <a:schemeClr val="tx1">
                  <a:lumMod val="65000"/>
                  <a:lumOff val="35000"/>
                </a:schemeClr>
              </a:solidFill>
              <a:latin typeface="Arial" panose="020B0604020202020204" pitchFamily="34" charset="0"/>
              <a:cs typeface="Arial" panose="020B0604020202020204" pitchFamily="34" charset="0"/>
            </a:rPr>
            <a:t> in</a:t>
          </a:r>
          <a:endParaRPr lang="en-GB" sz="1200" b="1">
            <a:solidFill>
              <a:schemeClr val="tx1">
                <a:lumMod val="65000"/>
                <a:lumOff val="3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0.91969</cdr:x>
      <cdr:y>0.10824</cdr:y>
    </cdr:from>
    <cdr:to>
      <cdr:x>1</cdr:x>
      <cdr:y>0.15073</cdr:y>
    </cdr:to>
    <cdr:sp macro="" textlink="">
      <cdr:nvSpPr>
        <cdr:cNvPr id="3" name="TextBox 1"/>
        <cdr:cNvSpPr txBox="1"/>
      </cdr:nvSpPr>
      <cdr:spPr>
        <a:xfrm xmlns:a="http://schemas.openxmlformats.org/drawingml/2006/main">
          <a:off x="7962900" y="679450"/>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1951</a:t>
          </a:r>
        </a:p>
      </cdr:txBody>
    </cdr:sp>
  </cdr:relSizeAnchor>
  <cdr:relSizeAnchor xmlns:cdr="http://schemas.openxmlformats.org/drawingml/2006/chartDrawing">
    <cdr:from>
      <cdr:x>0.91969</cdr:x>
      <cdr:y>0.14466</cdr:y>
    </cdr:from>
    <cdr:to>
      <cdr:x>1</cdr:x>
      <cdr:y>0.18715</cdr:y>
    </cdr:to>
    <cdr:sp macro="" textlink="">
      <cdr:nvSpPr>
        <cdr:cNvPr id="4" name="TextBox 1"/>
        <cdr:cNvSpPr txBox="1"/>
      </cdr:nvSpPr>
      <cdr:spPr>
        <a:xfrm xmlns:a="http://schemas.openxmlformats.org/drawingml/2006/main">
          <a:off x="7962900" y="908050"/>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1956</a:t>
          </a:r>
        </a:p>
      </cdr:txBody>
    </cdr:sp>
  </cdr:relSizeAnchor>
  <cdr:relSizeAnchor xmlns:cdr="http://schemas.openxmlformats.org/drawingml/2006/chartDrawing">
    <cdr:from>
      <cdr:x>0.91969</cdr:x>
      <cdr:y>0.17198</cdr:y>
    </cdr:from>
    <cdr:to>
      <cdr:x>1</cdr:x>
      <cdr:y>0.21447</cdr:y>
    </cdr:to>
    <cdr:sp macro="" textlink="">
      <cdr:nvSpPr>
        <cdr:cNvPr id="5" name="TextBox 1"/>
        <cdr:cNvSpPr txBox="1"/>
      </cdr:nvSpPr>
      <cdr:spPr>
        <a:xfrm xmlns:a="http://schemas.openxmlformats.org/drawingml/2006/main">
          <a:off x="7962900" y="1079500"/>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1961</a:t>
          </a:r>
        </a:p>
      </cdr:txBody>
    </cdr:sp>
  </cdr:relSizeAnchor>
  <cdr:relSizeAnchor xmlns:cdr="http://schemas.openxmlformats.org/drawingml/2006/chartDrawing">
    <cdr:from>
      <cdr:x>0.91969</cdr:x>
      <cdr:y>0.19777</cdr:y>
    </cdr:from>
    <cdr:to>
      <cdr:x>1</cdr:x>
      <cdr:y>0.24026</cdr:y>
    </cdr:to>
    <cdr:sp macro="" textlink="">
      <cdr:nvSpPr>
        <cdr:cNvPr id="6" name="TextBox 1"/>
        <cdr:cNvSpPr txBox="1"/>
      </cdr:nvSpPr>
      <cdr:spPr>
        <a:xfrm xmlns:a="http://schemas.openxmlformats.org/drawingml/2006/main">
          <a:off x="7962900" y="1241425"/>
          <a:ext cx="695325" cy="266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itchFamily="34" charset="0"/>
              <a:cs typeface="Arial" pitchFamily="34" charset="0"/>
            </a:rPr>
            <a:t>1966</a:t>
          </a:r>
        </a:p>
      </cdr:txBody>
    </cdr:sp>
  </cdr:relSizeAnchor>
  <cdr:relSizeAnchor xmlns:cdr="http://schemas.openxmlformats.org/drawingml/2006/chartDrawing">
    <cdr:from>
      <cdr:x>0.58554</cdr:x>
      <cdr:y>0.42275</cdr:y>
    </cdr:from>
    <cdr:to>
      <cdr:x>0.6633</cdr:x>
      <cdr:y>0.46524</cdr:y>
    </cdr:to>
    <cdr:sp macro="" textlink="">
      <cdr:nvSpPr>
        <cdr:cNvPr id="10" name="TextBox 1"/>
        <cdr:cNvSpPr txBox="1"/>
      </cdr:nvSpPr>
      <cdr:spPr>
        <a:xfrm xmlns:a="http://schemas.openxmlformats.org/drawingml/2006/main">
          <a:off x="4977736" y="3590801"/>
          <a:ext cx="661043" cy="36090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anose="020B0604020202020204" pitchFamily="34" charset="0"/>
              <a:cs typeface="Arial" panose="020B0604020202020204" pitchFamily="34" charset="0"/>
            </a:rPr>
            <a:t>1986</a:t>
          </a:r>
        </a:p>
      </cdr:txBody>
    </cdr:sp>
  </cdr:relSizeAnchor>
  <cdr:relSizeAnchor xmlns:cdr="http://schemas.openxmlformats.org/drawingml/2006/chartDrawing">
    <cdr:from>
      <cdr:x>0.34631</cdr:x>
      <cdr:y>0.07046</cdr:y>
    </cdr:from>
    <cdr:to>
      <cdr:x>0.79972</cdr:x>
      <cdr:y>0.1669</cdr:y>
    </cdr:to>
    <cdr:grpSp>
      <cdr:nvGrpSpPr>
        <cdr:cNvPr id="11" name="Group 10"/>
        <cdr:cNvGrpSpPr/>
      </cdr:nvGrpSpPr>
      <cdr:grpSpPr>
        <a:xfrm xmlns:a="http://schemas.openxmlformats.org/drawingml/2006/main">
          <a:off x="3222735" y="428182"/>
          <a:ext cx="4219399" cy="586061"/>
          <a:chOff x="0" y="0"/>
          <a:chExt cx="3854449" cy="819150"/>
        </a:xfrm>
      </cdr:grpSpPr>
      <cdr:sp macro="" textlink="">
        <cdr:nvSpPr>
          <cdr:cNvPr id="15" name="TextBox 3"/>
          <cdr:cNvSpPr txBox="1"/>
        </cdr:nvSpPr>
        <cdr:spPr>
          <a:xfrm xmlns:a="http://schemas.openxmlformats.org/drawingml/2006/main">
            <a:off x="0" y="0"/>
            <a:ext cx="2114550" cy="8191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chemeClr val="tx1">
                    <a:lumMod val="65000"/>
                    <a:lumOff val="35000"/>
                  </a:schemeClr>
                </a:solidFill>
                <a:latin typeface="Arial" pitchFamily="34" charset="0"/>
                <a:cs typeface="Arial" pitchFamily="34" charset="0"/>
              </a:rPr>
              <a:t>Women born in </a:t>
            </a:r>
            <a:r>
              <a:rPr lang="en-GB" sz="1400" b="1">
                <a:solidFill>
                  <a:schemeClr val="tx1">
                    <a:lumMod val="65000"/>
                    <a:lumOff val="35000"/>
                  </a:schemeClr>
                </a:solidFill>
                <a:latin typeface="Arial" pitchFamily="34" charset="0"/>
                <a:cs typeface="Arial" pitchFamily="34" charset="0"/>
              </a:rPr>
              <a:t>1951</a:t>
            </a:r>
            <a:r>
              <a:rPr lang="en-GB" sz="1400" b="0">
                <a:solidFill>
                  <a:schemeClr val="tx1">
                    <a:lumMod val="65000"/>
                    <a:lumOff val="35000"/>
                  </a:schemeClr>
                </a:solidFill>
                <a:latin typeface="Arial" pitchFamily="34" charset="0"/>
                <a:cs typeface="Arial" pitchFamily="34" charset="0"/>
              </a:rPr>
              <a:t> had an average of </a:t>
            </a:r>
            <a:r>
              <a:rPr lang="en-GB" sz="1400" b="1">
                <a:solidFill>
                  <a:schemeClr val="tx1">
                    <a:lumMod val="65000"/>
                    <a:lumOff val="35000"/>
                  </a:schemeClr>
                </a:solidFill>
                <a:latin typeface="Arial" pitchFamily="34" charset="0"/>
                <a:cs typeface="Arial" pitchFamily="34" charset="0"/>
              </a:rPr>
              <a:t>2.03</a:t>
            </a:r>
            <a:r>
              <a:rPr lang="en-GB" sz="1400" b="0" baseline="0">
                <a:solidFill>
                  <a:schemeClr val="tx1">
                    <a:lumMod val="65000"/>
                    <a:lumOff val="35000"/>
                  </a:schemeClr>
                </a:solidFill>
                <a:latin typeface="Arial" pitchFamily="34" charset="0"/>
                <a:cs typeface="Arial" pitchFamily="34" charset="0"/>
              </a:rPr>
              <a:t>  children by age 44</a:t>
            </a:r>
            <a:endParaRPr lang="en-GB" sz="1400" b="0">
              <a:solidFill>
                <a:schemeClr val="tx1">
                  <a:lumMod val="65000"/>
                  <a:lumOff val="35000"/>
                </a:schemeClr>
              </a:solidFill>
              <a:latin typeface="Arial" pitchFamily="34" charset="0"/>
              <a:cs typeface="Arial" pitchFamily="34" charset="0"/>
            </a:endParaRPr>
          </a:p>
        </cdr:txBody>
      </cdr:sp>
      <cdr:cxnSp macro="">
        <cdr:nvCxnSpPr>
          <cdr:cNvPr id="16" name="Straight Connector 15"/>
          <cdr:cNvCxnSpPr/>
        </cdr:nvCxnSpPr>
        <cdr:spPr>
          <a:xfrm xmlns:a="http://schemas.openxmlformats.org/drawingml/2006/main" flipH="1">
            <a:off x="1714501" y="537369"/>
            <a:ext cx="2139948" cy="0"/>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0.75126</cdr:x>
      <cdr:y>0.37211</cdr:y>
    </cdr:from>
    <cdr:to>
      <cdr:x>1</cdr:x>
      <cdr:y>0.49117</cdr:y>
    </cdr:to>
    <cdr:grpSp>
      <cdr:nvGrpSpPr>
        <cdr:cNvPr id="12" name="Group 11"/>
        <cdr:cNvGrpSpPr/>
      </cdr:nvGrpSpPr>
      <cdr:grpSpPr>
        <a:xfrm xmlns:a="http://schemas.openxmlformats.org/drawingml/2006/main">
          <a:off x="6991169" y="2261294"/>
          <a:ext cx="2314756" cy="723522"/>
          <a:chOff x="2686050" y="1931193"/>
          <a:chExt cx="2114550" cy="1011238"/>
        </a:xfrm>
      </cdr:grpSpPr>
      <cdr:sp macro="" textlink="">
        <cdr:nvSpPr>
          <cdr:cNvPr id="13" name="TextBox 9"/>
          <cdr:cNvSpPr txBox="1"/>
        </cdr:nvSpPr>
        <cdr:spPr>
          <a:xfrm xmlns:a="http://schemas.openxmlformats.org/drawingml/2006/main">
            <a:off x="2686050" y="1931193"/>
            <a:ext cx="2114550" cy="101123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400" b="0">
                <a:solidFill>
                  <a:schemeClr val="tx1">
                    <a:lumMod val="65000"/>
                    <a:lumOff val="35000"/>
                  </a:schemeClr>
                </a:solidFill>
                <a:latin typeface="Arial" pitchFamily="34" charset="0"/>
                <a:cs typeface="Arial" pitchFamily="34" charset="0"/>
              </a:rPr>
              <a:t>Fertility rates decreased</a:t>
            </a:r>
          </a:p>
          <a:p xmlns:a="http://schemas.openxmlformats.org/drawingml/2006/main">
            <a:pPr algn="r"/>
            <a:r>
              <a:rPr lang="en-GB" sz="1400" b="0">
                <a:solidFill>
                  <a:schemeClr val="tx1">
                    <a:lumMod val="65000"/>
                    <a:lumOff val="35000"/>
                  </a:schemeClr>
                </a:solidFill>
                <a:latin typeface="Arial" pitchFamily="34" charset="0"/>
                <a:cs typeface="Arial" pitchFamily="34" charset="0"/>
              </a:rPr>
              <a:t>Women born in </a:t>
            </a:r>
            <a:r>
              <a:rPr lang="en-GB" sz="1400" b="1">
                <a:solidFill>
                  <a:schemeClr val="tx1">
                    <a:lumMod val="65000"/>
                    <a:lumOff val="35000"/>
                  </a:schemeClr>
                </a:solidFill>
                <a:latin typeface="Arial" pitchFamily="34" charset="0"/>
                <a:cs typeface="Arial" pitchFamily="34" charset="0"/>
              </a:rPr>
              <a:t>1971</a:t>
            </a:r>
            <a:r>
              <a:rPr lang="en-GB" sz="1400" b="0">
                <a:solidFill>
                  <a:schemeClr val="tx1">
                    <a:lumMod val="65000"/>
                    <a:lumOff val="35000"/>
                  </a:schemeClr>
                </a:solidFill>
                <a:latin typeface="Arial" pitchFamily="34" charset="0"/>
                <a:cs typeface="Arial" pitchFamily="34" charset="0"/>
              </a:rPr>
              <a:t> had an average of </a:t>
            </a:r>
            <a:r>
              <a:rPr lang="en-GB" sz="1400" b="1">
                <a:solidFill>
                  <a:schemeClr val="tx1">
                    <a:lumMod val="65000"/>
                    <a:lumOff val="35000"/>
                  </a:schemeClr>
                </a:solidFill>
                <a:latin typeface="Arial" pitchFamily="34" charset="0"/>
                <a:cs typeface="Arial" pitchFamily="34" charset="0"/>
              </a:rPr>
              <a:t>1.73</a:t>
            </a:r>
            <a:r>
              <a:rPr lang="en-GB" sz="1400" b="0" baseline="0">
                <a:solidFill>
                  <a:schemeClr val="tx1">
                    <a:lumMod val="65000"/>
                    <a:lumOff val="35000"/>
                  </a:schemeClr>
                </a:solidFill>
                <a:latin typeface="Arial" pitchFamily="34" charset="0"/>
                <a:cs typeface="Arial" pitchFamily="34" charset="0"/>
              </a:rPr>
              <a:t>  children by age 43</a:t>
            </a:r>
            <a:endParaRPr lang="en-GB" sz="1400" b="0">
              <a:solidFill>
                <a:schemeClr val="tx1">
                  <a:lumMod val="65000"/>
                  <a:lumOff val="35000"/>
                </a:schemeClr>
              </a:solidFill>
              <a:latin typeface="Arial" pitchFamily="34" charset="0"/>
              <a:cs typeface="Arial" pitchFamily="34" charset="0"/>
            </a:endParaRPr>
          </a:p>
        </cdr:txBody>
      </cdr:sp>
    </cdr:grpSp>
  </cdr:relSizeAnchor>
  <cdr:relSizeAnchor xmlns:cdr="http://schemas.openxmlformats.org/drawingml/2006/chartDrawing">
    <cdr:from>
      <cdr:x>0.60598</cdr:x>
      <cdr:y>0.679</cdr:y>
    </cdr:from>
    <cdr:to>
      <cdr:x>0.91634</cdr:x>
      <cdr:y>0.78666</cdr:y>
    </cdr:to>
    <cdr:sp macro="" textlink="">
      <cdr:nvSpPr>
        <cdr:cNvPr id="18" name="TextBox 9"/>
        <cdr:cNvSpPr txBox="1"/>
      </cdr:nvSpPr>
      <cdr:spPr>
        <a:xfrm xmlns:a="http://schemas.openxmlformats.org/drawingml/2006/main">
          <a:off x="5151437" y="5767388"/>
          <a:ext cx="2638396" cy="9144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rgbClr val="194B6D"/>
              </a:solidFill>
              <a:latin typeface="Arial" pitchFamily="34" charset="0"/>
              <a:cs typeface="Arial" pitchFamily="34" charset="0"/>
            </a:rPr>
            <a:t>Generally</a:t>
          </a:r>
          <a:r>
            <a:rPr lang="en-GB" sz="1400" b="0" baseline="0">
              <a:solidFill>
                <a:srgbClr val="194B6D"/>
              </a:solidFill>
              <a:latin typeface="Arial" pitchFamily="34" charset="0"/>
              <a:cs typeface="Arial" pitchFamily="34" charset="0"/>
            </a:rPr>
            <a:t> increasing fertility rates for women aged over 30 may lead to catching up with previous cohorts by age 44.</a:t>
          </a:r>
          <a:endParaRPr lang="en-GB" sz="1400" b="0">
            <a:solidFill>
              <a:srgbClr val="194B6D"/>
            </a:solidFill>
            <a:latin typeface="Arial" pitchFamily="34" charset="0"/>
            <a:cs typeface="Arial" pitchFamily="34" charset="0"/>
          </a:endParaRPr>
        </a:p>
      </cdr:txBody>
    </cdr:sp>
  </cdr:relSizeAnchor>
  <cdr:relSizeAnchor xmlns:cdr="http://schemas.openxmlformats.org/drawingml/2006/chartDrawing">
    <cdr:from>
      <cdr:x>0.91969</cdr:x>
      <cdr:y>0.22392</cdr:y>
    </cdr:from>
    <cdr:to>
      <cdr:x>1</cdr:x>
      <cdr:y>0.2664</cdr:y>
    </cdr:to>
    <cdr:sp macro="" textlink="">
      <cdr:nvSpPr>
        <cdr:cNvPr id="26" name="TextBox 1"/>
        <cdr:cNvSpPr txBox="1"/>
      </cdr:nvSpPr>
      <cdr:spPr>
        <a:xfrm xmlns:a="http://schemas.openxmlformats.org/drawingml/2006/main">
          <a:off x="7818342" y="1901947"/>
          <a:ext cx="682720" cy="3608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anose="020B0604020202020204" pitchFamily="34" charset="0"/>
              <a:cs typeface="Arial" panose="020B0604020202020204" pitchFamily="34" charset="0"/>
            </a:rPr>
            <a:t>1971</a:t>
          </a:r>
        </a:p>
      </cdr:txBody>
    </cdr:sp>
  </cdr:relSizeAnchor>
  <cdr:relSizeAnchor xmlns:cdr="http://schemas.openxmlformats.org/drawingml/2006/chartDrawing">
    <cdr:from>
      <cdr:x>0.8782</cdr:x>
      <cdr:y>0.23621</cdr:y>
    </cdr:from>
    <cdr:to>
      <cdr:x>0.94435</cdr:x>
      <cdr:y>0.2787</cdr:y>
    </cdr:to>
    <cdr:sp macro="" textlink="">
      <cdr:nvSpPr>
        <cdr:cNvPr id="27" name="TextBox 1"/>
        <cdr:cNvSpPr txBox="1"/>
      </cdr:nvSpPr>
      <cdr:spPr>
        <a:xfrm xmlns:a="http://schemas.openxmlformats.org/drawingml/2006/main">
          <a:off x="7465661" y="2006332"/>
          <a:ext cx="562345" cy="36090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anose="020B0604020202020204" pitchFamily="34" charset="0"/>
              <a:cs typeface="Arial" panose="020B0604020202020204" pitchFamily="34" charset="0"/>
            </a:rPr>
            <a:t>1976</a:t>
          </a:r>
        </a:p>
      </cdr:txBody>
    </cdr:sp>
  </cdr:relSizeAnchor>
  <cdr:relSizeAnchor xmlns:cdr="http://schemas.openxmlformats.org/drawingml/2006/chartDrawing">
    <cdr:from>
      <cdr:x>0.71171</cdr:x>
      <cdr:y>0.24539</cdr:y>
    </cdr:from>
    <cdr:to>
      <cdr:x>0.78144</cdr:x>
      <cdr:y>0.28787</cdr:y>
    </cdr:to>
    <cdr:sp macro="" textlink="">
      <cdr:nvSpPr>
        <cdr:cNvPr id="28" name="TextBox 1"/>
        <cdr:cNvSpPr txBox="1"/>
      </cdr:nvSpPr>
      <cdr:spPr>
        <a:xfrm xmlns:a="http://schemas.openxmlformats.org/drawingml/2006/main">
          <a:off x="6050254" y="2084345"/>
          <a:ext cx="592779" cy="3608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anose="020B0604020202020204" pitchFamily="34" charset="0"/>
              <a:cs typeface="Arial" panose="020B0604020202020204" pitchFamily="34" charset="0"/>
            </a:rPr>
            <a:t>1981</a:t>
          </a:r>
        </a:p>
      </cdr:txBody>
    </cdr:sp>
  </cdr:relSizeAnchor>
  <cdr:relSizeAnchor xmlns:cdr="http://schemas.openxmlformats.org/drawingml/2006/chartDrawing">
    <cdr:from>
      <cdr:x>0.34631</cdr:x>
      <cdr:y>0.07046</cdr:y>
    </cdr:from>
    <cdr:to>
      <cdr:x>0.79972</cdr:x>
      <cdr:y>0.1669</cdr:y>
    </cdr:to>
    <cdr:grpSp>
      <cdr:nvGrpSpPr>
        <cdr:cNvPr id="30" name="Group 10"/>
        <cdr:cNvGrpSpPr/>
      </cdr:nvGrpSpPr>
      <cdr:grpSpPr>
        <a:xfrm xmlns:a="http://schemas.openxmlformats.org/drawingml/2006/main">
          <a:off x="3222735" y="428182"/>
          <a:ext cx="4219399" cy="586061"/>
          <a:chOff x="0" y="0"/>
          <a:chExt cx="3854449" cy="819150"/>
        </a:xfrm>
      </cdr:grpSpPr>
      <cdr:sp macro="" textlink="">
        <cdr:nvSpPr>
          <cdr:cNvPr id="31" name="TextBox 3"/>
          <cdr:cNvSpPr txBox="1"/>
        </cdr:nvSpPr>
        <cdr:spPr>
          <a:xfrm xmlns:a="http://schemas.openxmlformats.org/drawingml/2006/main">
            <a:off x="0" y="0"/>
            <a:ext cx="2114550" cy="8191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chemeClr val="tx1">
                    <a:lumMod val="65000"/>
                    <a:lumOff val="35000"/>
                  </a:schemeClr>
                </a:solidFill>
                <a:latin typeface="Arial" panose="020B0604020202020204" pitchFamily="34" charset="0"/>
                <a:cs typeface="Arial" panose="020B0604020202020204" pitchFamily="34" charset="0"/>
              </a:rPr>
              <a:t>Women born in </a:t>
            </a:r>
            <a:r>
              <a:rPr lang="en-GB" sz="1400" b="1">
                <a:solidFill>
                  <a:schemeClr val="tx1">
                    <a:lumMod val="65000"/>
                    <a:lumOff val="35000"/>
                  </a:schemeClr>
                </a:solidFill>
                <a:latin typeface="Arial" panose="020B0604020202020204" pitchFamily="34" charset="0"/>
                <a:cs typeface="Arial" panose="020B0604020202020204" pitchFamily="34" charset="0"/>
              </a:rPr>
              <a:t>1951</a:t>
            </a:r>
            <a:r>
              <a:rPr lang="en-GB" sz="1400" b="0">
                <a:solidFill>
                  <a:schemeClr val="tx1">
                    <a:lumMod val="65000"/>
                    <a:lumOff val="35000"/>
                  </a:schemeClr>
                </a:solidFill>
                <a:latin typeface="Arial" panose="020B0604020202020204" pitchFamily="34" charset="0"/>
                <a:cs typeface="Arial" panose="020B0604020202020204" pitchFamily="34" charset="0"/>
              </a:rPr>
              <a:t> had an average of </a:t>
            </a:r>
            <a:r>
              <a:rPr lang="en-GB" sz="1400" b="1">
                <a:solidFill>
                  <a:schemeClr val="tx1">
                    <a:lumMod val="65000"/>
                    <a:lumOff val="35000"/>
                  </a:schemeClr>
                </a:solidFill>
                <a:latin typeface="Arial" panose="020B0604020202020204" pitchFamily="34" charset="0"/>
                <a:cs typeface="Arial" panose="020B0604020202020204" pitchFamily="34" charset="0"/>
              </a:rPr>
              <a:t>2.03</a:t>
            </a:r>
            <a:r>
              <a:rPr lang="en-GB" sz="1400" b="0" baseline="0">
                <a:solidFill>
                  <a:schemeClr val="tx1">
                    <a:lumMod val="65000"/>
                    <a:lumOff val="35000"/>
                  </a:schemeClr>
                </a:solidFill>
                <a:latin typeface="Arial" panose="020B0604020202020204" pitchFamily="34" charset="0"/>
                <a:cs typeface="Arial" panose="020B0604020202020204" pitchFamily="34" charset="0"/>
              </a:rPr>
              <a:t>  children by age 44</a:t>
            </a:r>
            <a:endParaRPr lang="en-GB" sz="1400" b="0">
              <a:solidFill>
                <a:schemeClr val="tx1">
                  <a:lumMod val="65000"/>
                  <a:lumOff val="35000"/>
                </a:schemeClr>
              </a:solidFill>
              <a:latin typeface="Arial" panose="020B0604020202020204" pitchFamily="34" charset="0"/>
              <a:cs typeface="Arial" panose="020B0604020202020204" pitchFamily="34" charset="0"/>
            </a:endParaRPr>
          </a:p>
        </cdr:txBody>
      </cdr:sp>
      <cdr:cxnSp macro="">
        <cdr:nvCxnSpPr>
          <cdr:cNvPr id="32" name="Straight Connector 15"/>
          <cdr:cNvCxnSpPr/>
        </cdr:nvCxnSpPr>
        <cdr:spPr>
          <a:xfrm xmlns:a="http://schemas.openxmlformats.org/drawingml/2006/main" flipH="1">
            <a:off x="1714501" y="537369"/>
            <a:ext cx="2139948" cy="0"/>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0.74039</cdr:x>
      <cdr:y>0.26112</cdr:y>
    </cdr:from>
    <cdr:to>
      <cdr:x>1</cdr:x>
      <cdr:y>0.49117</cdr:y>
    </cdr:to>
    <cdr:grpSp>
      <cdr:nvGrpSpPr>
        <cdr:cNvPr id="33" name="Group 11"/>
        <cdr:cNvGrpSpPr/>
      </cdr:nvGrpSpPr>
      <cdr:grpSpPr>
        <a:xfrm xmlns:a="http://schemas.openxmlformats.org/drawingml/2006/main">
          <a:off x="6890014" y="1586813"/>
          <a:ext cx="2415911" cy="1398003"/>
          <a:chOff x="2593661" y="988386"/>
          <a:chExt cx="2206939" cy="1954045"/>
        </a:xfrm>
      </cdr:grpSpPr>
      <cdr:sp macro="" textlink="">
        <cdr:nvSpPr>
          <cdr:cNvPr id="34" name="TextBox 9"/>
          <cdr:cNvSpPr txBox="1"/>
        </cdr:nvSpPr>
        <cdr:spPr>
          <a:xfrm xmlns:a="http://schemas.openxmlformats.org/drawingml/2006/main">
            <a:off x="2593661" y="1931193"/>
            <a:ext cx="2206939" cy="101123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400" b="0">
                <a:solidFill>
                  <a:schemeClr val="tx1">
                    <a:lumMod val="65000"/>
                    <a:lumOff val="35000"/>
                  </a:schemeClr>
                </a:solidFill>
                <a:latin typeface="Arial" panose="020B0604020202020204" pitchFamily="34" charset="0"/>
                <a:cs typeface="Arial" panose="020B0604020202020204" pitchFamily="34" charset="0"/>
              </a:rPr>
              <a:t>Fertility rates decreased:</a:t>
            </a:r>
          </a:p>
          <a:p xmlns:a="http://schemas.openxmlformats.org/drawingml/2006/main">
            <a:pPr algn="r"/>
            <a:r>
              <a:rPr lang="en-GB" sz="1400" b="0">
                <a:solidFill>
                  <a:schemeClr val="tx1">
                    <a:lumMod val="65000"/>
                    <a:lumOff val="35000"/>
                  </a:schemeClr>
                </a:solidFill>
                <a:latin typeface="Arial" panose="020B0604020202020204" pitchFamily="34" charset="0"/>
                <a:cs typeface="Arial" panose="020B0604020202020204" pitchFamily="34" charset="0"/>
              </a:rPr>
              <a:t>Women born in </a:t>
            </a:r>
            <a:r>
              <a:rPr lang="en-GB" sz="1400" b="1">
                <a:solidFill>
                  <a:schemeClr val="tx1">
                    <a:lumMod val="65000"/>
                    <a:lumOff val="35000"/>
                  </a:schemeClr>
                </a:solidFill>
                <a:latin typeface="Arial" panose="020B0604020202020204" pitchFamily="34" charset="0"/>
                <a:cs typeface="Arial" panose="020B0604020202020204" pitchFamily="34" charset="0"/>
              </a:rPr>
              <a:t>1971</a:t>
            </a:r>
            <a:r>
              <a:rPr lang="en-GB" sz="1400" b="0">
                <a:solidFill>
                  <a:schemeClr val="tx1">
                    <a:lumMod val="65000"/>
                    <a:lumOff val="35000"/>
                  </a:schemeClr>
                </a:solidFill>
                <a:latin typeface="Arial" panose="020B0604020202020204" pitchFamily="34" charset="0"/>
                <a:cs typeface="Arial" panose="020B0604020202020204" pitchFamily="34" charset="0"/>
              </a:rPr>
              <a:t> had an average of </a:t>
            </a:r>
            <a:r>
              <a:rPr lang="en-GB" sz="1400" b="1">
                <a:solidFill>
                  <a:schemeClr val="tx1">
                    <a:lumMod val="65000"/>
                    <a:lumOff val="35000"/>
                  </a:schemeClr>
                </a:solidFill>
                <a:latin typeface="Arial" panose="020B0604020202020204" pitchFamily="34" charset="0"/>
                <a:cs typeface="Arial" panose="020B0604020202020204" pitchFamily="34" charset="0"/>
              </a:rPr>
              <a:t>1.74</a:t>
            </a:r>
            <a:r>
              <a:rPr lang="en-GB" sz="1400" b="0" baseline="0">
                <a:solidFill>
                  <a:schemeClr val="tx1">
                    <a:lumMod val="65000"/>
                    <a:lumOff val="35000"/>
                  </a:schemeClr>
                </a:solidFill>
                <a:latin typeface="Arial" panose="020B0604020202020204" pitchFamily="34" charset="0"/>
                <a:cs typeface="Arial" panose="020B0604020202020204" pitchFamily="34" charset="0"/>
              </a:rPr>
              <a:t>  children by age 44</a:t>
            </a:r>
            <a:endParaRPr lang="en-GB" sz="1400" b="0">
              <a:solidFill>
                <a:schemeClr val="tx1">
                  <a:lumMod val="65000"/>
                  <a:lumOff val="35000"/>
                </a:schemeClr>
              </a:solidFill>
              <a:latin typeface="Arial" panose="020B0604020202020204" pitchFamily="34" charset="0"/>
              <a:cs typeface="Arial" panose="020B0604020202020204" pitchFamily="34" charset="0"/>
            </a:endParaRPr>
          </a:p>
        </cdr:txBody>
      </cdr:sp>
      <cdr:cxnSp macro="">
        <cdr:nvCxnSpPr>
          <cdr:cNvPr id="35" name="Straight Connector 13"/>
          <cdr:cNvCxnSpPr/>
        </cdr:nvCxnSpPr>
        <cdr:spPr>
          <a:xfrm xmlns:a="http://schemas.openxmlformats.org/drawingml/2006/main" flipV="1">
            <a:off x="4308158" y="988386"/>
            <a:ext cx="175260" cy="982972"/>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0.20916</cdr:x>
      <cdr:y>0.23054</cdr:y>
    </cdr:from>
    <cdr:to>
      <cdr:x>0.66218</cdr:x>
      <cdr:y>0.34859</cdr:y>
    </cdr:to>
    <cdr:grpSp>
      <cdr:nvGrpSpPr>
        <cdr:cNvPr id="36" name="Group 16"/>
        <cdr:cNvGrpSpPr/>
      </cdr:nvGrpSpPr>
      <cdr:grpSpPr>
        <a:xfrm xmlns:a="http://schemas.openxmlformats.org/drawingml/2006/main">
          <a:off x="1946427" y="1400980"/>
          <a:ext cx="4215770" cy="717384"/>
          <a:chOff x="-251461" y="-28572"/>
          <a:chExt cx="3851096" cy="1002658"/>
        </a:xfrm>
      </cdr:grpSpPr>
      <cdr:sp macro="" textlink="">
        <cdr:nvSpPr>
          <cdr:cNvPr id="37" name="TextBox 3"/>
          <cdr:cNvSpPr txBox="1"/>
        </cdr:nvSpPr>
        <cdr:spPr>
          <a:xfrm xmlns:a="http://schemas.openxmlformats.org/drawingml/2006/main">
            <a:off x="-251461" y="-28572"/>
            <a:ext cx="2562250" cy="10026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chemeClr val="tx1">
                    <a:lumMod val="65000"/>
                    <a:lumOff val="35000"/>
                  </a:schemeClr>
                </a:solidFill>
                <a:latin typeface="Arial" panose="020B0604020202020204" pitchFamily="34" charset="0"/>
                <a:cs typeface="Arial" panose="020B0604020202020204" pitchFamily="34" charset="0"/>
              </a:rPr>
              <a:t>Of the cohorts shown, </a:t>
            </a:r>
            <a:r>
              <a:rPr lang="en-GB" sz="1400" b="1" baseline="0">
                <a:solidFill>
                  <a:schemeClr val="tx1">
                    <a:lumMod val="65000"/>
                    <a:lumOff val="35000"/>
                  </a:schemeClr>
                </a:solidFill>
                <a:latin typeface="Arial" panose="020B0604020202020204" pitchFamily="34" charset="0"/>
                <a:cs typeface="Arial" panose="020B0604020202020204" pitchFamily="34" charset="0"/>
              </a:rPr>
              <a:t>1981</a:t>
            </a:r>
            <a:r>
              <a:rPr lang="en-GB" sz="1400" b="0" baseline="0">
                <a:solidFill>
                  <a:schemeClr val="tx1">
                    <a:lumMod val="65000"/>
                    <a:lumOff val="35000"/>
                  </a:schemeClr>
                </a:solidFill>
                <a:latin typeface="Arial" panose="020B0604020202020204" pitchFamily="34" charset="0"/>
                <a:cs typeface="Arial" panose="020B0604020202020204" pitchFamily="34" charset="0"/>
              </a:rPr>
              <a:t> are the first to have a higher fertility rate than the previous cohort</a:t>
            </a:r>
            <a:endParaRPr lang="en-GB" sz="1400" b="0">
              <a:solidFill>
                <a:schemeClr val="tx1">
                  <a:lumMod val="65000"/>
                  <a:lumOff val="35000"/>
                </a:schemeClr>
              </a:solidFill>
              <a:latin typeface="Arial" panose="020B0604020202020204" pitchFamily="34" charset="0"/>
              <a:cs typeface="Arial" panose="020B0604020202020204" pitchFamily="34" charset="0"/>
            </a:endParaRPr>
          </a:p>
        </cdr:txBody>
      </cdr:sp>
      <cdr:cxnSp macro="">
        <cdr:nvCxnSpPr>
          <cdr:cNvPr id="38" name="Straight Connector 19"/>
          <cdr:cNvCxnSpPr/>
        </cdr:nvCxnSpPr>
        <cdr:spPr>
          <a:xfrm xmlns:a="http://schemas.openxmlformats.org/drawingml/2006/main" flipH="1" flipV="1">
            <a:off x="2204262" y="346866"/>
            <a:ext cx="1395373" cy="497653"/>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0.60934</cdr:x>
      <cdr:y>0.66934</cdr:y>
    </cdr:from>
    <cdr:to>
      <cdr:x>0.9197</cdr:x>
      <cdr:y>0.83548</cdr:y>
    </cdr:to>
    <cdr:sp macro="" textlink="">
      <cdr:nvSpPr>
        <cdr:cNvPr id="39" name="TextBox 9"/>
        <cdr:cNvSpPr txBox="1"/>
      </cdr:nvSpPr>
      <cdr:spPr>
        <a:xfrm xmlns:a="http://schemas.openxmlformats.org/drawingml/2006/main">
          <a:off x="5663648" y="4056506"/>
          <a:ext cx="2884711" cy="100687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b="0">
              <a:solidFill>
                <a:srgbClr val="2E8ACA"/>
              </a:solidFill>
              <a:latin typeface="Arial" panose="020B0604020202020204" pitchFamily="34" charset="0"/>
              <a:cs typeface="Arial" panose="020B0604020202020204" pitchFamily="34" charset="0"/>
            </a:rPr>
            <a:t>Generally</a:t>
          </a:r>
          <a:r>
            <a:rPr lang="en-GB" sz="1400" b="0" baseline="0">
              <a:solidFill>
                <a:srgbClr val="2E8ACA"/>
              </a:solidFill>
              <a:latin typeface="Arial" panose="020B0604020202020204" pitchFamily="34" charset="0"/>
              <a:cs typeface="Arial" panose="020B0604020202020204" pitchFamily="34" charset="0"/>
            </a:rPr>
            <a:t> increasing fertility rates for women aged over 30 may lead to some catching up with previous cohorts, but unlikely to reach the rates of the 1950s and 1960s cohorts</a:t>
          </a:r>
          <a:endParaRPr lang="en-GB" sz="1400" b="0">
            <a:solidFill>
              <a:srgbClr val="2E8ACA"/>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0.15574</cdr:x>
      <cdr:y>0.8559</cdr:y>
    </cdr:from>
    <cdr:to>
      <cdr:x>0.23193</cdr:x>
      <cdr:y>0.88954</cdr:y>
    </cdr:to>
    <cdr:sp macro="" textlink="">
      <cdr:nvSpPr>
        <cdr:cNvPr id="8" name="TextBox 7"/>
        <cdr:cNvSpPr txBox="1"/>
      </cdr:nvSpPr>
      <cdr:spPr>
        <a:xfrm xmlns:a="http://schemas.openxmlformats.org/drawingml/2006/main">
          <a:off x="1323974" y="7269956"/>
          <a:ext cx="6477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tx1">
                  <a:lumMod val="65000"/>
                  <a:lumOff val="35000"/>
                </a:schemeClr>
              </a:solidFill>
              <a:latin typeface="Arial" panose="020B0604020202020204" pitchFamily="34" charset="0"/>
              <a:cs typeface="Arial" panose="020B0604020202020204" pitchFamily="34" charset="0"/>
            </a:rPr>
            <a:t>2001</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0.87657</cdr:x>
      <cdr:y>0.46523</cdr:y>
    </cdr:from>
    <cdr:to>
      <cdr:x>0.95468</cdr:x>
      <cdr:y>0.5175</cdr:y>
    </cdr:to>
    <cdr:sp macro="" textlink="">
      <cdr:nvSpPr>
        <cdr:cNvPr id="11" name="TextBox 2"/>
        <cdr:cNvSpPr txBox="1"/>
      </cdr:nvSpPr>
      <cdr:spPr>
        <a:xfrm xmlns:a="http://schemas.openxmlformats.org/drawingml/2006/main">
          <a:off x="8140570" y="2831581"/>
          <a:ext cx="725398" cy="3181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anose="020B0604020202020204" pitchFamily="34" charset="0"/>
              <a:cs typeface="Arial" panose="020B0604020202020204" pitchFamily="34" charset="0"/>
            </a:rPr>
            <a:t>Wales</a:t>
          </a:r>
        </a:p>
      </cdr:txBody>
    </cdr:sp>
  </cdr:relSizeAnchor>
  <cdr:relSizeAnchor xmlns:cdr="http://schemas.openxmlformats.org/drawingml/2006/chartDrawing">
    <cdr:from>
      <cdr:x>0.8762</cdr:x>
      <cdr:y>0.51342</cdr:y>
    </cdr:from>
    <cdr:to>
      <cdr:x>0.97741</cdr:x>
      <cdr:y>0.54596</cdr:y>
    </cdr:to>
    <cdr:sp macro="" textlink="">
      <cdr:nvSpPr>
        <cdr:cNvPr id="15" name="TextBox 2"/>
        <cdr:cNvSpPr txBox="1"/>
      </cdr:nvSpPr>
      <cdr:spPr>
        <a:xfrm xmlns:a="http://schemas.openxmlformats.org/drawingml/2006/main">
          <a:off x="8120492" y="3115137"/>
          <a:ext cx="937996" cy="197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rgbClr val="2E8ACA"/>
              </a:solidFill>
              <a:latin typeface="Arial" panose="020B0604020202020204" pitchFamily="34" charset="0"/>
              <a:cs typeface="Arial" panose="020B0604020202020204" pitchFamily="34" charset="0"/>
            </a:rPr>
            <a:t>Scotland</a:t>
          </a:r>
        </a:p>
      </cdr:txBody>
    </cdr:sp>
  </cdr:relSizeAnchor>
  <cdr:relSizeAnchor xmlns:cdr="http://schemas.openxmlformats.org/drawingml/2006/chartDrawing">
    <cdr:from>
      <cdr:x>0.87711</cdr:x>
      <cdr:y>0.39777</cdr:y>
    </cdr:from>
    <cdr:to>
      <cdr:x>0.98382</cdr:x>
      <cdr:y>0.44328</cdr:y>
    </cdr:to>
    <cdr:grpSp>
      <cdr:nvGrpSpPr>
        <cdr:cNvPr id="4" name="Group 3"/>
        <cdr:cNvGrpSpPr/>
      </cdr:nvGrpSpPr>
      <cdr:grpSpPr>
        <a:xfrm xmlns:a="http://schemas.openxmlformats.org/drawingml/2006/main">
          <a:off x="8145611" y="2421017"/>
          <a:ext cx="991002" cy="276996"/>
          <a:chOff x="8040635" y="2554510"/>
          <a:chExt cx="991035" cy="277075"/>
        </a:xfrm>
      </cdr:grpSpPr>
      <cdr:grpSp>
        <cdr:nvGrpSpPr>
          <cdr:cNvPr id="5" name="Group 4"/>
          <cdr:cNvGrpSpPr/>
        </cdr:nvGrpSpPr>
        <cdr:grpSpPr>
          <a:xfrm xmlns:a="http://schemas.openxmlformats.org/drawingml/2006/main">
            <a:off x="8040635" y="2554510"/>
            <a:ext cx="991035" cy="277075"/>
            <a:chOff x="7496381" y="2643933"/>
            <a:chExt cx="923925" cy="285750"/>
          </a:xfrm>
        </cdr:grpSpPr>
        <cdr:sp macro="" textlink="">
          <cdr:nvSpPr>
            <cdr:cNvPr id="2" name="TextBox 1"/>
            <cdr:cNvSpPr txBox="1"/>
          </cdr:nvSpPr>
          <cdr:spPr>
            <a:xfrm xmlns:a="http://schemas.openxmlformats.org/drawingml/2006/main">
              <a:off x="7496381" y="2643933"/>
              <a:ext cx="92392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200" b="1">
                  <a:solidFill>
                    <a:schemeClr val="tx1">
                      <a:lumMod val="65000"/>
                      <a:lumOff val="35000"/>
                    </a:schemeClr>
                  </a:solidFill>
                  <a:latin typeface="Arial" pitchFamily="34" charset="0"/>
                  <a:cs typeface="Arial" pitchFamily="34" charset="0"/>
                </a:rPr>
                <a:t>N. Ireland</a:t>
              </a:r>
            </a:p>
          </cdr:txBody>
        </cdr:sp>
      </cdr:grpSp>
    </cdr:grpSp>
  </cdr:relSizeAnchor>
  <cdr:relSizeAnchor xmlns:cdr="http://schemas.openxmlformats.org/drawingml/2006/chartDrawing">
    <cdr:from>
      <cdr:x>0.02769</cdr:x>
      <cdr:y>0.96088</cdr:y>
    </cdr:from>
    <cdr:to>
      <cdr:x>0.43385</cdr:x>
      <cdr:y>1</cdr:y>
    </cdr:to>
    <cdr:sp macro="" textlink="">
      <cdr:nvSpPr>
        <cdr:cNvPr id="9" name="TextBox 8"/>
        <cdr:cNvSpPr txBox="1"/>
      </cdr:nvSpPr>
      <cdr:spPr>
        <a:xfrm xmlns:a="http://schemas.openxmlformats.org/drawingml/2006/main">
          <a:off x="257175" y="5848350"/>
          <a:ext cx="37719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cdr:x>
      <cdr:y>0.93584</cdr:y>
    </cdr:from>
    <cdr:to>
      <cdr:x>0.98664</cdr:x>
      <cdr:y>1</cdr:y>
    </cdr:to>
    <cdr:sp macro="" textlink="">
      <cdr:nvSpPr>
        <cdr:cNvPr id="13" name="TextBox 12"/>
        <cdr:cNvSpPr txBox="1"/>
      </cdr:nvSpPr>
      <cdr:spPr>
        <a:xfrm xmlns:a="http://schemas.openxmlformats.org/drawingml/2006/main">
          <a:off x="0" y="5695950"/>
          <a:ext cx="9162802"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latin typeface="Arial" panose="020B0604020202020204" pitchFamily="34" charset="0"/>
              <a:cs typeface="Arial" panose="020B0604020202020204" pitchFamily="34" charset="0"/>
            </a:rPr>
            <a:t>Note</a:t>
          </a:r>
        </a:p>
        <a:p xmlns:a="http://schemas.openxmlformats.org/drawingml/2006/main">
          <a:r>
            <a:rPr lang="en-GB" sz="800">
              <a:latin typeface="Arial" panose="020B0604020202020204" pitchFamily="34" charset="0"/>
              <a:cs typeface="Arial" panose="020B0604020202020204" pitchFamily="34" charset="0"/>
            </a:rPr>
            <a:t>The label for Northern Ireland</a:t>
          </a:r>
          <a:r>
            <a:rPr lang="en-GB" sz="800" baseline="0">
              <a:latin typeface="Arial" panose="020B0604020202020204" pitchFamily="34" charset="0"/>
              <a:cs typeface="Arial" panose="020B0604020202020204" pitchFamily="34" charset="0"/>
            </a:rPr>
            <a:t> quotes the 2017 total fertility rates because at the time of writing the 2018 figure was not available.</a:t>
          </a:r>
          <a:endParaRPr lang="en-GB"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0.83497</cdr:x>
      <cdr:y>0.50196</cdr:y>
    </cdr:from>
    <cdr:to>
      <cdr:x>0.90394</cdr:x>
      <cdr:y>0.55584</cdr:y>
    </cdr:to>
    <cdr:sp macro="" textlink="">
      <cdr:nvSpPr>
        <cdr:cNvPr id="18" name="TextBox 17"/>
        <cdr:cNvSpPr txBox="1"/>
      </cdr:nvSpPr>
      <cdr:spPr>
        <a:xfrm xmlns:a="http://schemas.openxmlformats.org/drawingml/2006/main">
          <a:off x="7738379" y="3045606"/>
          <a:ext cx="639202" cy="326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1" baseline="0">
              <a:solidFill>
                <a:srgbClr val="2E8ACA"/>
              </a:solidFill>
              <a:latin typeface="Arial" panose="020B0604020202020204" pitchFamily="34" charset="0"/>
              <a:cs typeface="Arial" panose="020B0604020202020204" pitchFamily="34" charset="0"/>
            </a:rPr>
            <a:t>1.42</a:t>
          </a:r>
        </a:p>
      </cdr:txBody>
    </cdr:sp>
  </cdr:relSizeAnchor>
  <cdr:relSizeAnchor xmlns:cdr="http://schemas.openxmlformats.org/drawingml/2006/chartDrawing">
    <cdr:from>
      <cdr:x>0.82325</cdr:x>
      <cdr:y>0.4536</cdr:y>
    </cdr:from>
    <cdr:to>
      <cdr:x>0.9019</cdr:x>
      <cdr:y>0.51744</cdr:y>
    </cdr:to>
    <cdr:sp macro="" textlink="">
      <cdr:nvSpPr>
        <cdr:cNvPr id="16" name="TextBox 2"/>
        <cdr:cNvSpPr txBox="1"/>
      </cdr:nvSpPr>
      <cdr:spPr>
        <a:xfrm xmlns:a="http://schemas.openxmlformats.org/drawingml/2006/main">
          <a:off x="7645417" y="2760826"/>
          <a:ext cx="730413" cy="3885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800" b="1">
              <a:solidFill>
                <a:schemeClr val="tx1">
                  <a:lumMod val="65000"/>
                  <a:lumOff val="35000"/>
                </a:schemeClr>
              </a:solidFill>
              <a:latin typeface="Arial" panose="020B0604020202020204" pitchFamily="34" charset="0"/>
              <a:cs typeface="Arial" panose="020B0604020202020204" pitchFamily="34" charset="0"/>
            </a:rPr>
            <a:t>1.63</a:t>
          </a:r>
        </a:p>
      </cdr:txBody>
    </cdr:sp>
  </cdr:relSizeAnchor>
  <cdr:relSizeAnchor xmlns:cdr="http://schemas.openxmlformats.org/drawingml/2006/chartDrawing">
    <cdr:from>
      <cdr:x>0.87335</cdr:x>
      <cdr:y>0.43189</cdr:y>
    </cdr:from>
    <cdr:to>
      <cdr:x>0.97016</cdr:x>
      <cdr:y>0.47741</cdr:y>
    </cdr:to>
    <cdr:sp macro="" textlink="">
      <cdr:nvSpPr>
        <cdr:cNvPr id="19" name="TextBox 2"/>
        <cdr:cNvSpPr txBox="1"/>
      </cdr:nvSpPr>
      <cdr:spPr>
        <a:xfrm xmlns:a="http://schemas.openxmlformats.org/drawingml/2006/main">
          <a:off x="8110666" y="2628688"/>
          <a:ext cx="899062" cy="2770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200" b="1">
              <a:solidFill>
                <a:schemeClr val="tx1">
                  <a:lumMod val="65000"/>
                  <a:lumOff val="35000"/>
                </a:schemeClr>
              </a:solidFill>
              <a:latin typeface="Arial" panose="020B0604020202020204" pitchFamily="34" charset="0"/>
              <a:cs typeface="Arial" panose="020B0604020202020204" pitchFamily="34" charset="0"/>
            </a:rPr>
            <a:t>England</a:t>
          </a:r>
        </a:p>
      </cdr:txBody>
    </cdr:sp>
  </cdr:relSizeAnchor>
  <cdr:relSizeAnchor xmlns:cdr="http://schemas.openxmlformats.org/drawingml/2006/chartDrawing">
    <cdr:from>
      <cdr:x>0.82194</cdr:x>
      <cdr:y>0.42153</cdr:y>
    </cdr:from>
    <cdr:to>
      <cdr:x>0.9006</cdr:x>
      <cdr:y>0.48537</cdr:y>
    </cdr:to>
    <cdr:sp macro="" textlink="">
      <cdr:nvSpPr>
        <cdr:cNvPr id="20" name="TextBox 2"/>
        <cdr:cNvSpPr txBox="1"/>
      </cdr:nvSpPr>
      <cdr:spPr>
        <a:xfrm xmlns:a="http://schemas.openxmlformats.org/drawingml/2006/main">
          <a:off x="7633252" y="2565602"/>
          <a:ext cx="730505" cy="3885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800" b="1">
              <a:solidFill>
                <a:schemeClr val="tx1">
                  <a:lumMod val="65000"/>
                  <a:lumOff val="35000"/>
                </a:schemeClr>
              </a:solidFill>
              <a:latin typeface="Arial" panose="020B0604020202020204" pitchFamily="34" charset="0"/>
              <a:cs typeface="Arial" panose="020B0604020202020204" pitchFamily="34" charset="0"/>
            </a:rPr>
            <a:t>1.70</a:t>
          </a:r>
        </a:p>
      </cdr:txBody>
    </cdr:sp>
  </cdr:relSizeAnchor>
  <cdr:relSizeAnchor xmlns:cdr="http://schemas.openxmlformats.org/drawingml/2006/chartDrawing">
    <cdr:from>
      <cdr:x>0.8213</cdr:x>
      <cdr:y>0.38692</cdr:y>
    </cdr:from>
    <cdr:to>
      <cdr:x>0.89996</cdr:x>
      <cdr:y>0.45076</cdr:y>
    </cdr:to>
    <cdr:sp macro="" textlink="">
      <cdr:nvSpPr>
        <cdr:cNvPr id="21" name="TextBox 2"/>
        <cdr:cNvSpPr txBox="1"/>
      </cdr:nvSpPr>
      <cdr:spPr>
        <a:xfrm xmlns:a="http://schemas.openxmlformats.org/drawingml/2006/main">
          <a:off x="7627351" y="2355006"/>
          <a:ext cx="730506" cy="3885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800" b="1">
              <a:solidFill>
                <a:schemeClr val="tx1">
                  <a:lumMod val="65000"/>
                  <a:lumOff val="35000"/>
                </a:schemeClr>
              </a:solidFill>
              <a:latin typeface="Arial" panose="020B0604020202020204" pitchFamily="34" charset="0"/>
              <a:cs typeface="Arial" panose="020B0604020202020204" pitchFamily="34" charset="0"/>
            </a:rPr>
            <a:t>1.87</a:t>
          </a: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0.48485</cdr:x>
      <cdr:y>0.09618</cdr:y>
    </cdr:from>
    <cdr:to>
      <cdr:x>0.86222</cdr:x>
      <cdr:y>0.19173</cdr:y>
    </cdr:to>
    <cdr:sp macro="" textlink="">
      <cdr:nvSpPr>
        <cdr:cNvPr id="2" name="TextBox 1"/>
        <cdr:cNvSpPr txBox="1"/>
      </cdr:nvSpPr>
      <cdr:spPr>
        <a:xfrm xmlns:a="http://schemas.openxmlformats.org/drawingml/2006/main">
          <a:off x="4511039" y="584847"/>
          <a:ext cx="3511073" cy="581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1600" b="1">
              <a:solidFill>
                <a:srgbClr val="284F99"/>
              </a:solidFill>
              <a:effectLst/>
              <a:latin typeface="Arial" panose="020B0604020202020204" pitchFamily="34" charset="0"/>
              <a:ea typeface="+mn-ea"/>
              <a:cs typeface="Arial" panose="020B0604020202020204" pitchFamily="34" charset="0"/>
            </a:rPr>
            <a:t>Number of deaths </a:t>
          </a:r>
          <a:endParaRPr lang="en-GB" sz="16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0.33125</cdr:x>
      <cdr:y>0.37481</cdr:y>
    </cdr:from>
    <cdr:to>
      <cdr:x>0.67158</cdr:x>
      <cdr:y>0.50627</cdr:y>
    </cdr:to>
    <cdr:sp macro="" textlink="">
      <cdr:nvSpPr>
        <cdr:cNvPr id="3" name="TextBox 2"/>
        <cdr:cNvSpPr txBox="1"/>
      </cdr:nvSpPr>
      <cdr:spPr>
        <a:xfrm xmlns:a="http://schemas.openxmlformats.org/drawingml/2006/main">
          <a:off x="3081994" y="2279111"/>
          <a:ext cx="3166406" cy="7993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284F99"/>
              </a:solidFill>
              <a:latin typeface="Arial" panose="020B0604020202020204" pitchFamily="34" charset="0"/>
              <a:cs typeface="Arial" panose="020B0604020202020204" pitchFamily="34" charset="0"/>
            </a:rPr>
            <a:t>Age-standardised death rates </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0.87264</cdr:x>
      <cdr:y>0.26895</cdr:y>
    </cdr:from>
    <cdr:to>
      <cdr:x>0.9501</cdr:x>
      <cdr:y>0.31375</cdr:y>
    </cdr:to>
    <cdr:sp macro="" textlink="">
      <cdr:nvSpPr>
        <cdr:cNvPr id="2" name="TextBox 1"/>
        <cdr:cNvSpPr txBox="1"/>
      </cdr:nvSpPr>
      <cdr:spPr>
        <a:xfrm xmlns:a="http://schemas.openxmlformats.org/drawingml/2006/main">
          <a:off x="8120750" y="1634368"/>
          <a:ext cx="720836" cy="2722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Lung</a:t>
          </a:r>
        </a:p>
      </cdr:txBody>
    </cdr:sp>
  </cdr:relSizeAnchor>
  <cdr:relSizeAnchor xmlns:cdr="http://schemas.openxmlformats.org/drawingml/2006/chartDrawing">
    <cdr:from>
      <cdr:x>0.84377</cdr:x>
      <cdr:y>0.67673</cdr:y>
    </cdr:from>
    <cdr:to>
      <cdr:x>0.95389</cdr:x>
      <cdr:y>0.73337</cdr:y>
    </cdr:to>
    <cdr:sp macro="" textlink="">
      <cdr:nvSpPr>
        <cdr:cNvPr id="5" name="TextBox 4"/>
        <cdr:cNvSpPr txBox="1"/>
      </cdr:nvSpPr>
      <cdr:spPr>
        <a:xfrm xmlns:a="http://schemas.openxmlformats.org/drawingml/2006/main">
          <a:off x="7852033" y="4112457"/>
          <a:ext cx="1024769" cy="3441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Bowel</a:t>
          </a:r>
        </a:p>
      </cdr:txBody>
    </cdr:sp>
  </cdr:relSizeAnchor>
  <cdr:relSizeAnchor xmlns:cdr="http://schemas.openxmlformats.org/drawingml/2006/chartDrawing">
    <cdr:from>
      <cdr:x>0.85508</cdr:x>
      <cdr:y>0.49626</cdr:y>
    </cdr:from>
    <cdr:to>
      <cdr:x>0.94255</cdr:x>
      <cdr:y>0.5452</cdr:y>
    </cdr:to>
    <cdr:sp macro="" textlink="">
      <cdr:nvSpPr>
        <cdr:cNvPr id="6" name="TextBox 5"/>
        <cdr:cNvSpPr txBox="1"/>
      </cdr:nvSpPr>
      <cdr:spPr>
        <a:xfrm xmlns:a="http://schemas.openxmlformats.org/drawingml/2006/main">
          <a:off x="7957331" y="3015726"/>
          <a:ext cx="813990" cy="297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Prostate</a:t>
          </a:r>
        </a:p>
      </cdr:txBody>
    </cdr:sp>
  </cdr:relSizeAnchor>
  <cdr:relSizeAnchor xmlns:cdr="http://schemas.openxmlformats.org/drawingml/2006/chartDrawing">
    <cdr:from>
      <cdr:x>0.81597</cdr:x>
      <cdr:y>0.5994</cdr:y>
    </cdr:from>
    <cdr:to>
      <cdr:x>0.90948</cdr:x>
      <cdr:y>0.65244</cdr:y>
    </cdr:to>
    <cdr:sp macro="" textlink="">
      <cdr:nvSpPr>
        <cdr:cNvPr id="7" name="TextBox 6"/>
        <cdr:cNvSpPr txBox="1"/>
      </cdr:nvSpPr>
      <cdr:spPr>
        <a:xfrm xmlns:a="http://schemas.openxmlformats.org/drawingml/2006/main">
          <a:off x="7593356" y="3642519"/>
          <a:ext cx="870197" cy="3223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Breast</a:t>
          </a:r>
        </a:p>
      </cdr:txBody>
    </cdr:sp>
  </cdr:relSizeAnchor>
  <cdr:relSizeAnchor xmlns:cdr="http://schemas.openxmlformats.org/drawingml/2006/chartDrawing">
    <cdr:from>
      <cdr:x>0.85291</cdr:x>
      <cdr:y>0.76827</cdr:y>
    </cdr:from>
    <cdr:to>
      <cdr:x>0.95697</cdr:x>
      <cdr:y>0.81879</cdr:y>
    </cdr:to>
    <cdr:sp macro="" textlink="">
      <cdr:nvSpPr>
        <cdr:cNvPr id="3" name="TextBox 2"/>
        <cdr:cNvSpPr txBox="1"/>
      </cdr:nvSpPr>
      <cdr:spPr>
        <a:xfrm xmlns:a="http://schemas.openxmlformats.org/drawingml/2006/main">
          <a:off x="7937146" y="4668759"/>
          <a:ext cx="968374" cy="307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Blood</a:t>
          </a:r>
        </a:p>
      </cdr:txBody>
    </cdr:sp>
  </cdr:relSizeAnchor>
</c:userShapes>
</file>

<file path=xl/drawings/drawing4.xml><?xml version="1.0" encoding="utf-8"?>
<c:userShapes xmlns:c="http://schemas.openxmlformats.org/drawingml/2006/chart">
  <cdr:relSizeAnchor xmlns:cdr="http://schemas.openxmlformats.org/drawingml/2006/chartDrawing">
    <cdr:from>
      <cdr:x>0.24524</cdr:x>
      <cdr:y>0.24348</cdr:y>
    </cdr:from>
    <cdr:to>
      <cdr:x>0.32</cdr:x>
      <cdr:y>0.2879</cdr:y>
    </cdr:to>
    <cdr:sp macro="" textlink="">
      <cdr:nvSpPr>
        <cdr:cNvPr id="11" name="TextBox 1"/>
        <cdr:cNvSpPr txBox="1"/>
      </cdr:nvSpPr>
      <cdr:spPr>
        <a:xfrm xmlns:a="http://schemas.openxmlformats.org/drawingml/2006/main">
          <a:off x="2277525" y="1472666"/>
          <a:ext cx="694287" cy="2686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baseline="0">
              <a:solidFill>
                <a:sysClr val="windowText" lastClr="000000"/>
              </a:solidFill>
              <a:latin typeface="Arial" panose="020B0604020202020204" pitchFamily="34" charset="0"/>
              <a:cs typeface="Arial" panose="020B0604020202020204" pitchFamily="34" charset="0"/>
            </a:rPr>
            <a:t>1971</a:t>
          </a:r>
          <a:endParaRPr lang="en-GB" sz="14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0.93397</cdr:x>
      <cdr:y>0.35203</cdr:y>
    </cdr:from>
    <cdr:to>
      <cdr:x>0.99779</cdr:x>
      <cdr:y>0.39646</cdr:y>
    </cdr:to>
    <cdr:sp macro="" textlink="">
      <cdr:nvSpPr>
        <cdr:cNvPr id="15" name="TextBox 1"/>
        <cdr:cNvSpPr txBox="1"/>
      </cdr:nvSpPr>
      <cdr:spPr>
        <a:xfrm xmlns:a="http://schemas.openxmlformats.org/drawingml/2006/main">
          <a:off x="8673675" y="2129220"/>
          <a:ext cx="592688" cy="2687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baseline="0">
              <a:solidFill>
                <a:sysClr val="windowText" lastClr="000000"/>
              </a:solidFill>
              <a:latin typeface="Arial" panose="020B0604020202020204" pitchFamily="34" charset="0"/>
              <a:cs typeface="Arial" panose="020B0604020202020204" pitchFamily="34" charset="0"/>
            </a:rPr>
            <a:t>2018</a:t>
          </a:r>
          <a:endParaRPr lang="en-GB" sz="14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0.48062</cdr:x>
      <cdr:y>0.69502</cdr:y>
    </cdr:from>
    <cdr:to>
      <cdr:x>0.55589</cdr:x>
      <cdr:y>0.74173</cdr:y>
    </cdr:to>
    <cdr:sp macro="" textlink="">
      <cdr:nvSpPr>
        <cdr:cNvPr id="17" name="TextBox 1"/>
        <cdr:cNvSpPr txBox="1"/>
      </cdr:nvSpPr>
      <cdr:spPr>
        <a:xfrm xmlns:a="http://schemas.openxmlformats.org/drawingml/2006/main">
          <a:off x="4463470" y="4203749"/>
          <a:ext cx="699023" cy="2825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baseline="0">
              <a:solidFill>
                <a:sysClr val="windowText" lastClr="000000"/>
              </a:solidFill>
              <a:latin typeface="Arial" panose="020B0604020202020204" pitchFamily="34" charset="0"/>
              <a:cs typeface="Arial" panose="020B0604020202020204" pitchFamily="34" charset="0"/>
            </a:rPr>
            <a:t>1988</a:t>
          </a:r>
        </a:p>
      </cdr:txBody>
    </cdr:sp>
  </cdr:relSizeAnchor>
  <cdr:relSizeAnchor xmlns:cdr="http://schemas.openxmlformats.org/drawingml/2006/chartDrawing">
    <cdr:from>
      <cdr:x>0.65715</cdr:x>
      <cdr:y>0.3914</cdr:y>
    </cdr:from>
    <cdr:to>
      <cdr:x>0.73026</cdr:x>
      <cdr:y>0.43582</cdr:y>
    </cdr:to>
    <cdr:sp macro="" textlink="">
      <cdr:nvSpPr>
        <cdr:cNvPr id="19" name="TextBox 1"/>
        <cdr:cNvSpPr txBox="1"/>
      </cdr:nvSpPr>
      <cdr:spPr>
        <a:xfrm xmlns:a="http://schemas.openxmlformats.org/drawingml/2006/main">
          <a:off x="6102829" y="2367320"/>
          <a:ext cx="678964" cy="2686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baseline="0">
              <a:solidFill>
                <a:sysClr val="windowText" lastClr="000000"/>
              </a:solidFill>
              <a:latin typeface="Arial" panose="020B0604020202020204" pitchFamily="34" charset="0"/>
              <a:cs typeface="Arial" panose="020B0604020202020204" pitchFamily="34" charset="0"/>
            </a:rPr>
            <a:t>2003</a:t>
          </a:r>
          <a:endParaRPr lang="en-GB" sz="14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0.7429</cdr:x>
      <cdr:y>0.1265</cdr:y>
    </cdr:from>
    <cdr:to>
      <cdr:x>0.81333</cdr:x>
      <cdr:y>0.17092</cdr:y>
    </cdr:to>
    <cdr:sp macro="" textlink="">
      <cdr:nvSpPr>
        <cdr:cNvPr id="6" name="TextBox 1"/>
        <cdr:cNvSpPr txBox="1"/>
      </cdr:nvSpPr>
      <cdr:spPr>
        <a:xfrm xmlns:a="http://schemas.openxmlformats.org/drawingml/2006/main">
          <a:off x="6899231" y="765145"/>
          <a:ext cx="654075" cy="2686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baseline="0">
              <a:solidFill>
                <a:sysClr val="windowText" lastClr="000000"/>
              </a:solidFill>
              <a:latin typeface="Arial" panose="020B0604020202020204" pitchFamily="34" charset="0"/>
              <a:cs typeface="Arial" panose="020B0604020202020204" pitchFamily="34" charset="0"/>
            </a:rPr>
            <a:t>2007</a:t>
          </a:r>
          <a:endParaRPr lang="en-GB" sz="14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0.32513</cdr:x>
      <cdr:y>0.07402</cdr:y>
    </cdr:from>
    <cdr:to>
      <cdr:x>0.71693</cdr:x>
      <cdr:y>0.22363</cdr:y>
    </cdr:to>
    <cdr:sp macro="" textlink="">
      <cdr:nvSpPr>
        <cdr:cNvPr id="2" name="TextBox 1"/>
        <cdr:cNvSpPr txBox="1"/>
      </cdr:nvSpPr>
      <cdr:spPr>
        <a:xfrm xmlns:a="http://schemas.openxmlformats.org/drawingml/2006/main">
          <a:off x="3019401" y="447675"/>
          <a:ext cx="3638598" cy="9048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400" b="1">
              <a:solidFill>
                <a:srgbClr val="96D0CB"/>
              </a:solidFill>
              <a:latin typeface="Arial" panose="020B0604020202020204" pitchFamily="34" charset="0"/>
              <a:cs typeface="Arial" panose="020B0604020202020204" pitchFamily="34" charset="0"/>
            </a:rPr>
            <a:t>Population increasing</a:t>
          </a:r>
        </a:p>
      </cdr:txBody>
    </cdr:sp>
  </cdr:relSizeAnchor>
  <cdr:relSizeAnchor xmlns:cdr="http://schemas.openxmlformats.org/drawingml/2006/chartDrawing">
    <cdr:from>
      <cdr:x>0.3241</cdr:x>
      <cdr:y>0.82572</cdr:y>
    </cdr:from>
    <cdr:to>
      <cdr:x>0.7159</cdr:x>
      <cdr:y>0.97532</cdr:y>
    </cdr:to>
    <cdr:sp macro="" textlink="">
      <cdr:nvSpPr>
        <cdr:cNvPr id="8" name="TextBox 1"/>
        <cdr:cNvSpPr txBox="1"/>
      </cdr:nvSpPr>
      <cdr:spPr>
        <a:xfrm xmlns:a="http://schemas.openxmlformats.org/drawingml/2006/main">
          <a:off x="3009864" y="4994289"/>
          <a:ext cx="3638598" cy="9048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400" b="1">
              <a:solidFill>
                <a:srgbClr val="96D0CB"/>
              </a:solidFill>
              <a:latin typeface="Arial" panose="020B0604020202020204" pitchFamily="34" charset="0"/>
              <a:cs typeface="Arial" panose="020B0604020202020204" pitchFamily="34" charset="0"/>
            </a:rPr>
            <a:t>Population decreasing</a:t>
          </a:r>
        </a:p>
      </cdr:txBody>
    </cdr:sp>
  </cdr:relSizeAnchor>
</c:userShapes>
</file>

<file path=xl/drawings/drawing4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0.54758</cdr:x>
      <cdr:y>0.42002</cdr:y>
    </cdr:from>
    <cdr:to>
      <cdr:x>0.78043</cdr:x>
      <cdr:y>0.46911</cdr:y>
    </cdr:to>
    <cdr:sp macro="" textlink="">
      <cdr:nvSpPr>
        <cdr:cNvPr id="4" name="TextBox 1"/>
        <cdr:cNvSpPr txBox="1"/>
      </cdr:nvSpPr>
      <cdr:spPr>
        <a:xfrm xmlns:a="http://schemas.openxmlformats.org/drawingml/2006/main">
          <a:off x="5085307" y="2540438"/>
          <a:ext cx="2162449" cy="2969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Ischaemic</a:t>
          </a:r>
          <a:r>
            <a:rPr lang="en-GB" sz="1000" b="1">
              <a:solidFill>
                <a:sysClr val="windowText" lastClr="000000"/>
              </a:solidFill>
              <a:latin typeface="Arial" panose="020B0604020202020204" pitchFamily="34" charset="0"/>
              <a:cs typeface="Arial" panose="020B0604020202020204" pitchFamily="34" charset="0"/>
            </a:rPr>
            <a:t> </a:t>
          </a:r>
          <a:r>
            <a:rPr lang="en-GB" sz="1200" b="1">
              <a:solidFill>
                <a:sysClr val="windowText" lastClr="000000"/>
              </a:solidFill>
              <a:latin typeface="Arial" panose="020B0604020202020204" pitchFamily="34" charset="0"/>
              <a:cs typeface="Arial" panose="020B0604020202020204" pitchFamily="34" charset="0"/>
            </a:rPr>
            <a:t>heart disease</a:t>
          </a:r>
        </a:p>
      </cdr:txBody>
    </cdr:sp>
  </cdr:relSizeAnchor>
  <cdr:relSizeAnchor xmlns:cdr="http://schemas.openxmlformats.org/drawingml/2006/chartDrawing">
    <cdr:from>
      <cdr:x>0.78582</cdr:x>
      <cdr:y>0.5431</cdr:y>
    </cdr:from>
    <cdr:to>
      <cdr:x>0.97246</cdr:x>
      <cdr:y>0.59582</cdr:y>
    </cdr:to>
    <cdr:sp macro="" textlink="">
      <cdr:nvSpPr>
        <cdr:cNvPr id="5" name="TextBox 4"/>
        <cdr:cNvSpPr txBox="1"/>
      </cdr:nvSpPr>
      <cdr:spPr>
        <a:xfrm xmlns:a="http://schemas.openxmlformats.org/drawingml/2006/main">
          <a:off x="7297812" y="3284872"/>
          <a:ext cx="1733302" cy="3188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Respiratory</a:t>
          </a:r>
          <a:r>
            <a:rPr lang="en-GB" sz="1200" b="1" baseline="0">
              <a:solidFill>
                <a:srgbClr val="284F99"/>
              </a:solidFill>
              <a:latin typeface="Arial" panose="020B0604020202020204" pitchFamily="34" charset="0"/>
              <a:cs typeface="Arial" panose="020B0604020202020204" pitchFamily="34" charset="0"/>
            </a:rPr>
            <a:t> disease</a:t>
          </a:r>
          <a:endParaRPr lang="en-GB" sz="12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0.54959</cdr:x>
      <cdr:y>0.77749</cdr:y>
    </cdr:from>
    <cdr:to>
      <cdr:x>0.79619</cdr:x>
      <cdr:y>0.82668</cdr:y>
    </cdr:to>
    <cdr:sp macro="" textlink="">
      <cdr:nvSpPr>
        <cdr:cNvPr id="6" name="TextBox 5"/>
        <cdr:cNvSpPr txBox="1"/>
      </cdr:nvSpPr>
      <cdr:spPr>
        <a:xfrm xmlns:a="http://schemas.openxmlformats.org/drawingml/2006/main">
          <a:off x="5103974" y="4702551"/>
          <a:ext cx="2290143" cy="2975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Dementia and Alzheimer's</a:t>
          </a:r>
        </a:p>
      </cdr:txBody>
    </cdr:sp>
  </cdr:relSizeAnchor>
  <cdr:relSizeAnchor xmlns:cdr="http://schemas.openxmlformats.org/drawingml/2006/chartDrawing">
    <cdr:from>
      <cdr:x>0.38111</cdr:x>
      <cdr:y>0.65163</cdr:y>
    </cdr:from>
    <cdr:to>
      <cdr:x>0.60589</cdr:x>
      <cdr:y>0.72059</cdr:y>
    </cdr:to>
    <cdr:sp macro="" textlink="">
      <cdr:nvSpPr>
        <cdr:cNvPr id="7" name="TextBox 6"/>
        <cdr:cNvSpPr txBox="1"/>
      </cdr:nvSpPr>
      <cdr:spPr>
        <a:xfrm xmlns:a="http://schemas.openxmlformats.org/drawingml/2006/main">
          <a:off x="3539321" y="3941303"/>
          <a:ext cx="2087504" cy="4170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Cerebrovascular disease</a:t>
          </a: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0.81598</cdr:x>
      <cdr:y>0.4323</cdr:y>
    </cdr:from>
    <cdr:to>
      <cdr:x>0.99326</cdr:x>
      <cdr:y>0.48237</cdr:y>
    </cdr:to>
    <cdr:sp macro="" textlink="">
      <cdr:nvSpPr>
        <cdr:cNvPr id="2" name="TextBox 1"/>
        <cdr:cNvSpPr txBox="1"/>
      </cdr:nvSpPr>
      <cdr:spPr>
        <a:xfrm xmlns:a="http://schemas.openxmlformats.org/drawingml/2006/main">
          <a:off x="7593443" y="2627066"/>
          <a:ext cx="1649754" cy="3042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Accidents (old def)</a:t>
          </a:r>
        </a:p>
      </cdr:txBody>
    </cdr:sp>
  </cdr:relSizeAnchor>
  <cdr:relSizeAnchor xmlns:cdr="http://schemas.openxmlformats.org/drawingml/2006/chartDrawing">
    <cdr:from>
      <cdr:x>0.8184</cdr:x>
      <cdr:y>0.68609</cdr:y>
    </cdr:from>
    <cdr:to>
      <cdr:x>0.98363</cdr:x>
      <cdr:y>0.78095</cdr:y>
    </cdr:to>
    <cdr:sp macro="" textlink="">
      <cdr:nvSpPr>
        <cdr:cNvPr id="4" name="TextBox 3"/>
        <cdr:cNvSpPr txBox="1"/>
      </cdr:nvSpPr>
      <cdr:spPr>
        <a:xfrm xmlns:a="http://schemas.openxmlformats.org/drawingml/2006/main">
          <a:off x="7600379" y="4149730"/>
          <a:ext cx="1534470" cy="573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84F99"/>
              </a:solidFill>
              <a:latin typeface="Arial" panose="020B0604020202020204" pitchFamily="34" charset="0"/>
              <a:cs typeface="Arial" panose="020B0604020202020204" pitchFamily="34" charset="0"/>
            </a:rPr>
            <a:t>Probable</a:t>
          </a:r>
          <a:r>
            <a:rPr lang="en-GB" sz="1200" b="1" baseline="0">
              <a:solidFill>
                <a:srgbClr val="284F99"/>
              </a:solidFill>
              <a:latin typeface="Arial" panose="020B0604020202020204" pitchFamily="34" charset="0"/>
              <a:cs typeface="Arial" panose="020B0604020202020204" pitchFamily="34" charset="0"/>
            </a:rPr>
            <a:t> suicides (old def)</a:t>
          </a:r>
          <a:endParaRPr lang="en-GB" sz="12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0.8157</cdr:x>
      <cdr:y>0.56776</cdr:y>
    </cdr:from>
    <cdr:to>
      <cdr:x>0.97663</cdr:x>
      <cdr:y>0.61285</cdr:y>
    </cdr:to>
    <cdr:sp macro="" textlink="">
      <cdr:nvSpPr>
        <cdr:cNvPr id="5" name="TextBox 4"/>
        <cdr:cNvSpPr txBox="1"/>
      </cdr:nvSpPr>
      <cdr:spPr>
        <a:xfrm xmlns:a="http://schemas.openxmlformats.org/drawingml/2006/main">
          <a:off x="7590810" y="3450278"/>
          <a:ext cx="1497603" cy="2739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Arial" panose="020B0604020202020204" pitchFamily="34" charset="0"/>
              <a:cs typeface="Arial" panose="020B0604020202020204" pitchFamily="34" charset="0"/>
            </a:rPr>
            <a:t>Alcohol-specific</a:t>
          </a:r>
          <a:r>
            <a:rPr lang="en-GB" sz="1200" b="1" baseline="0">
              <a:latin typeface="Arial" panose="020B0604020202020204" pitchFamily="34" charset="0"/>
              <a:cs typeface="Arial" panose="020B0604020202020204" pitchFamily="34" charset="0"/>
            </a:rPr>
            <a:t> </a:t>
          </a:r>
          <a:endParaRPr lang="en-GB"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0.81481</cdr:x>
      <cdr:y>0.1566</cdr:y>
    </cdr:from>
    <cdr:to>
      <cdr:x>0.99726</cdr:x>
      <cdr:y>0.20403</cdr:y>
    </cdr:to>
    <cdr:sp macro="" textlink="">
      <cdr:nvSpPr>
        <cdr:cNvPr id="6" name="TextBox 5"/>
        <cdr:cNvSpPr txBox="1"/>
      </cdr:nvSpPr>
      <cdr:spPr>
        <a:xfrm xmlns:a="http://schemas.openxmlformats.org/drawingml/2006/main">
          <a:off x="7582528" y="951679"/>
          <a:ext cx="1697866" cy="288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Accidents (new def)</a:t>
          </a:r>
        </a:p>
      </cdr:txBody>
    </cdr:sp>
  </cdr:relSizeAnchor>
  <cdr:relSizeAnchor xmlns:cdr="http://schemas.openxmlformats.org/drawingml/2006/chartDrawing">
    <cdr:from>
      <cdr:x>0.81756</cdr:x>
      <cdr:y>0.62269</cdr:y>
    </cdr:from>
    <cdr:to>
      <cdr:x>0.98193</cdr:x>
      <cdr:y>0.7136</cdr:y>
    </cdr:to>
    <cdr:sp macro="" textlink="">
      <cdr:nvSpPr>
        <cdr:cNvPr id="7" name="TextBox 6"/>
        <cdr:cNvSpPr txBox="1"/>
      </cdr:nvSpPr>
      <cdr:spPr>
        <a:xfrm xmlns:a="http://schemas.openxmlformats.org/drawingml/2006/main">
          <a:off x="7592578" y="3766263"/>
          <a:ext cx="1526483" cy="54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Arial" panose="020B0604020202020204" pitchFamily="34" charset="0"/>
              <a:cs typeface="Arial" panose="020B0604020202020204" pitchFamily="34" charset="0"/>
            </a:rPr>
            <a:t>Probable</a:t>
          </a:r>
          <a:r>
            <a:rPr lang="en-GB" sz="1200" b="1" baseline="0">
              <a:latin typeface="Arial" panose="020B0604020202020204" pitchFamily="34" charset="0"/>
              <a:cs typeface="Arial" panose="020B0604020202020204" pitchFamily="34" charset="0"/>
            </a:rPr>
            <a:t> suicides (new def)</a:t>
          </a:r>
          <a:endParaRPr lang="en-GB" sz="1200" b="1">
            <a:latin typeface="Arial" panose="020B0604020202020204" pitchFamily="34" charset="0"/>
            <a:cs typeface="Arial" panose="020B0604020202020204" pitchFamily="34" charset="0"/>
          </a:endParaRPr>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0.10856</cdr:x>
      <cdr:y>0.10762</cdr:y>
    </cdr:from>
    <cdr:to>
      <cdr:x>0.23071</cdr:x>
      <cdr:y>0.16917</cdr:y>
    </cdr:to>
    <cdr:sp macro="" textlink="">
      <cdr:nvSpPr>
        <cdr:cNvPr id="2" name="TextBox 1"/>
        <cdr:cNvSpPr txBox="1"/>
      </cdr:nvSpPr>
      <cdr:spPr>
        <a:xfrm xmlns:a="http://schemas.openxmlformats.org/drawingml/2006/main">
          <a:off x="1008849" y="651282"/>
          <a:ext cx="1135101" cy="372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284F99"/>
              </a:solidFill>
              <a:latin typeface="Arial" panose="020B0604020202020204" pitchFamily="34" charset="0"/>
              <a:cs typeface="Arial" panose="020B0604020202020204" pitchFamily="34" charset="0"/>
            </a:rPr>
            <a:t>Males</a:t>
          </a:r>
        </a:p>
      </cdr:txBody>
    </cdr:sp>
  </cdr:relSizeAnchor>
  <cdr:relSizeAnchor xmlns:cdr="http://schemas.openxmlformats.org/drawingml/2006/chartDrawing">
    <cdr:from>
      <cdr:x>0.88752</cdr:x>
      <cdr:y>0.31742</cdr:y>
    </cdr:from>
    <cdr:to>
      <cdr:x>0.97932</cdr:x>
      <cdr:y>0.35807</cdr:y>
    </cdr:to>
    <cdr:sp macro="" textlink="">
      <cdr:nvSpPr>
        <cdr:cNvPr id="3" name="TextBox 2"/>
        <cdr:cNvSpPr txBox="1"/>
      </cdr:nvSpPr>
      <cdr:spPr>
        <a:xfrm xmlns:a="http://schemas.openxmlformats.org/drawingml/2006/main">
          <a:off x="8247453" y="1920983"/>
          <a:ext cx="853069" cy="2460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Arial" panose="020B0604020202020204" pitchFamily="34" charset="0"/>
              <a:cs typeface="Arial" panose="020B0604020202020204" pitchFamily="34" charset="0"/>
            </a:rPr>
            <a:t>90</a:t>
          </a:r>
          <a:r>
            <a:rPr lang="en-GB" sz="1400" b="1" baseline="0">
              <a:solidFill>
                <a:srgbClr val="284F99"/>
              </a:solidFill>
              <a:latin typeface="Arial" panose="020B0604020202020204" pitchFamily="34" charset="0"/>
              <a:cs typeface="Arial" panose="020B0604020202020204" pitchFamily="34" charset="0"/>
            </a:rPr>
            <a:t> plus</a:t>
          </a:r>
          <a:endParaRPr lang="en-GB" sz="14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0.89064</cdr:x>
      <cdr:y>0.71192</cdr:y>
    </cdr:from>
    <cdr:to>
      <cdr:x>0.98776</cdr:x>
      <cdr:y>0.75722</cdr:y>
    </cdr:to>
    <cdr:sp macro="" textlink="">
      <cdr:nvSpPr>
        <cdr:cNvPr id="4" name="TextBox 3"/>
        <cdr:cNvSpPr txBox="1"/>
      </cdr:nvSpPr>
      <cdr:spPr>
        <a:xfrm xmlns:a="http://schemas.openxmlformats.org/drawingml/2006/main">
          <a:off x="8288262" y="4326321"/>
          <a:ext cx="903791" cy="275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Arial" panose="020B0604020202020204" pitchFamily="34" charset="0"/>
              <a:cs typeface="Arial" panose="020B0604020202020204" pitchFamily="34" charset="0"/>
            </a:rPr>
            <a:t>0 to 14</a:t>
          </a:r>
        </a:p>
      </cdr:txBody>
    </cdr:sp>
  </cdr:relSizeAnchor>
  <cdr:relSizeAnchor xmlns:cdr="http://schemas.openxmlformats.org/drawingml/2006/chartDrawing">
    <cdr:from>
      <cdr:x>0.88767</cdr:x>
      <cdr:y>0.59786</cdr:y>
    </cdr:from>
    <cdr:to>
      <cdr:x>0.98667</cdr:x>
      <cdr:y>0.6478</cdr:y>
    </cdr:to>
    <cdr:sp macro="" textlink="">
      <cdr:nvSpPr>
        <cdr:cNvPr id="5" name="TextBox 4"/>
        <cdr:cNvSpPr txBox="1"/>
      </cdr:nvSpPr>
      <cdr:spPr>
        <a:xfrm xmlns:a="http://schemas.openxmlformats.org/drawingml/2006/main">
          <a:off x="8243680" y="3616081"/>
          <a:ext cx="919370" cy="3020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Arial" panose="020B0604020202020204" pitchFamily="34" charset="0"/>
              <a:cs typeface="Arial" panose="020B0604020202020204" pitchFamily="34" charset="0"/>
            </a:rPr>
            <a:t>60 to 74</a:t>
          </a:r>
        </a:p>
      </cdr:txBody>
    </cdr:sp>
  </cdr:relSizeAnchor>
  <cdr:relSizeAnchor xmlns:cdr="http://schemas.openxmlformats.org/drawingml/2006/chartDrawing">
    <cdr:from>
      <cdr:x>0.88828</cdr:x>
      <cdr:y>0.55324</cdr:y>
    </cdr:from>
    <cdr:to>
      <cdr:x>0.98051</cdr:x>
      <cdr:y>0.59528</cdr:y>
    </cdr:to>
    <cdr:sp macro="" textlink="">
      <cdr:nvSpPr>
        <cdr:cNvPr id="6" name="TextBox 5"/>
        <cdr:cNvSpPr txBox="1"/>
      </cdr:nvSpPr>
      <cdr:spPr>
        <a:xfrm xmlns:a="http://schemas.openxmlformats.org/drawingml/2006/main">
          <a:off x="8249345" y="3346202"/>
          <a:ext cx="856555" cy="2542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Arial" panose="020B0604020202020204" pitchFamily="34" charset="0"/>
              <a:cs typeface="Arial" panose="020B0604020202020204" pitchFamily="34" charset="0"/>
            </a:rPr>
            <a:t>45 to 59</a:t>
          </a:r>
        </a:p>
      </cdr:txBody>
    </cdr:sp>
  </cdr:relSizeAnchor>
  <cdr:relSizeAnchor xmlns:cdr="http://schemas.openxmlformats.org/drawingml/2006/chartDrawing">
    <cdr:from>
      <cdr:x>0.91578</cdr:x>
      <cdr:y>0.48897</cdr:y>
    </cdr:from>
    <cdr:to>
      <cdr:x>0.97572</cdr:x>
      <cdr:y>0.53542</cdr:y>
    </cdr:to>
    <cdr:sp macro="" textlink="">
      <cdr:nvSpPr>
        <cdr:cNvPr id="7" name="TextBox 6"/>
        <cdr:cNvSpPr txBox="1"/>
      </cdr:nvSpPr>
      <cdr:spPr>
        <a:xfrm xmlns:a="http://schemas.openxmlformats.org/drawingml/2006/main">
          <a:off x="8516056" y="2970389"/>
          <a:ext cx="557388" cy="282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0.88859</cdr:x>
      <cdr:y>0.46909</cdr:y>
    </cdr:from>
    <cdr:to>
      <cdr:x>0.98256</cdr:x>
      <cdr:y>0.50858</cdr:y>
    </cdr:to>
    <cdr:sp macro="" textlink="">
      <cdr:nvSpPr>
        <cdr:cNvPr id="8" name="TextBox 7"/>
        <cdr:cNvSpPr txBox="1"/>
      </cdr:nvSpPr>
      <cdr:spPr>
        <a:xfrm xmlns:a="http://schemas.openxmlformats.org/drawingml/2006/main">
          <a:off x="8252224" y="2837232"/>
          <a:ext cx="872726" cy="2388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Arial" panose="020B0604020202020204" pitchFamily="34" charset="0"/>
              <a:cs typeface="Arial" panose="020B0604020202020204" pitchFamily="34" charset="0"/>
            </a:rPr>
            <a:t>75 to 89</a:t>
          </a:r>
        </a:p>
      </cdr:txBody>
    </cdr:sp>
  </cdr:relSizeAnchor>
  <cdr:relSizeAnchor xmlns:cdr="http://schemas.openxmlformats.org/drawingml/2006/chartDrawing">
    <cdr:from>
      <cdr:x>0.88636</cdr:x>
      <cdr:y>0.25359</cdr:y>
    </cdr:from>
    <cdr:to>
      <cdr:x>0.97128</cdr:x>
      <cdr:y>0.29192</cdr:y>
    </cdr:to>
    <cdr:sp macro="" textlink="">
      <cdr:nvSpPr>
        <cdr:cNvPr id="9" name="TextBox 8"/>
        <cdr:cNvSpPr txBox="1"/>
      </cdr:nvSpPr>
      <cdr:spPr>
        <a:xfrm xmlns:a="http://schemas.openxmlformats.org/drawingml/2006/main">
          <a:off x="8231515" y="1533807"/>
          <a:ext cx="788660" cy="2318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15 to 44</a:t>
          </a: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0.12651</cdr:x>
      <cdr:y>0.11211</cdr:y>
    </cdr:from>
    <cdr:to>
      <cdr:x>0.24866</cdr:x>
      <cdr:y>0.17366</cdr:y>
    </cdr:to>
    <cdr:sp macro="" textlink="">
      <cdr:nvSpPr>
        <cdr:cNvPr id="2" name="TextBox 1"/>
        <cdr:cNvSpPr txBox="1"/>
      </cdr:nvSpPr>
      <cdr:spPr>
        <a:xfrm xmlns:a="http://schemas.openxmlformats.org/drawingml/2006/main">
          <a:off x="1177287" y="681257"/>
          <a:ext cx="1136719" cy="374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rgbClr val="284F99"/>
              </a:solidFill>
              <a:latin typeface="Arial" panose="020B0604020202020204" pitchFamily="34" charset="0"/>
              <a:cs typeface="Arial" panose="020B0604020202020204" pitchFamily="34" charset="0"/>
            </a:rPr>
            <a:t>Females</a:t>
          </a:r>
        </a:p>
      </cdr:txBody>
    </cdr:sp>
  </cdr:relSizeAnchor>
  <cdr:relSizeAnchor xmlns:cdr="http://schemas.openxmlformats.org/drawingml/2006/chartDrawing">
    <cdr:from>
      <cdr:x>0.87813</cdr:x>
      <cdr:y>0.26461</cdr:y>
    </cdr:from>
    <cdr:to>
      <cdr:x>0.96993</cdr:x>
      <cdr:y>0.30526</cdr:y>
    </cdr:to>
    <cdr:sp macro="" textlink="">
      <cdr:nvSpPr>
        <cdr:cNvPr id="3" name="TextBox 2"/>
        <cdr:cNvSpPr txBox="1"/>
      </cdr:nvSpPr>
      <cdr:spPr>
        <a:xfrm xmlns:a="http://schemas.openxmlformats.org/drawingml/2006/main">
          <a:off x="8155048" y="1600489"/>
          <a:ext cx="852535" cy="245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Arial" panose="020B0604020202020204" pitchFamily="34" charset="0"/>
              <a:cs typeface="Arial" panose="020B0604020202020204" pitchFamily="34" charset="0"/>
            </a:rPr>
            <a:t>90</a:t>
          </a:r>
          <a:r>
            <a:rPr lang="en-GB" sz="1400" b="1" baseline="0">
              <a:solidFill>
                <a:srgbClr val="284F99"/>
              </a:solidFill>
              <a:latin typeface="Arial" panose="020B0604020202020204" pitchFamily="34" charset="0"/>
              <a:cs typeface="Arial" panose="020B0604020202020204" pitchFamily="34" charset="0"/>
            </a:rPr>
            <a:t> plus</a:t>
          </a:r>
          <a:endParaRPr lang="en-GB" sz="1400" b="1">
            <a:solidFill>
              <a:srgbClr val="284F99"/>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0.88515</cdr:x>
      <cdr:y>0.67356</cdr:y>
    </cdr:from>
    <cdr:to>
      <cdr:x>0.98227</cdr:x>
      <cdr:y>0.71886</cdr:y>
    </cdr:to>
    <cdr:sp macro="" textlink="">
      <cdr:nvSpPr>
        <cdr:cNvPr id="4" name="TextBox 3"/>
        <cdr:cNvSpPr txBox="1"/>
      </cdr:nvSpPr>
      <cdr:spPr>
        <a:xfrm xmlns:a="http://schemas.openxmlformats.org/drawingml/2006/main">
          <a:off x="8220266" y="4073965"/>
          <a:ext cx="901941" cy="273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Arial" panose="020B0604020202020204" pitchFamily="34" charset="0"/>
              <a:cs typeface="Arial" panose="020B0604020202020204" pitchFamily="34" charset="0"/>
            </a:rPr>
            <a:t>0 to 14</a:t>
          </a:r>
        </a:p>
      </cdr:txBody>
    </cdr:sp>
  </cdr:relSizeAnchor>
  <cdr:relSizeAnchor xmlns:cdr="http://schemas.openxmlformats.org/drawingml/2006/chartDrawing">
    <cdr:from>
      <cdr:x>0.88506</cdr:x>
      <cdr:y>0.55715</cdr:y>
    </cdr:from>
    <cdr:to>
      <cdr:x>0.98359</cdr:x>
      <cdr:y>0.60709</cdr:y>
    </cdr:to>
    <cdr:sp macro="" textlink="">
      <cdr:nvSpPr>
        <cdr:cNvPr id="5" name="TextBox 4"/>
        <cdr:cNvSpPr txBox="1"/>
      </cdr:nvSpPr>
      <cdr:spPr>
        <a:xfrm xmlns:a="http://schemas.openxmlformats.org/drawingml/2006/main">
          <a:off x="8219441" y="3369827"/>
          <a:ext cx="915033" cy="3020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Arial" panose="020B0604020202020204" pitchFamily="34" charset="0"/>
              <a:cs typeface="Arial" panose="020B0604020202020204" pitchFamily="34" charset="0"/>
            </a:rPr>
            <a:t>60 to 74</a:t>
          </a:r>
        </a:p>
      </cdr:txBody>
    </cdr:sp>
  </cdr:relSizeAnchor>
  <cdr:relSizeAnchor xmlns:cdr="http://schemas.openxmlformats.org/drawingml/2006/chartDrawing">
    <cdr:from>
      <cdr:x>0.88558</cdr:x>
      <cdr:y>0.50983</cdr:y>
    </cdr:from>
    <cdr:to>
      <cdr:x>0.97846</cdr:x>
      <cdr:y>0.54803</cdr:y>
    </cdr:to>
    <cdr:sp macro="" textlink="">
      <cdr:nvSpPr>
        <cdr:cNvPr id="6" name="TextBox 5"/>
        <cdr:cNvSpPr txBox="1"/>
      </cdr:nvSpPr>
      <cdr:spPr>
        <a:xfrm xmlns:a="http://schemas.openxmlformats.org/drawingml/2006/main">
          <a:off x="8224270" y="3083624"/>
          <a:ext cx="862579" cy="231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Arial" panose="020B0604020202020204" pitchFamily="34" charset="0"/>
              <a:cs typeface="Arial" panose="020B0604020202020204" pitchFamily="34" charset="0"/>
            </a:rPr>
            <a:t>45 to 59</a:t>
          </a:r>
        </a:p>
      </cdr:txBody>
    </cdr:sp>
  </cdr:relSizeAnchor>
  <cdr:relSizeAnchor xmlns:cdr="http://schemas.openxmlformats.org/drawingml/2006/chartDrawing">
    <cdr:from>
      <cdr:x>0.91578</cdr:x>
      <cdr:y>0.48897</cdr:y>
    </cdr:from>
    <cdr:to>
      <cdr:x>0.97572</cdr:x>
      <cdr:y>0.53542</cdr:y>
    </cdr:to>
    <cdr:sp macro="" textlink="">
      <cdr:nvSpPr>
        <cdr:cNvPr id="7" name="TextBox 6"/>
        <cdr:cNvSpPr txBox="1"/>
      </cdr:nvSpPr>
      <cdr:spPr>
        <a:xfrm xmlns:a="http://schemas.openxmlformats.org/drawingml/2006/main">
          <a:off x="8516056" y="2970389"/>
          <a:ext cx="557388" cy="282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0.88738</cdr:x>
      <cdr:y>0.41363</cdr:y>
    </cdr:from>
    <cdr:to>
      <cdr:x>0.98667</cdr:x>
      <cdr:y>0.45312</cdr:y>
    </cdr:to>
    <cdr:sp macro="" textlink="">
      <cdr:nvSpPr>
        <cdr:cNvPr id="8" name="TextBox 7"/>
        <cdr:cNvSpPr txBox="1"/>
      </cdr:nvSpPr>
      <cdr:spPr>
        <a:xfrm xmlns:a="http://schemas.openxmlformats.org/drawingml/2006/main">
          <a:off x="8240946" y="2501781"/>
          <a:ext cx="922103" cy="2388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284F99"/>
              </a:solidFill>
              <a:latin typeface="Arial" panose="020B0604020202020204" pitchFamily="34" charset="0"/>
              <a:cs typeface="Arial" panose="020B0604020202020204" pitchFamily="34" charset="0"/>
            </a:rPr>
            <a:t>75 to 89</a:t>
          </a:r>
        </a:p>
      </cdr:txBody>
    </cdr:sp>
  </cdr:relSizeAnchor>
  <cdr:relSizeAnchor xmlns:cdr="http://schemas.openxmlformats.org/drawingml/2006/chartDrawing">
    <cdr:from>
      <cdr:x>0.87162</cdr:x>
      <cdr:y>0.20051</cdr:y>
    </cdr:from>
    <cdr:to>
      <cdr:x>0.97128</cdr:x>
      <cdr:y>0.23884</cdr:y>
    </cdr:to>
    <cdr:sp macro="" textlink="">
      <cdr:nvSpPr>
        <cdr:cNvPr id="9" name="TextBox 8"/>
        <cdr:cNvSpPr txBox="1"/>
      </cdr:nvSpPr>
      <cdr:spPr>
        <a:xfrm xmlns:a="http://schemas.openxmlformats.org/drawingml/2006/main">
          <a:off x="8094595" y="1212751"/>
          <a:ext cx="925580" cy="2318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Arial" panose="020B0604020202020204" pitchFamily="34" charset="0"/>
              <a:cs typeface="Arial" panose="020B0604020202020204" pitchFamily="34" charset="0"/>
            </a:rPr>
            <a:t>15 to 44</a:t>
          </a: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0.08882</cdr:x>
      <cdr:y>0.06879</cdr:y>
    </cdr:from>
    <cdr:to>
      <cdr:x>0.1881</cdr:x>
      <cdr:y>0.13119</cdr:y>
    </cdr:to>
    <cdr:sp macro="" textlink="">
      <cdr:nvSpPr>
        <cdr:cNvPr id="2" name="TextBox 1"/>
        <cdr:cNvSpPr txBox="1"/>
      </cdr:nvSpPr>
      <cdr:spPr>
        <a:xfrm xmlns:a="http://schemas.openxmlformats.org/drawingml/2006/main">
          <a:off x="823163" y="417376"/>
          <a:ext cx="920110" cy="378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latin typeface="Arial" pitchFamily="34" charset="0"/>
              <a:cs typeface="Arial" pitchFamily="34" charset="0"/>
            </a:rPr>
            <a:t>Males</a:t>
          </a:r>
        </a:p>
      </cdr:txBody>
    </cdr:sp>
  </cdr:relSizeAnchor>
  <cdr:relSizeAnchor xmlns:cdr="http://schemas.openxmlformats.org/drawingml/2006/chartDrawing">
    <cdr:from>
      <cdr:x>0.00328</cdr:x>
      <cdr:y>0.92804</cdr:y>
    </cdr:from>
    <cdr:to>
      <cdr:x>0.98174</cdr:x>
      <cdr:y>0.99064</cdr:y>
    </cdr:to>
    <cdr:sp macro="" textlink="">
      <cdr:nvSpPr>
        <cdr:cNvPr id="3" name="TextBox 1"/>
        <cdr:cNvSpPr txBox="1"/>
      </cdr:nvSpPr>
      <cdr:spPr>
        <a:xfrm xmlns:a="http://schemas.openxmlformats.org/drawingml/2006/main">
          <a:off x="30398" y="5630805"/>
          <a:ext cx="9068197" cy="379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latin typeface="Arial" pitchFamily="34" charset="0"/>
              <a:cs typeface="Arial" pitchFamily="34" charset="0"/>
            </a:rPr>
            <a:t>Footnote</a:t>
          </a:r>
        </a:p>
        <a:p xmlns:a="http://schemas.openxmlformats.org/drawingml/2006/main">
          <a:r>
            <a:rPr lang="en-GB" sz="800">
              <a:latin typeface="Arial" pitchFamily="34" charset="0"/>
              <a:cs typeface="Arial" pitchFamily="34" charset="0"/>
            </a:rPr>
            <a:t>1) European Age-standardised Rates (EASRs). These age-standardised mortality rates are based on the 2013 version of the European Standard Population. </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cdr:x>
      <cdr:y>0.92352</cdr:y>
    </cdr:from>
    <cdr:to>
      <cdr:x>1</cdr:x>
      <cdr:y>0.98977</cdr:y>
    </cdr:to>
    <cdr:sp macro="" textlink="">
      <cdr:nvSpPr>
        <cdr:cNvPr id="2" name="TextBox 1"/>
        <cdr:cNvSpPr txBox="1"/>
      </cdr:nvSpPr>
      <cdr:spPr>
        <a:xfrm xmlns:a="http://schemas.openxmlformats.org/drawingml/2006/main">
          <a:off x="0" y="5603384"/>
          <a:ext cx="9267825" cy="4019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latin typeface="Arial" pitchFamily="34" charset="0"/>
              <a:cs typeface="Arial" pitchFamily="34" charset="0"/>
            </a:rPr>
            <a:t>Footnote</a:t>
          </a:r>
        </a:p>
        <a:p xmlns:a="http://schemas.openxmlformats.org/drawingml/2006/main">
          <a:r>
            <a:rPr lang="en-GB" sz="800">
              <a:latin typeface="Arial" pitchFamily="34" charset="0"/>
              <a:cs typeface="Arial" pitchFamily="34" charset="0"/>
            </a:rPr>
            <a:t>1) European Age-standardised Rates (EASRs). These age-standardised mortality rates are based on the 2013 version of the European Standard Population. </a:t>
          </a:r>
        </a:p>
      </cdr:txBody>
    </cdr:sp>
  </cdr:relSizeAnchor>
  <cdr:relSizeAnchor xmlns:cdr="http://schemas.openxmlformats.org/drawingml/2006/chartDrawing">
    <cdr:from>
      <cdr:x>0.08586</cdr:x>
      <cdr:y>0.06192</cdr:y>
    </cdr:from>
    <cdr:to>
      <cdr:x>0.21306</cdr:x>
      <cdr:y>0.16141</cdr:y>
    </cdr:to>
    <cdr:sp macro="" textlink="">
      <cdr:nvSpPr>
        <cdr:cNvPr id="3" name="TextBox 2"/>
        <cdr:cNvSpPr txBox="1"/>
      </cdr:nvSpPr>
      <cdr:spPr>
        <a:xfrm xmlns:a="http://schemas.openxmlformats.org/drawingml/2006/main">
          <a:off x="795721" y="375695"/>
          <a:ext cx="1178868" cy="6036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latin typeface="Arial" pitchFamily="34" charset="0"/>
              <a:cs typeface="Arial" pitchFamily="34" charset="0"/>
            </a:rPr>
            <a:t>Females</a:t>
          </a:r>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0.01675</cdr:x>
      <cdr:y>0.90256</cdr:y>
    </cdr:from>
    <cdr:to>
      <cdr:x>0.99246</cdr:x>
      <cdr:y>0.98718</cdr:y>
    </cdr:to>
    <cdr:sp macro="" textlink="">
      <cdr:nvSpPr>
        <cdr:cNvPr id="2" name="TextBox 1"/>
        <cdr:cNvSpPr txBox="1"/>
      </cdr:nvSpPr>
      <cdr:spPr>
        <a:xfrm xmlns:a="http://schemas.openxmlformats.org/drawingml/2006/main">
          <a:off x="156274" y="5496393"/>
          <a:ext cx="9103195" cy="51529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l"/>
          <a:r>
            <a:rPr lang="en-GB" sz="1000">
              <a:solidFill>
                <a:sysClr val="windowText" lastClr="000000"/>
              </a:solidFill>
              <a:latin typeface="Arial" panose="020B0604020202020204" pitchFamily="34" charset="0"/>
              <a:cs typeface="Arial" panose="020B0604020202020204" pitchFamily="34" charset="0"/>
            </a:rPr>
            <a:t>1) Figures to 2015-2017 are three year life expectancies from the National Life tables for Scotland (NRS). Figures from 2017 onward are projected single year life expectancies from the 2016 based population projections (ONS).</a:t>
          </a:r>
        </a:p>
      </cdr:txBody>
    </cdr:sp>
  </cdr:relSizeAnchor>
  <cdr:relSizeAnchor xmlns:cdr="http://schemas.openxmlformats.org/drawingml/2006/chartDrawing">
    <cdr:from>
      <cdr:x>0.65494</cdr:x>
      <cdr:y>0.42638</cdr:y>
    </cdr:from>
    <cdr:to>
      <cdr:x>0.9732</cdr:x>
      <cdr:y>0.42638</cdr:y>
    </cdr:to>
    <cdr:cxnSp macro="">
      <cdr:nvCxnSpPr>
        <cdr:cNvPr id="4" name="Straight Arrow Connector 3"/>
        <cdr:cNvCxnSpPr/>
      </cdr:nvCxnSpPr>
      <cdr:spPr>
        <a:xfrm xmlns:a="http://schemas.openxmlformats.org/drawingml/2006/main">
          <a:off x="6105369" y="2599857"/>
          <a:ext cx="2966803" cy="0"/>
        </a:xfrm>
        <a:prstGeom xmlns:a="http://schemas.openxmlformats.org/drawingml/2006/main" prst="straightConnector1">
          <a:avLst/>
        </a:prstGeom>
        <a:ln xmlns:a="http://schemas.openxmlformats.org/drawingml/2006/main" w="28575">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0.64238</cdr:x>
      <cdr:y>0.37644</cdr:y>
    </cdr:from>
    <cdr:to>
      <cdr:x>0.96566</cdr:x>
      <cdr:y>0.42382</cdr:y>
    </cdr:to>
    <cdr:sp macro="" textlink="">
      <cdr:nvSpPr>
        <cdr:cNvPr id="5" name="TextBox 4"/>
        <cdr:cNvSpPr txBox="1"/>
      </cdr:nvSpPr>
      <cdr:spPr>
        <a:xfrm xmlns:a="http://schemas.openxmlformats.org/drawingml/2006/main">
          <a:off x="5988258" y="2295369"/>
          <a:ext cx="3013648" cy="288873"/>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ctr"/>
          <a:r>
            <a:rPr lang="en-GB" sz="1200">
              <a:solidFill>
                <a:sysClr val="windowText" lastClr="000000"/>
              </a:solidFill>
              <a:latin typeface="Arial" panose="020B0604020202020204" pitchFamily="34" charset="0"/>
              <a:cs typeface="Arial" panose="020B0604020202020204" pitchFamily="34" charset="0"/>
            </a:rPr>
            <a:t>2016 based projections</a:t>
          </a:r>
        </a:p>
      </cdr:txBody>
    </cdr:sp>
  </cdr:relSizeAnchor>
  <cdr:relSizeAnchor xmlns:cdr="http://schemas.openxmlformats.org/drawingml/2006/chartDrawing">
    <cdr:from>
      <cdr:x>0.28057</cdr:x>
      <cdr:y>0.11643</cdr:y>
    </cdr:from>
    <cdr:to>
      <cdr:x>0.44389</cdr:x>
      <cdr:y>0.151</cdr:y>
    </cdr:to>
    <cdr:sp macro="" textlink="">
      <cdr:nvSpPr>
        <cdr:cNvPr id="8" name="TextBox 7"/>
        <cdr:cNvSpPr txBox="1"/>
      </cdr:nvSpPr>
      <cdr:spPr>
        <a:xfrm xmlns:a="http://schemas.openxmlformats.org/drawingml/2006/main">
          <a:off x="2603813" y="704361"/>
          <a:ext cx="1515681" cy="209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solidFill>
                <a:sysClr val="windowText" lastClr="000000"/>
              </a:solidFill>
              <a:latin typeface="Arial" panose="020B0604020202020204" pitchFamily="34" charset="0"/>
              <a:cs typeface="Arial" panose="020B0604020202020204" pitchFamily="34" charset="0"/>
            </a:rPr>
            <a:t>Females</a:t>
          </a:r>
        </a:p>
      </cdr:txBody>
    </cdr:sp>
  </cdr:relSizeAnchor>
  <cdr:relSizeAnchor xmlns:cdr="http://schemas.openxmlformats.org/drawingml/2006/chartDrawing">
    <cdr:from>
      <cdr:x>0.34716</cdr:x>
      <cdr:y>0.22122</cdr:y>
    </cdr:from>
    <cdr:to>
      <cdr:x>0.51048</cdr:x>
      <cdr:y>0.25579</cdr:y>
    </cdr:to>
    <cdr:sp macro="" textlink="">
      <cdr:nvSpPr>
        <cdr:cNvPr id="9" name="TextBox 1"/>
        <cdr:cNvSpPr txBox="1"/>
      </cdr:nvSpPr>
      <cdr:spPr>
        <a:xfrm xmlns:a="http://schemas.openxmlformats.org/drawingml/2006/main">
          <a:off x="3221797" y="1338335"/>
          <a:ext cx="1515682" cy="2091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ysClr val="windowText" lastClr="000000"/>
              </a:solidFill>
              <a:latin typeface="Arial" panose="020B0604020202020204" pitchFamily="34" charset="0"/>
              <a:cs typeface="Arial" panose="020B0604020202020204" pitchFamily="34" charset="0"/>
            </a:rPr>
            <a:t>Males</a:t>
          </a:r>
          <a:endParaRPr lang="en-GB"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0.67169</cdr:x>
      <cdr:y>0.21767</cdr:y>
    </cdr:from>
    <cdr:to>
      <cdr:x>0.74769</cdr:x>
      <cdr:y>0.28297</cdr:y>
    </cdr:to>
    <cdr:sp macro="" textlink="">
      <cdr:nvSpPr>
        <cdr:cNvPr id="2" name="TextBox 1"/>
        <cdr:cNvSpPr txBox="1"/>
      </cdr:nvSpPr>
      <cdr:spPr>
        <a:xfrm xmlns:a="http://schemas.openxmlformats.org/drawingml/2006/main">
          <a:off x="6237901" y="1316550"/>
          <a:ext cx="705824" cy="3949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ysClr val="windowText" lastClr="000000"/>
              </a:solidFill>
              <a:latin typeface="Arial" panose="020B0604020202020204" pitchFamily="34" charset="0"/>
              <a:cs typeface="Arial" panose="020B0604020202020204" pitchFamily="34" charset="0"/>
            </a:rPr>
            <a:t>Males</a:t>
          </a:r>
          <a:endParaRPr lang="en-GB"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0.59108</cdr:x>
      <cdr:y>0.45647</cdr:y>
    </cdr:from>
    <cdr:to>
      <cdr:x>0.68866</cdr:x>
      <cdr:y>0.52178</cdr:y>
    </cdr:to>
    <cdr:sp macro="" textlink="">
      <cdr:nvSpPr>
        <cdr:cNvPr id="3" name="TextBox 1"/>
        <cdr:cNvSpPr txBox="1"/>
      </cdr:nvSpPr>
      <cdr:spPr>
        <a:xfrm xmlns:a="http://schemas.openxmlformats.org/drawingml/2006/main">
          <a:off x="5489319" y="2760902"/>
          <a:ext cx="906214" cy="3950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ysClr val="windowText" lastClr="000000"/>
              </a:solidFill>
              <a:latin typeface="Arial" panose="020B0604020202020204" pitchFamily="34" charset="0"/>
              <a:cs typeface="Arial" panose="020B0604020202020204" pitchFamily="34" charset="0"/>
            </a:rPr>
            <a:t>Females</a:t>
          </a:r>
          <a:endParaRPr lang="en-GB"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0.00418</cdr:x>
      <cdr:y>0.9294</cdr:y>
    </cdr:from>
    <cdr:to>
      <cdr:x>0.92887</cdr:x>
      <cdr:y>0.98974</cdr:y>
    </cdr:to>
    <cdr:sp macro="" textlink="">
      <cdr:nvSpPr>
        <cdr:cNvPr id="4" name="TextBox 3"/>
        <cdr:cNvSpPr txBox="1"/>
      </cdr:nvSpPr>
      <cdr:spPr>
        <a:xfrm xmlns:a="http://schemas.openxmlformats.org/drawingml/2006/main">
          <a:off x="38901" y="5652541"/>
          <a:ext cx="8605528" cy="367005"/>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GB" sz="1000">
              <a:solidFill>
                <a:sysClr val="windowText" lastClr="000000"/>
              </a:solidFill>
              <a:latin typeface="Arial" panose="020B0604020202020204" pitchFamily="34" charset="0"/>
              <a:cs typeface="Arial" panose="020B0604020202020204" pitchFamily="34" charset="0"/>
            </a:rPr>
            <a:t>Source: National life tables for Scotland </a:t>
          </a:r>
          <a:r>
            <a:rPr lang="en-GB" sz="1000" baseline="0">
              <a:solidFill>
                <a:sysClr val="windowText" lastClr="000000"/>
              </a:solidFill>
              <a:latin typeface="Arial" panose="020B0604020202020204" pitchFamily="34" charset="0"/>
              <a:cs typeface="Arial" panose="020B0604020202020204" pitchFamily="34" charset="0"/>
            </a:rPr>
            <a:t>(NRS)</a:t>
          </a:r>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cdr:x>
      <cdr:y>0.94047</cdr:y>
    </cdr:from>
    <cdr:to>
      <cdr:x>0.90407</cdr:x>
      <cdr:y>0.99801</cdr:y>
    </cdr:to>
    <cdr:sp macro="" textlink="">
      <cdr:nvSpPr>
        <cdr:cNvPr id="2" name="TextBox 1"/>
        <cdr:cNvSpPr txBox="1"/>
      </cdr:nvSpPr>
      <cdr:spPr>
        <a:xfrm xmlns:a="http://schemas.openxmlformats.org/drawingml/2006/main">
          <a:off x="0" y="5734571"/>
          <a:ext cx="8427786" cy="3508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solidFill>
                <a:sysClr val="windowText" lastClr="000000"/>
              </a:solidFill>
              <a:latin typeface="Segoe UI" panose="020B0502040204020203" pitchFamily="34" charset="0"/>
              <a:cs typeface="Segoe UI" panose="020B0502040204020203" pitchFamily="34" charset="0"/>
            </a:rPr>
            <a:t>Source: National life tables for Scotland (NRS), National life tables for the UK (ONS),</a:t>
          </a:r>
          <a:r>
            <a:rPr lang="en-GB" sz="800" baseline="0">
              <a:solidFill>
                <a:sysClr val="windowText" lastClr="000000"/>
              </a:solidFill>
              <a:latin typeface="Segoe UI" panose="020B0502040204020203" pitchFamily="34" charset="0"/>
              <a:cs typeface="Segoe UI" panose="020B0502040204020203" pitchFamily="34" charset="0"/>
            </a:rPr>
            <a:t> Eurostat (tps00025)</a:t>
          </a:r>
        </a:p>
        <a:p xmlns:a="http://schemas.openxmlformats.org/drawingml/2006/main">
          <a:r>
            <a:rPr lang="en-GB" sz="800">
              <a:solidFill>
                <a:sysClr val="windowText" lastClr="000000"/>
              </a:solidFill>
              <a:latin typeface="Segoe UI" panose="020B0502040204020203" pitchFamily="34" charset="0"/>
              <a:cs typeface="Segoe UI" panose="020B0502040204020203" pitchFamily="34" charset="0"/>
            </a:rPr>
            <a:t>© Crown copyright 2019</a:t>
          </a: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cdr:x>
      <cdr:y>0.95731</cdr:y>
    </cdr:from>
    <cdr:to>
      <cdr:x>0.90407</cdr:x>
      <cdr:y>1</cdr:y>
    </cdr:to>
    <cdr:sp macro="" textlink="">
      <cdr:nvSpPr>
        <cdr:cNvPr id="2" name="TextBox 1"/>
        <cdr:cNvSpPr txBox="1"/>
      </cdr:nvSpPr>
      <cdr:spPr>
        <a:xfrm xmlns:a="http://schemas.openxmlformats.org/drawingml/2006/main">
          <a:off x="0" y="5791397"/>
          <a:ext cx="8390166" cy="258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ysClr val="windowText" lastClr="000000"/>
              </a:solidFill>
              <a:latin typeface="Arial" panose="020B0604020202020204" pitchFamily="34" charset="0"/>
              <a:cs typeface="Arial" panose="020B0604020202020204" pitchFamily="34" charset="0"/>
            </a:rPr>
            <a:t>Source: National life tables for Scotland (NRS), National life tables for the UK (ONS),</a:t>
          </a:r>
          <a:r>
            <a:rPr lang="en-GB" sz="1000" baseline="0">
              <a:solidFill>
                <a:sysClr val="windowText" lastClr="000000"/>
              </a:solidFill>
              <a:latin typeface="Arial" panose="020B0604020202020204" pitchFamily="34" charset="0"/>
              <a:cs typeface="Arial" panose="020B0604020202020204" pitchFamily="34" charset="0"/>
            </a:rPr>
            <a:t> Eurostat (tps00025)</a:t>
          </a:r>
        </a:p>
      </cdr:txBody>
    </cdr:sp>
  </cdr:relSizeAnchor>
</c:userShapes>
</file>

<file path=xl/drawings/drawing6.xml><?xml version="1.0" encoding="utf-8"?>
<c:userShapes xmlns:c="http://schemas.openxmlformats.org/drawingml/2006/chart">
  <cdr:relSizeAnchor xmlns:cdr="http://schemas.openxmlformats.org/drawingml/2006/chartDrawing">
    <cdr:from>
      <cdr:x>0.68819</cdr:x>
      <cdr:y>0.87824</cdr:y>
    </cdr:from>
    <cdr:to>
      <cdr:x>0.74919</cdr:x>
      <cdr:y>0.91049</cdr:y>
    </cdr:to>
    <cdr:sp macro="" textlink="">
      <cdr:nvSpPr>
        <cdr:cNvPr id="87041" name="Text Box 1"/>
        <cdr:cNvSpPr txBox="1">
          <a:spLocks xmlns:a="http://schemas.openxmlformats.org/drawingml/2006/main" noChangeArrowheads="1"/>
        </cdr:cNvSpPr>
      </cdr:nvSpPr>
      <cdr:spPr bwMode="auto">
        <a:xfrm xmlns:a="http://schemas.openxmlformats.org/drawingml/2006/main">
          <a:off x="6346821" y="4940393"/>
          <a:ext cx="562569" cy="18141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GB" sz="12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0.07333</cdr:x>
      <cdr:y>0.14838</cdr:y>
    </cdr:from>
    <cdr:to>
      <cdr:x>0.1425</cdr:x>
      <cdr:y>0.1893</cdr:y>
    </cdr:to>
    <cdr:sp macro="" textlink="">
      <cdr:nvSpPr>
        <cdr:cNvPr id="2" name="TextBox 1"/>
        <cdr:cNvSpPr txBox="1"/>
      </cdr:nvSpPr>
      <cdr:spPr>
        <a:xfrm xmlns:a="http://schemas.openxmlformats.org/drawingml/2006/main">
          <a:off x="680822" y="897063"/>
          <a:ext cx="642199" cy="247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solidFill>
                <a:schemeClr val="tx1">
                  <a:lumMod val="50000"/>
                  <a:lumOff val="50000"/>
                </a:schemeClr>
              </a:solidFill>
              <a:latin typeface="Arial" panose="020B0604020202020204" pitchFamily="34" charset="0"/>
              <a:cs typeface="Arial" panose="020B0604020202020204" pitchFamily="34" charset="0"/>
            </a:rPr>
            <a:t>+34.6k</a:t>
          </a:r>
        </a:p>
      </cdr:txBody>
    </cdr:sp>
  </cdr:relSizeAnchor>
  <cdr:relSizeAnchor xmlns:cdr="http://schemas.openxmlformats.org/drawingml/2006/chartDrawing">
    <cdr:from>
      <cdr:x>0.07874</cdr:x>
      <cdr:y>0.64259</cdr:y>
    </cdr:from>
    <cdr:to>
      <cdr:x>0.14791</cdr:x>
      <cdr:y>0.68352</cdr:y>
    </cdr:to>
    <cdr:sp macro="" textlink="">
      <cdr:nvSpPr>
        <cdr:cNvPr id="4" name="TextBox 1"/>
        <cdr:cNvSpPr txBox="1"/>
      </cdr:nvSpPr>
      <cdr:spPr>
        <a:xfrm xmlns:a="http://schemas.openxmlformats.org/drawingml/2006/main">
          <a:off x="731057" y="3885036"/>
          <a:ext cx="642200" cy="2474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solidFill>
                <a:srgbClr val="2DA197"/>
              </a:solidFill>
              <a:latin typeface="Arial" panose="020B0604020202020204" pitchFamily="34" charset="0"/>
              <a:cs typeface="Arial" panose="020B0604020202020204" pitchFamily="34" charset="0"/>
            </a:rPr>
            <a:t>-25.4k</a:t>
          </a:r>
        </a:p>
      </cdr:txBody>
    </cdr:sp>
  </cdr:relSizeAnchor>
  <cdr:relSizeAnchor xmlns:cdr="http://schemas.openxmlformats.org/drawingml/2006/chartDrawing">
    <cdr:from>
      <cdr:x>0.85016</cdr:x>
      <cdr:y>0.51485</cdr:y>
    </cdr:from>
    <cdr:to>
      <cdr:x>1</cdr:x>
      <cdr:y>0.57627</cdr:y>
    </cdr:to>
    <cdr:sp macro="" textlink="">
      <cdr:nvSpPr>
        <cdr:cNvPr id="6" name="TextBox 1"/>
        <cdr:cNvSpPr txBox="1"/>
      </cdr:nvSpPr>
      <cdr:spPr>
        <a:xfrm xmlns:a="http://schemas.openxmlformats.org/drawingml/2006/main">
          <a:off x="7898423" y="3115887"/>
          <a:ext cx="1392115" cy="3717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chemeClr val="tx1">
                  <a:lumMod val="50000"/>
                  <a:lumOff val="50000"/>
                </a:schemeClr>
              </a:solidFill>
              <a:latin typeface="Arial" panose="020B0604020202020204" pitchFamily="34" charset="0"/>
              <a:cs typeface="Arial" panose="020B0604020202020204" pitchFamily="34" charset="0"/>
            </a:rPr>
            <a:t>- 7.7k </a:t>
          </a:r>
          <a:endParaRPr lang="en-GB" sz="1200" baseline="0">
            <a:solidFill>
              <a:schemeClr val="tx1">
                <a:lumMod val="50000"/>
                <a:lumOff val="50000"/>
              </a:schemeClr>
            </a:solidFill>
            <a:latin typeface="Arial" panose="020B0604020202020204" pitchFamily="34" charset="0"/>
            <a:cs typeface="Arial" panose="020B0604020202020204" pitchFamily="34" charset="0"/>
          </a:endParaRPr>
        </a:p>
        <a:p xmlns:a="http://schemas.openxmlformats.org/drawingml/2006/main">
          <a:r>
            <a:rPr lang="en-GB" sz="1200" b="1" baseline="0">
              <a:solidFill>
                <a:schemeClr val="tx1">
                  <a:lumMod val="50000"/>
                  <a:lumOff val="50000"/>
                </a:schemeClr>
              </a:solidFill>
              <a:latin typeface="Arial" panose="020B0604020202020204" pitchFamily="34" charset="0"/>
              <a:cs typeface="Arial" panose="020B0604020202020204" pitchFamily="34" charset="0"/>
            </a:rPr>
            <a:t>Natural Change</a:t>
          </a:r>
        </a:p>
        <a:p xmlns:a="http://schemas.openxmlformats.org/drawingml/2006/main">
          <a:r>
            <a:rPr lang="en-GB" sz="1200" baseline="0">
              <a:solidFill>
                <a:schemeClr val="tx1">
                  <a:lumMod val="50000"/>
                  <a:lumOff val="50000"/>
                </a:schemeClr>
              </a:solidFill>
              <a:latin typeface="Arial" panose="020B0604020202020204" pitchFamily="34" charset="0"/>
              <a:cs typeface="Arial" panose="020B0604020202020204" pitchFamily="34" charset="0"/>
            </a:rPr>
            <a:t>(more deaths than births)</a:t>
          </a:r>
          <a:endParaRPr lang="en-GB" sz="1200">
            <a:solidFill>
              <a:schemeClr val="tx1">
                <a:lumMod val="50000"/>
                <a:lumOff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0.85713</cdr:x>
      <cdr:y>0.25911</cdr:y>
    </cdr:from>
    <cdr:to>
      <cdr:x>1</cdr:x>
      <cdr:y>0.30003</cdr:y>
    </cdr:to>
    <cdr:sp macro="" textlink="">
      <cdr:nvSpPr>
        <cdr:cNvPr id="7" name="TextBox 1"/>
        <cdr:cNvSpPr txBox="1"/>
      </cdr:nvSpPr>
      <cdr:spPr>
        <a:xfrm xmlns:a="http://schemas.openxmlformats.org/drawingml/2006/main">
          <a:off x="7957910" y="1566523"/>
          <a:ext cx="1326458" cy="2473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2DA197"/>
              </a:solidFill>
              <a:latin typeface="Arial" panose="020B0604020202020204" pitchFamily="34" charset="0"/>
              <a:cs typeface="Arial" panose="020B0604020202020204" pitchFamily="34" charset="0"/>
            </a:rPr>
            <a:t>+20.9k </a:t>
          </a:r>
        </a:p>
        <a:p xmlns:a="http://schemas.openxmlformats.org/drawingml/2006/main">
          <a:r>
            <a:rPr lang="en-GB" sz="1200" b="1">
              <a:solidFill>
                <a:srgbClr val="2DA197"/>
              </a:solidFill>
              <a:latin typeface="Arial" panose="020B0604020202020204" pitchFamily="34" charset="0"/>
              <a:cs typeface="Arial" panose="020B0604020202020204" pitchFamily="34" charset="0"/>
            </a:rPr>
            <a:t>Net Migration</a:t>
          </a:r>
        </a:p>
        <a:p xmlns:a="http://schemas.openxmlformats.org/drawingml/2006/main">
          <a:r>
            <a:rPr lang="en-GB" sz="1200">
              <a:solidFill>
                <a:srgbClr val="2DA197"/>
              </a:solidFill>
              <a:latin typeface="Arial" panose="020B0604020202020204" pitchFamily="34" charset="0"/>
              <a:cs typeface="Arial" panose="020B0604020202020204" pitchFamily="34" charset="0"/>
            </a:rPr>
            <a:t>(more in-migration than out-migration)</a:t>
          </a:r>
        </a:p>
      </cdr:txBody>
    </cdr:sp>
  </cdr:relSizeAnchor>
</c:userShapes>
</file>

<file path=xl/drawings/drawing6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0.60572</cdr:x>
      <cdr:y>0.14213</cdr:y>
    </cdr:from>
    <cdr:to>
      <cdr:x>0.6811</cdr:x>
      <cdr:y>0.20359</cdr:y>
    </cdr:to>
    <cdr:sp macro="" textlink="'Data 4.4'!$L$16">
      <cdr:nvSpPr>
        <cdr:cNvPr id="2" name="TextBox 1"/>
        <cdr:cNvSpPr txBox="1"/>
      </cdr:nvSpPr>
      <cdr:spPr>
        <a:xfrm xmlns:a="http://schemas.openxmlformats.org/drawingml/2006/main">
          <a:off x="5634261" y="860925"/>
          <a:ext cx="701166" cy="3722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6F046AD7-7767-4196-B809-B59AD989F3B3}" type="TxLink">
            <a:rPr lang="en-US" sz="1200" b="0" i="0" u="none" strike="noStrike">
              <a:solidFill>
                <a:srgbClr val="000000"/>
              </a:solidFill>
              <a:latin typeface="Arial"/>
              <a:cs typeface="Arial"/>
            </a:rPr>
            <a:pPr/>
            <a:t>76.7%</a:t>
          </a:fld>
          <a:endParaRPr lang="en-GB" sz="18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0.60925</cdr:x>
      <cdr:y>0.20743</cdr:y>
    </cdr:from>
    <cdr:to>
      <cdr:x>0.68463</cdr:x>
      <cdr:y>0.27145</cdr:y>
    </cdr:to>
    <cdr:sp macro="" textlink="'Data 4.4'!$L$15">
      <cdr:nvSpPr>
        <cdr:cNvPr id="4" name="TextBox 1"/>
        <cdr:cNvSpPr txBox="1"/>
      </cdr:nvSpPr>
      <cdr:spPr>
        <a:xfrm xmlns:a="http://schemas.openxmlformats.org/drawingml/2006/main">
          <a:off x="5661146" y="1259028"/>
          <a:ext cx="700426" cy="38858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E37F3BF-4FC1-4DAF-8329-3C5F29669C16}" type="TxLink">
            <a:rPr lang="en-US" sz="1200" b="0" i="0" u="none" strike="noStrike">
              <a:solidFill>
                <a:srgbClr val="000000"/>
              </a:solidFill>
              <a:latin typeface="Arial"/>
              <a:cs typeface="Arial"/>
            </a:rPr>
            <a:pPr/>
            <a:t>76.7%</a:t>
          </a:fld>
          <a:endParaRPr lang="en-GB" sz="20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0.60098</cdr:x>
      <cdr:y>0.27299</cdr:y>
    </cdr:from>
    <cdr:to>
      <cdr:x>0.67636</cdr:x>
      <cdr:y>0.33701</cdr:y>
    </cdr:to>
    <cdr:sp macro="" textlink="'Data 4.4'!$L$14">
      <cdr:nvSpPr>
        <cdr:cNvPr id="5" name="TextBox 1"/>
        <cdr:cNvSpPr txBox="1"/>
      </cdr:nvSpPr>
      <cdr:spPr>
        <a:xfrm xmlns:a="http://schemas.openxmlformats.org/drawingml/2006/main">
          <a:off x="5584242" y="1656958"/>
          <a:ext cx="700427" cy="3885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197D1FB-1CC4-4103-B4B8-200B2D1D2431}" type="TxLink">
            <a:rPr lang="en-US" sz="1200" b="0" i="0" u="none" strike="noStrike">
              <a:solidFill>
                <a:srgbClr val="000000"/>
              </a:solidFill>
              <a:latin typeface="Arial"/>
              <a:cs typeface="Arial"/>
            </a:rPr>
            <a:pPr/>
            <a:t>77.3%</a:t>
          </a:fld>
          <a:endParaRPr lang="en-GB" sz="20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0.60283</cdr:x>
      <cdr:y>0.34252</cdr:y>
    </cdr:from>
    <cdr:to>
      <cdr:x>0.6782</cdr:x>
      <cdr:y>0.40654</cdr:y>
    </cdr:to>
    <cdr:sp macro="" textlink="'Data 4.4'!$L$13">
      <cdr:nvSpPr>
        <cdr:cNvPr id="6" name="TextBox 1"/>
        <cdr:cNvSpPr txBox="1"/>
      </cdr:nvSpPr>
      <cdr:spPr>
        <a:xfrm xmlns:a="http://schemas.openxmlformats.org/drawingml/2006/main">
          <a:off x="5601451" y="2078978"/>
          <a:ext cx="700334" cy="3885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87C65BD-9A92-430C-BFC4-E67714D9868D}" type="TxLink">
            <a:rPr lang="en-US" sz="1200" b="0" i="0" u="none" strike="noStrike">
              <a:solidFill>
                <a:srgbClr val="000000"/>
              </a:solidFill>
              <a:latin typeface="Arial"/>
              <a:cs typeface="Arial"/>
            </a:rPr>
            <a:pPr/>
            <a:t>76.3%</a:t>
          </a:fld>
          <a:endParaRPr lang="en-GB" sz="20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0.59705</cdr:x>
      <cdr:y>0.40783</cdr:y>
    </cdr:from>
    <cdr:to>
      <cdr:x>0.67243</cdr:x>
      <cdr:y>0.47185</cdr:y>
    </cdr:to>
    <cdr:sp macro="" textlink="'Data 4.4'!$L$12">
      <cdr:nvSpPr>
        <cdr:cNvPr id="7" name="TextBox 1"/>
        <cdr:cNvSpPr txBox="1"/>
      </cdr:nvSpPr>
      <cdr:spPr>
        <a:xfrm xmlns:a="http://schemas.openxmlformats.org/drawingml/2006/main">
          <a:off x="5547729" y="2475387"/>
          <a:ext cx="700427" cy="3885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2C212D-8868-4E7B-8E3B-6920B54B8F9D}" type="TxLink">
            <a:rPr lang="en-US" sz="1200" b="0" i="0" u="none" strike="noStrike">
              <a:solidFill>
                <a:srgbClr val="000000"/>
              </a:solidFill>
              <a:latin typeface="Arial"/>
              <a:cs typeface="Arial"/>
            </a:rPr>
            <a:pPr/>
            <a:t>75.4%</a:t>
          </a:fld>
          <a:endParaRPr lang="en-GB" sz="20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0.60658</cdr:x>
      <cdr:y>0.53765</cdr:y>
    </cdr:from>
    <cdr:to>
      <cdr:x>0.68196</cdr:x>
      <cdr:y>0.60167</cdr:y>
    </cdr:to>
    <cdr:sp macro="" textlink="'Data 4.4'!$F$16">
      <cdr:nvSpPr>
        <cdr:cNvPr id="8" name="TextBox 1"/>
        <cdr:cNvSpPr txBox="1"/>
      </cdr:nvSpPr>
      <cdr:spPr>
        <a:xfrm xmlns:a="http://schemas.openxmlformats.org/drawingml/2006/main">
          <a:off x="5636272" y="3263356"/>
          <a:ext cx="700427" cy="3885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0076C8C-CA03-40C3-9712-5C0C0B4C84A5}" type="TxLink">
            <a:rPr lang="en-US" sz="1200" b="0" i="0" u="none" strike="noStrike">
              <a:solidFill>
                <a:srgbClr val="000000"/>
              </a:solidFill>
              <a:latin typeface="Arial"/>
              <a:cs typeface="Arial"/>
            </a:rPr>
            <a:pPr/>
            <a:t>79.7%</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0.60909</cdr:x>
      <cdr:y>0.60847</cdr:y>
    </cdr:from>
    <cdr:to>
      <cdr:x>0.68447</cdr:x>
      <cdr:y>0.67249</cdr:y>
    </cdr:to>
    <cdr:sp macro="" textlink="'Data 4.4'!$F$15">
      <cdr:nvSpPr>
        <cdr:cNvPr id="9" name="TextBox 1"/>
        <cdr:cNvSpPr txBox="1"/>
      </cdr:nvSpPr>
      <cdr:spPr>
        <a:xfrm xmlns:a="http://schemas.openxmlformats.org/drawingml/2006/main">
          <a:off x="5659595" y="3693206"/>
          <a:ext cx="700426" cy="3885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202B5AC-B89C-4C10-9292-CFDFB226F2A5}" type="TxLink">
            <a:rPr lang="en-US" sz="1200" b="0" i="0" u="none" strike="noStrike">
              <a:solidFill>
                <a:srgbClr val="000000"/>
              </a:solidFill>
              <a:latin typeface="Arial"/>
              <a:cs typeface="Arial"/>
            </a:rPr>
            <a:pPr/>
            <a:t>79.7%</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0.59846</cdr:x>
      <cdr:y>0.67171</cdr:y>
    </cdr:from>
    <cdr:to>
      <cdr:x>0.67384</cdr:x>
      <cdr:y>0.73573</cdr:y>
    </cdr:to>
    <cdr:sp macro="" textlink="'Data 4.4'!$F$14">
      <cdr:nvSpPr>
        <cdr:cNvPr id="10" name="TextBox 1"/>
        <cdr:cNvSpPr txBox="1"/>
      </cdr:nvSpPr>
      <cdr:spPr>
        <a:xfrm xmlns:a="http://schemas.openxmlformats.org/drawingml/2006/main">
          <a:off x="5560826" y="4077057"/>
          <a:ext cx="700427" cy="38858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C8E4F-7CB5-4201-AB40-1B4759C673E1}" type="TxLink">
            <a:rPr lang="en-US" sz="1200" b="0" i="0" u="none" strike="noStrike">
              <a:solidFill>
                <a:srgbClr val="000000"/>
              </a:solidFill>
              <a:latin typeface="Arial"/>
              <a:cs typeface="Arial"/>
            </a:rPr>
            <a:pPr/>
            <a:t>80.9%</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0.58908</cdr:x>
      <cdr:y>0.7415</cdr:y>
    </cdr:from>
    <cdr:to>
      <cdr:x>0.66446</cdr:x>
      <cdr:y>0.80553</cdr:y>
    </cdr:to>
    <cdr:sp macro="" textlink="'Data 4.4'!$F$13">
      <cdr:nvSpPr>
        <cdr:cNvPr id="11" name="TextBox 1"/>
        <cdr:cNvSpPr txBox="1"/>
      </cdr:nvSpPr>
      <cdr:spPr>
        <a:xfrm xmlns:a="http://schemas.openxmlformats.org/drawingml/2006/main">
          <a:off x="5473697" y="4500642"/>
          <a:ext cx="700426" cy="38864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A5525BF-7AD3-4255-8142-C59FD2DE617E}" type="TxLink">
            <a:rPr lang="en-US" sz="1200" b="0" i="0" u="none" strike="noStrike">
              <a:solidFill>
                <a:srgbClr val="000000"/>
              </a:solidFill>
              <a:latin typeface="Arial"/>
              <a:cs typeface="Arial"/>
            </a:rPr>
            <a:pPr/>
            <a:t>77.9%</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0.5896</cdr:x>
      <cdr:y>0.80603</cdr:y>
    </cdr:from>
    <cdr:to>
      <cdr:x>0.66497</cdr:x>
      <cdr:y>0.87005</cdr:y>
    </cdr:to>
    <cdr:sp macro="" textlink="'Data 4.4'!$F$12">
      <cdr:nvSpPr>
        <cdr:cNvPr id="12" name="TextBox 1"/>
        <cdr:cNvSpPr txBox="1"/>
      </cdr:nvSpPr>
      <cdr:spPr>
        <a:xfrm xmlns:a="http://schemas.openxmlformats.org/drawingml/2006/main">
          <a:off x="5478491" y="4892323"/>
          <a:ext cx="700334" cy="3885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2D7190-F082-46EE-88FB-7BBF0593C63E}" type="TxLink">
            <a:rPr lang="en-US" sz="1200" b="0" i="0" u="none" strike="noStrike">
              <a:solidFill>
                <a:srgbClr val="000000"/>
              </a:solidFill>
              <a:latin typeface="Arial"/>
              <a:cs typeface="Arial"/>
            </a:rPr>
            <a:pPr/>
            <a:t>78.4%</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0.01526</cdr:x>
      <cdr:y>0.25903</cdr:y>
    </cdr:from>
    <cdr:to>
      <cdr:x>0.12067</cdr:x>
      <cdr:y>0.31281</cdr:y>
    </cdr:to>
    <cdr:sp macro="" textlink="">
      <cdr:nvSpPr>
        <cdr:cNvPr id="13" name="TextBox 12"/>
        <cdr:cNvSpPr txBox="1"/>
      </cdr:nvSpPr>
      <cdr:spPr>
        <a:xfrm xmlns:a="http://schemas.openxmlformats.org/drawingml/2006/main">
          <a:off x="141619" y="1567044"/>
          <a:ext cx="978212" cy="32535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400" b="1">
              <a:solidFill>
                <a:sysClr val="windowText" lastClr="000000"/>
              </a:solidFill>
              <a:latin typeface="Arial" panose="020B0604020202020204" pitchFamily="34" charset="0"/>
              <a:cs typeface="Arial" panose="020B0604020202020204" pitchFamily="34" charset="0"/>
            </a:rPr>
            <a:t>Females</a:t>
          </a:r>
          <a:endParaRPr lang="en-GB" sz="12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0.01841</cdr:x>
      <cdr:y>0.66312</cdr:y>
    </cdr:from>
    <cdr:to>
      <cdr:x>0.10719</cdr:x>
      <cdr:y>0.7169</cdr:y>
    </cdr:to>
    <cdr:sp macro="" textlink="">
      <cdr:nvSpPr>
        <cdr:cNvPr id="14" name="TextBox 1"/>
        <cdr:cNvSpPr txBox="1"/>
      </cdr:nvSpPr>
      <cdr:spPr>
        <a:xfrm xmlns:a="http://schemas.openxmlformats.org/drawingml/2006/main">
          <a:off x="171090" y="4029110"/>
          <a:ext cx="825156" cy="3267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ysClr val="windowText" lastClr="000000"/>
              </a:solidFill>
              <a:latin typeface="Arial" panose="020B0604020202020204" pitchFamily="34" charset="0"/>
              <a:cs typeface="Arial" panose="020B0604020202020204" pitchFamily="34" charset="0"/>
            </a:rPr>
            <a:t>Males</a:t>
          </a:r>
        </a:p>
      </cdr:txBody>
    </cdr:sp>
  </cdr:relSizeAnchor>
  <cdr:relSizeAnchor xmlns:cdr="http://schemas.openxmlformats.org/drawingml/2006/chartDrawing">
    <cdr:from>
      <cdr:x>0.0021</cdr:x>
      <cdr:y>0.94238</cdr:y>
    </cdr:from>
    <cdr:to>
      <cdr:x>0.90997</cdr:x>
      <cdr:y>1</cdr:y>
    </cdr:to>
    <cdr:sp macro="" textlink="">
      <cdr:nvSpPr>
        <cdr:cNvPr id="15" name="TextBox 1"/>
        <cdr:cNvSpPr txBox="1"/>
      </cdr:nvSpPr>
      <cdr:spPr>
        <a:xfrm xmlns:a="http://schemas.openxmlformats.org/drawingml/2006/main">
          <a:off x="19571" y="5746229"/>
          <a:ext cx="8463197" cy="35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solidFill>
                <a:sysClr val="windowText" lastClr="000000"/>
              </a:solidFill>
              <a:latin typeface="Arial" panose="020B0604020202020204" pitchFamily="34" charset="0"/>
              <a:cs typeface="Arial" panose="020B0604020202020204" pitchFamily="34" charset="0"/>
            </a:rPr>
            <a:t>Source: Healthy Life expectancy in Scottish areas 2015-2017</a:t>
          </a:r>
          <a:r>
            <a:rPr lang="en-GB" sz="800" baseline="0">
              <a:solidFill>
                <a:sysClr val="windowText" lastClr="000000"/>
              </a:solidFill>
              <a:latin typeface="Arial" panose="020B0604020202020204" pitchFamily="34" charset="0"/>
              <a:cs typeface="Arial" panose="020B0604020202020204" pitchFamily="34" charset="0"/>
            </a:rPr>
            <a:t> (NRS)</a:t>
          </a:r>
        </a:p>
        <a:p xmlns:a="http://schemas.openxmlformats.org/drawingml/2006/main">
          <a:r>
            <a:rPr lang="en-GB" sz="800">
              <a:solidFill>
                <a:sysClr val="windowText" lastClr="000000"/>
              </a:solidFill>
              <a:latin typeface="Arial" panose="020B0604020202020204" pitchFamily="34" charset="0"/>
              <a:cs typeface="Arial" panose="020B0604020202020204" pitchFamily="34" charset="0"/>
            </a:rPr>
            <a:t>© Crown copyright 2019</a:t>
          </a:r>
        </a:p>
      </cdr:txBody>
    </cdr:sp>
  </cdr:relSizeAnchor>
  <cdr:relSizeAnchor xmlns:cdr="http://schemas.openxmlformats.org/drawingml/2006/chartDrawing">
    <cdr:from>
      <cdr:x>0.28727</cdr:x>
      <cdr:y>0.10514</cdr:y>
    </cdr:from>
    <cdr:to>
      <cdr:x>0.66332</cdr:x>
      <cdr:y>0.14611</cdr:y>
    </cdr:to>
    <cdr:sp macro="" textlink="">
      <cdr:nvSpPr>
        <cdr:cNvPr id="16" name="TextBox 15"/>
        <cdr:cNvSpPr txBox="1"/>
      </cdr:nvSpPr>
      <cdr:spPr>
        <a:xfrm xmlns:a="http://schemas.openxmlformats.org/drawingml/2006/main">
          <a:off x="2670001" y="638850"/>
          <a:ext cx="3495157" cy="248931"/>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ctr"/>
          <a:r>
            <a:rPr lang="en-GB" sz="1200" b="1">
              <a:solidFill>
                <a:sysClr val="windowText" lastClr="000000"/>
              </a:solidFill>
              <a:latin typeface="Segoe UI" panose="020B0502040204020203" pitchFamily="34" charset="0"/>
              <a:cs typeface="Segoe UI" panose="020B0502040204020203" pitchFamily="34" charset="0"/>
            </a:rPr>
            <a:t>Life in good </a:t>
          </a:r>
          <a:r>
            <a:rPr lang="en-GB" sz="1200" b="1">
              <a:solidFill>
                <a:sysClr val="windowText" lastClr="000000"/>
              </a:solidFill>
              <a:latin typeface="Arial" panose="020B0604020202020204" pitchFamily="34" charset="0"/>
              <a:cs typeface="Arial" panose="020B0604020202020204" pitchFamily="34" charset="0"/>
            </a:rPr>
            <a:t>health</a:t>
          </a:r>
        </a:p>
      </cdr:txBody>
    </cdr:sp>
  </cdr:relSizeAnchor>
  <cdr:relSizeAnchor xmlns:cdr="http://schemas.openxmlformats.org/drawingml/2006/chartDrawing">
    <cdr:from>
      <cdr:x>0.66067</cdr:x>
      <cdr:y>0.1018</cdr:y>
    </cdr:from>
    <cdr:to>
      <cdr:x>0.82239</cdr:x>
      <cdr:y>0.14277</cdr:y>
    </cdr:to>
    <cdr:sp macro="" textlink="">
      <cdr:nvSpPr>
        <cdr:cNvPr id="17" name="TextBox 1"/>
        <cdr:cNvSpPr txBox="1"/>
      </cdr:nvSpPr>
      <cdr:spPr>
        <a:xfrm xmlns:a="http://schemas.openxmlformats.org/drawingml/2006/main">
          <a:off x="6138913" y="617891"/>
          <a:ext cx="1502693" cy="248674"/>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ysClr val="windowText" lastClr="000000"/>
              </a:solidFill>
              <a:latin typeface="Segoe UI" panose="020B0502040204020203" pitchFamily="34" charset="0"/>
              <a:cs typeface="Segoe UI" panose="020B0502040204020203" pitchFamily="34" charset="0"/>
            </a:rPr>
            <a:t>Life in poor </a:t>
          </a:r>
          <a:r>
            <a:rPr lang="en-GB" sz="1200" b="1">
              <a:solidFill>
                <a:sysClr val="windowText" lastClr="000000"/>
              </a:solidFill>
              <a:latin typeface="Arial" panose="020B0604020202020204" pitchFamily="34" charset="0"/>
              <a:cs typeface="Arial" panose="020B0604020202020204" pitchFamily="34" charset="0"/>
            </a:rPr>
            <a:t>health</a:t>
          </a:r>
        </a:p>
      </cdr:txBody>
    </cdr:sp>
  </cdr:relSizeAnchor>
  <cdr:relSizeAnchor xmlns:cdr="http://schemas.openxmlformats.org/drawingml/2006/chartDrawing">
    <cdr:from>
      <cdr:x>0.7965</cdr:x>
      <cdr:y>0.07826</cdr:y>
    </cdr:from>
    <cdr:to>
      <cdr:x>0.96117</cdr:x>
      <cdr:y>0.15664</cdr:y>
    </cdr:to>
    <cdr:sp macro="" textlink="">
      <cdr:nvSpPr>
        <cdr:cNvPr id="18" name="TextBox 1"/>
        <cdr:cNvSpPr txBox="1"/>
      </cdr:nvSpPr>
      <cdr:spPr>
        <a:xfrm xmlns:a="http://schemas.openxmlformats.org/drawingml/2006/main">
          <a:off x="7391824" y="473468"/>
          <a:ext cx="1528210" cy="474173"/>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ysClr val="windowText" lastClr="000000"/>
              </a:solidFill>
              <a:latin typeface="Segoe UI" panose="020B0502040204020203" pitchFamily="34" charset="0"/>
              <a:cs typeface="Segoe UI" panose="020B0502040204020203" pitchFamily="34" charset="0"/>
            </a:rPr>
            <a:t>Total </a:t>
          </a:r>
          <a:r>
            <a:rPr lang="en-GB" sz="1200" b="1">
              <a:solidFill>
                <a:sysClr val="windowText" lastClr="000000"/>
              </a:solidFill>
              <a:latin typeface="Arial" panose="020B0604020202020204" pitchFamily="34" charset="0"/>
              <a:cs typeface="Arial" panose="020B0604020202020204" pitchFamily="34" charset="0"/>
            </a:rPr>
            <a:t>life expectancy </a:t>
          </a:r>
          <a:r>
            <a:rPr lang="en-GB" sz="1200" b="1">
              <a:solidFill>
                <a:sysClr val="windowText" lastClr="000000"/>
              </a:solidFill>
              <a:latin typeface="Segoe UI" panose="020B0502040204020203" pitchFamily="34" charset="0"/>
              <a:cs typeface="Segoe UI" panose="020B0502040204020203" pitchFamily="34" charset="0"/>
            </a:rPr>
            <a:t>(years)</a:t>
          </a:r>
        </a:p>
      </cdr:txBody>
    </cdr:sp>
  </cdr:relSizeAnchor>
  <cdr:relSizeAnchor xmlns:cdr="http://schemas.openxmlformats.org/drawingml/2006/chartDrawing">
    <cdr:from>
      <cdr:x>0.85798</cdr:x>
      <cdr:y>0.15276</cdr:y>
    </cdr:from>
    <cdr:to>
      <cdr:x>0.92521</cdr:x>
      <cdr:y>0.21053</cdr:y>
    </cdr:to>
    <cdr:sp macro="" textlink="'[9]Fig 4'!$H$11">
      <cdr:nvSpPr>
        <cdr:cNvPr id="19" name="TextBox 18"/>
        <cdr:cNvSpPr txBox="1"/>
      </cdr:nvSpPr>
      <cdr:spPr>
        <a:xfrm xmlns:a="http://schemas.openxmlformats.org/drawingml/2006/main">
          <a:off x="7971332" y="929079"/>
          <a:ext cx="624590" cy="3513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8DDFA2E-ECAC-4629-B6F8-1B1508B200DF}" type="TxLink">
            <a:rPr lang="en-US" sz="1200" b="0" i="0" u="none" strike="noStrike">
              <a:solidFill>
                <a:sysClr val="windowText" lastClr="000000"/>
              </a:solidFill>
              <a:latin typeface="Arial" panose="020B0604020202020204" pitchFamily="34" charset="0"/>
              <a:cs typeface="Arial" panose="020B0604020202020204" pitchFamily="34" charset="0"/>
            </a:rPr>
            <a:pPr/>
            <a:t>82.9</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0.85841</cdr:x>
      <cdr:y>0.21503</cdr:y>
    </cdr:from>
    <cdr:to>
      <cdr:x>0.92564</cdr:x>
      <cdr:y>0.27279</cdr:y>
    </cdr:to>
    <cdr:sp macro="" textlink="'[9]Fig 4'!$H$10">
      <cdr:nvSpPr>
        <cdr:cNvPr id="20" name="TextBox 1"/>
        <cdr:cNvSpPr txBox="1"/>
      </cdr:nvSpPr>
      <cdr:spPr>
        <a:xfrm xmlns:a="http://schemas.openxmlformats.org/drawingml/2006/main">
          <a:off x="7975288" y="1307787"/>
          <a:ext cx="624590" cy="35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D0AB1E3-C583-41FC-888E-4DBED208C302}" type="TxLink">
            <a:rPr lang="en-US" sz="1200" b="0" i="0" u="none" strike="noStrike">
              <a:solidFill>
                <a:sysClr val="windowText" lastClr="000000"/>
              </a:solidFill>
              <a:latin typeface="Arial" panose="020B0604020202020204" pitchFamily="34" charset="0"/>
              <a:cs typeface="Arial" panose="020B0604020202020204" pitchFamily="34" charset="0"/>
            </a:rPr>
            <a:pPr/>
            <a:t>83.1</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0.85841</cdr:x>
      <cdr:y>0.68614</cdr:y>
    </cdr:from>
    <cdr:to>
      <cdr:x>0.92564</cdr:x>
      <cdr:y>0.74391</cdr:y>
    </cdr:to>
    <cdr:sp macro="" textlink="'[9]Fig 4'!$B$9">
      <cdr:nvSpPr>
        <cdr:cNvPr id="21" name="TextBox 1"/>
        <cdr:cNvSpPr txBox="1"/>
      </cdr:nvSpPr>
      <cdr:spPr>
        <a:xfrm xmlns:a="http://schemas.openxmlformats.org/drawingml/2006/main">
          <a:off x="7975288" y="4173095"/>
          <a:ext cx="624590" cy="35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75FFF54-CB8D-4249-A71C-4FD7E7FA5DBE}" type="TxLink">
            <a:rPr lang="en-US" sz="1200" b="0" i="0" u="none" strike="noStrike">
              <a:solidFill>
                <a:sysClr val="windowText" lastClr="000000"/>
              </a:solidFill>
              <a:latin typeface="Arial" panose="020B0604020202020204" pitchFamily="34" charset="0"/>
              <a:cs typeface="Arial" panose="020B0604020202020204" pitchFamily="34" charset="0"/>
            </a:rPr>
            <a:pPr/>
            <a:t>77.0</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0.85841</cdr:x>
      <cdr:y>0.61554</cdr:y>
    </cdr:from>
    <cdr:to>
      <cdr:x>0.92564</cdr:x>
      <cdr:y>0.67331</cdr:y>
    </cdr:to>
    <cdr:sp macro="" textlink="'[9]Fig 4'!$B$10">
      <cdr:nvSpPr>
        <cdr:cNvPr id="22" name="TextBox 1"/>
        <cdr:cNvSpPr txBox="1"/>
      </cdr:nvSpPr>
      <cdr:spPr>
        <a:xfrm xmlns:a="http://schemas.openxmlformats.org/drawingml/2006/main">
          <a:off x="7981680" y="3729996"/>
          <a:ext cx="625119" cy="3500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3AB9E46-9489-441F-AA7A-3F066F472750}" type="TxLink">
            <a:rPr lang="en-US" sz="1200" b="0" i="0" u="none" strike="noStrike">
              <a:solidFill>
                <a:sysClr val="windowText" lastClr="000000"/>
              </a:solidFill>
              <a:latin typeface="Arial" panose="020B0604020202020204" pitchFamily="34" charset="0"/>
              <a:cs typeface="Arial" panose="020B0604020202020204" pitchFamily="34" charset="0"/>
            </a:rPr>
            <a:pPr/>
            <a:t>79.6</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0.85925</cdr:x>
      <cdr:y>0.54494</cdr:y>
    </cdr:from>
    <cdr:to>
      <cdr:x>0.92648</cdr:x>
      <cdr:y>0.6027</cdr:y>
    </cdr:to>
    <cdr:sp macro="" textlink="'[9]Fig 4'!$B$11">
      <cdr:nvSpPr>
        <cdr:cNvPr id="23" name="TextBox 1"/>
        <cdr:cNvSpPr txBox="1"/>
      </cdr:nvSpPr>
      <cdr:spPr>
        <a:xfrm xmlns:a="http://schemas.openxmlformats.org/drawingml/2006/main">
          <a:off x="7983095" y="3314285"/>
          <a:ext cx="624590" cy="35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292274-5B6C-42D4-8B62-0509AB2DDDF2}" type="TxLink">
            <a:rPr lang="en-US" sz="1200" b="0" i="0" u="none" strike="noStrike">
              <a:solidFill>
                <a:sysClr val="windowText" lastClr="000000"/>
              </a:solidFill>
              <a:latin typeface="Arial" panose="020B0604020202020204" pitchFamily="34" charset="0"/>
              <a:cs typeface="Arial" panose="020B0604020202020204" pitchFamily="34" charset="0"/>
            </a:rPr>
            <a:pPr/>
            <a:t>79.2</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0.86009</cdr:x>
      <cdr:y>0.41657</cdr:y>
    </cdr:from>
    <cdr:to>
      <cdr:x>0.92732</cdr:x>
      <cdr:y>0.47433</cdr:y>
    </cdr:to>
    <cdr:sp macro="" textlink="'[9]Fig 4'!$H$7">
      <cdr:nvSpPr>
        <cdr:cNvPr id="24" name="TextBox 1"/>
        <cdr:cNvSpPr txBox="1"/>
      </cdr:nvSpPr>
      <cdr:spPr>
        <a:xfrm xmlns:a="http://schemas.openxmlformats.org/drawingml/2006/main">
          <a:off x="7990903" y="2533546"/>
          <a:ext cx="624590" cy="35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39BFF8D-4C2E-4341-82D1-62977D8DA6C2}" type="TxLink">
            <a:rPr lang="en-US" sz="1200" b="0" i="0" u="none" strike="noStrike">
              <a:solidFill>
                <a:sysClr val="windowText" lastClr="000000"/>
              </a:solidFill>
              <a:latin typeface="Arial" panose="020B0604020202020204" pitchFamily="34" charset="0"/>
              <a:cs typeface="Arial" panose="020B0604020202020204" pitchFamily="34" charset="0"/>
            </a:rPr>
            <a:pPr/>
            <a:t>82.2</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0.85925</cdr:x>
      <cdr:y>0.34982</cdr:y>
    </cdr:from>
    <cdr:to>
      <cdr:x>0.92648</cdr:x>
      <cdr:y>0.40758</cdr:y>
    </cdr:to>
    <cdr:sp macro="" textlink="'[9]Fig 4'!$H$8">
      <cdr:nvSpPr>
        <cdr:cNvPr id="25" name="TextBox 1"/>
        <cdr:cNvSpPr txBox="1"/>
      </cdr:nvSpPr>
      <cdr:spPr>
        <a:xfrm xmlns:a="http://schemas.openxmlformats.org/drawingml/2006/main">
          <a:off x="7983095" y="2127562"/>
          <a:ext cx="624590" cy="35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D54AD9-C5E7-4EEA-8FAA-2A85D697DB30}" type="TxLink">
            <a:rPr lang="en-US" sz="1200" b="0" i="0" u="none" strike="noStrike">
              <a:solidFill>
                <a:sysClr val="windowText" lastClr="000000"/>
              </a:solidFill>
              <a:latin typeface="Arial" panose="020B0604020202020204" pitchFamily="34" charset="0"/>
              <a:cs typeface="Arial" panose="020B0604020202020204" pitchFamily="34" charset="0"/>
            </a:rPr>
            <a:pPr/>
            <a:t>82.3</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0.85925</cdr:x>
      <cdr:y>0.2805</cdr:y>
    </cdr:from>
    <cdr:to>
      <cdr:x>0.92648</cdr:x>
      <cdr:y>0.33826</cdr:y>
    </cdr:to>
    <cdr:sp macro="" textlink="'[9]Fig 4'!$H$9">
      <cdr:nvSpPr>
        <cdr:cNvPr id="26" name="TextBox 1"/>
        <cdr:cNvSpPr txBox="1"/>
      </cdr:nvSpPr>
      <cdr:spPr>
        <a:xfrm xmlns:a="http://schemas.openxmlformats.org/drawingml/2006/main">
          <a:off x="7983096" y="1705963"/>
          <a:ext cx="624590" cy="35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346A59C-20C6-4CD6-960E-53ACC4260126}" type="TxLink">
            <a:rPr lang="en-US" sz="1200" b="0" i="0" u="none" strike="noStrike">
              <a:solidFill>
                <a:sysClr val="windowText" lastClr="000000"/>
              </a:solidFill>
              <a:latin typeface="Arial" panose="020B0604020202020204" pitchFamily="34" charset="0"/>
              <a:cs typeface="Arial" panose="020B0604020202020204" pitchFamily="34" charset="0"/>
            </a:rPr>
            <a:pPr/>
            <a:t>81.1</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0.85757</cdr:x>
      <cdr:y>0.81837</cdr:y>
    </cdr:from>
    <cdr:to>
      <cdr:x>0.9248</cdr:x>
      <cdr:y>0.87613</cdr:y>
    </cdr:to>
    <cdr:sp macro="" textlink="'[9]Fig 4'!$B$7">
      <cdr:nvSpPr>
        <cdr:cNvPr id="27" name="TextBox 1"/>
        <cdr:cNvSpPr txBox="1"/>
      </cdr:nvSpPr>
      <cdr:spPr>
        <a:xfrm xmlns:a="http://schemas.openxmlformats.org/drawingml/2006/main">
          <a:off x="7967480" y="4977255"/>
          <a:ext cx="624590" cy="35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E62B3-ED63-440D-86CE-4A412EE64BEE}" type="TxLink">
            <a:rPr lang="en-US" sz="1200" b="0" i="0" u="none" strike="noStrike">
              <a:solidFill>
                <a:sysClr val="windowText" lastClr="000000"/>
              </a:solidFill>
              <a:latin typeface="Arial" panose="020B0604020202020204" pitchFamily="34" charset="0"/>
              <a:cs typeface="Arial" panose="020B0604020202020204" pitchFamily="34" charset="0"/>
            </a:rPr>
            <a:pPr/>
            <a:t>78.3</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0.85925</cdr:x>
      <cdr:y>0.74905</cdr:y>
    </cdr:from>
    <cdr:to>
      <cdr:x>0.92648</cdr:x>
      <cdr:y>0.80681</cdr:y>
    </cdr:to>
    <cdr:sp macro="" textlink="'[9]Fig 4'!$B$8">
      <cdr:nvSpPr>
        <cdr:cNvPr id="28" name="TextBox 1"/>
        <cdr:cNvSpPr txBox="1"/>
      </cdr:nvSpPr>
      <cdr:spPr>
        <a:xfrm xmlns:a="http://schemas.openxmlformats.org/drawingml/2006/main">
          <a:off x="7983094" y="4555656"/>
          <a:ext cx="624590" cy="351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27B127-61B3-4132-858E-A299FFEFC72E}" type="TxLink">
            <a:rPr lang="en-US" sz="1200" b="0" i="0" u="none" strike="noStrike">
              <a:solidFill>
                <a:sysClr val="windowText" lastClr="000000"/>
              </a:solidFill>
              <a:latin typeface="Arial" panose="020B0604020202020204" pitchFamily="34" charset="0"/>
              <a:cs typeface="Arial" panose="020B0604020202020204" pitchFamily="34" charset="0"/>
            </a:rPr>
            <a:pPr/>
            <a:t>78.5</a:t>
          </a:fld>
          <a:endParaRPr lang="en-GB" sz="12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0.41088</cdr:x>
      <cdr:y>0.11776</cdr:y>
    </cdr:from>
    <cdr:to>
      <cdr:x>0.41416</cdr:x>
      <cdr:y>0.83077</cdr:y>
    </cdr:to>
    <cdr:cxnSp macro="">
      <cdr:nvCxnSpPr>
        <cdr:cNvPr id="3" name="Straight Connector 2"/>
        <cdr:cNvCxnSpPr>
          <a:stCxn xmlns:a="http://schemas.openxmlformats.org/drawingml/2006/main" id="6" idx="2"/>
        </cdr:cNvCxnSpPr>
      </cdr:nvCxnSpPr>
      <cdr:spPr>
        <a:xfrm xmlns:a="http://schemas.openxmlformats.org/drawingml/2006/main" flipH="1">
          <a:off x="3823812" y="716211"/>
          <a:ext cx="30478" cy="4336488"/>
        </a:xfrm>
        <a:prstGeom xmlns:a="http://schemas.openxmlformats.org/drawingml/2006/main" prst="line">
          <a:avLst/>
        </a:prstGeom>
        <a:ln xmlns:a="http://schemas.openxmlformats.org/drawingml/2006/main" w="22225">
          <a:solidFill>
            <a:srgbClr val="6466AE"/>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0.75816</cdr:x>
      <cdr:y>0.11712</cdr:y>
    </cdr:from>
    <cdr:to>
      <cdr:x>0.76215</cdr:x>
      <cdr:y>0.82949</cdr:y>
    </cdr:to>
    <cdr:cxnSp macro="">
      <cdr:nvCxnSpPr>
        <cdr:cNvPr id="5" name="Straight Connector 4"/>
        <cdr:cNvCxnSpPr>
          <a:stCxn xmlns:a="http://schemas.openxmlformats.org/drawingml/2006/main" id="7" idx="2"/>
        </cdr:cNvCxnSpPr>
      </cdr:nvCxnSpPr>
      <cdr:spPr>
        <a:xfrm xmlns:a="http://schemas.openxmlformats.org/drawingml/2006/main" flipH="1">
          <a:off x="7055735" y="712319"/>
          <a:ext cx="37086" cy="4332595"/>
        </a:xfrm>
        <a:prstGeom xmlns:a="http://schemas.openxmlformats.org/drawingml/2006/main" prst="line">
          <a:avLst/>
        </a:prstGeom>
        <a:ln xmlns:a="http://schemas.openxmlformats.org/drawingml/2006/main" w="22225">
          <a:solidFill>
            <a:srgbClr val="50518B"/>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0.34171</cdr:x>
      <cdr:y>0.06858</cdr:y>
    </cdr:from>
    <cdr:to>
      <cdr:x>0.4866</cdr:x>
      <cdr:y>0.11776</cdr:y>
    </cdr:to>
    <cdr:sp macro="" textlink="">
      <cdr:nvSpPr>
        <cdr:cNvPr id="6" name="TextBox 5"/>
        <cdr:cNvSpPr txBox="1"/>
      </cdr:nvSpPr>
      <cdr:spPr>
        <a:xfrm xmlns:a="http://schemas.openxmlformats.org/drawingml/2006/main">
          <a:off x="3180088" y="417119"/>
          <a:ext cx="1348403" cy="2990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GB" sz="1200" b="0">
              <a:solidFill>
                <a:srgbClr val="50518B"/>
              </a:solidFill>
              <a:latin typeface="Segoe UI" panose="020B0502040204020203" pitchFamily="34" charset="0"/>
              <a:cs typeface="Segoe UI" panose="020B0502040204020203" pitchFamily="34" charset="0"/>
            </a:rPr>
            <a:t>Scotland: 62.3</a:t>
          </a:r>
        </a:p>
      </cdr:txBody>
    </cdr:sp>
  </cdr:relSizeAnchor>
  <cdr:relSizeAnchor xmlns:cdr="http://schemas.openxmlformats.org/drawingml/2006/chartDrawing">
    <cdr:from>
      <cdr:x>0.6897</cdr:x>
      <cdr:y>0.06794</cdr:y>
    </cdr:from>
    <cdr:to>
      <cdr:x>0.83459</cdr:x>
      <cdr:y>0.11712</cdr:y>
    </cdr:to>
    <cdr:sp macro="" textlink="">
      <cdr:nvSpPr>
        <cdr:cNvPr id="7" name="TextBox 1"/>
        <cdr:cNvSpPr txBox="1"/>
      </cdr:nvSpPr>
      <cdr:spPr>
        <a:xfrm xmlns:a="http://schemas.openxmlformats.org/drawingml/2006/main">
          <a:off x="6418619" y="413227"/>
          <a:ext cx="1348404" cy="29909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solidFill>
                <a:srgbClr val="50518B"/>
              </a:solidFill>
              <a:latin typeface="Segoe UI" panose="020B0502040204020203" pitchFamily="34" charset="0"/>
              <a:cs typeface="Segoe UI" panose="020B0502040204020203" pitchFamily="34" charset="0"/>
            </a:rPr>
            <a:t>Sco</a:t>
          </a:r>
          <a:r>
            <a:rPr lang="en-GB" sz="1200" b="0">
              <a:solidFill>
                <a:srgbClr val="50518B"/>
              </a:solidFill>
              <a:latin typeface="Arial" panose="020B0604020202020204" pitchFamily="34" charset="0"/>
              <a:cs typeface="Arial" panose="020B0604020202020204" pitchFamily="34" charset="0"/>
            </a:rPr>
            <a:t>t</a:t>
          </a:r>
          <a:r>
            <a:rPr lang="en-GB" sz="1200" b="0">
              <a:solidFill>
                <a:srgbClr val="50518B"/>
              </a:solidFill>
              <a:latin typeface="Segoe UI" panose="020B0502040204020203" pitchFamily="34" charset="0"/>
              <a:cs typeface="Segoe UI" panose="020B0502040204020203" pitchFamily="34" charset="0"/>
            </a:rPr>
            <a:t>land</a:t>
          </a:r>
          <a:r>
            <a:rPr lang="en-GB" sz="1100" b="0" baseline="30000">
              <a:solidFill>
                <a:srgbClr val="50518B"/>
              </a:solidFill>
              <a:effectLst/>
              <a:latin typeface="Segoe UI" panose="020B0502040204020203" pitchFamily="34" charset="0"/>
              <a:ea typeface="+mn-ea"/>
              <a:cs typeface="Segoe UI" panose="020B0502040204020203" pitchFamily="34" charset="0"/>
            </a:rPr>
            <a:t>1</a:t>
          </a:r>
          <a:r>
            <a:rPr lang="en-GB" sz="1200" b="0">
              <a:solidFill>
                <a:srgbClr val="50518B"/>
              </a:solidFill>
              <a:latin typeface="Segoe UI" panose="020B0502040204020203" pitchFamily="34" charset="0"/>
              <a:cs typeface="Segoe UI" panose="020B0502040204020203" pitchFamily="34" charset="0"/>
            </a:rPr>
            <a:t>: 77.0</a:t>
          </a:r>
        </a:p>
      </cdr:txBody>
    </cdr:sp>
  </cdr:relSizeAnchor>
  <cdr:relSizeAnchor xmlns:cdr="http://schemas.openxmlformats.org/drawingml/2006/chartDrawing">
    <cdr:from>
      <cdr:x>0.15339</cdr:x>
      <cdr:y>0.32236</cdr:y>
    </cdr:from>
    <cdr:to>
      <cdr:x>0.38371</cdr:x>
      <cdr:y>0.36461</cdr:y>
    </cdr:to>
    <cdr:sp macro="" textlink="">
      <cdr:nvSpPr>
        <cdr:cNvPr id="8" name="TextBox 1"/>
        <cdr:cNvSpPr txBox="1"/>
      </cdr:nvSpPr>
      <cdr:spPr>
        <a:xfrm xmlns:a="http://schemas.openxmlformats.org/drawingml/2006/main">
          <a:off x="1431094" y="1963107"/>
          <a:ext cx="2148843" cy="25729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rgbClr val="50518B"/>
              </a:solidFill>
              <a:latin typeface="Segoe UI" panose="020B0502040204020203" pitchFamily="34" charset="0"/>
              <a:cs typeface="Segoe UI" panose="020B0502040204020203" pitchFamily="34" charset="0"/>
            </a:rPr>
            <a:t>Healthy Life </a:t>
          </a:r>
          <a:r>
            <a:rPr lang="en-GB" sz="1200" b="1">
              <a:solidFill>
                <a:srgbClr val="50518B"/>
              </a:solidFill>
              <a:latin typeface="Arial" panose="020B0604020202020204" pitchFamily="34" charset="0"/>
              <a:cs typeface="Arial" panose="020B0604020202020204" pitchFamily="34" charset="0"/>
            </a:rPr>
            <a:t>Expectancy</a:t>
          </a:r>
        </a:p>
      </cdr:txBody>
    </cdr:sp>
  </cdr:relSizeAnchor>
  <cdr:relSizeAnchor xmlns:cdr="http://schemas.openxmlformats.org/drawingml/2006/chartDrawing">
    <cdr:from>
      <cdr:x>0.57418</cdr:x>
      <cdr:y>0.39671</cdr:y>
    </cdr:from>
    <cdr:to>
      <cdr:x>0.8045</cdr:x>
      <cdr:y>0.43896</cdr:y>
    </cdr:to>
    <cdr:sp macro="" textlink="">
      <cdr:nvSpPr>
        <cdr:cNvPr id="12" name="TextBox 1"/>
        <cdr:cNvSpPr txBox="1"/>
      </cdr:nvSpPr>
      <cdr:spPr>
        <a:xfrm xmlns:a="http://schemas.openxmlformats.org/drawingml/2006/main">
          <a:off x="5357035" y="2415885"/>
          <a:ext cx="2148843" cy="25729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rgbClr val="50518B"/>
              </a:solidFill>
              <a:latin typeface="Arial" panose="020B0604020202020204" pitchFamily="34" charset="0"/>
              <a:cs typeface="Arial" panose="020B0604020202020204" pitchFamily="34" charset="0"/>
            </a:rPr>
            <a:t>Life Expectancy</a:t>
          </a:r>
        </a:p>
      </cdr:txBody>
    </cdr:sp>
  </cdr:relSizeAnchor>
  <cdr:relSizeAnchor xmlns:cdr="http://schemas.openxmlformats.org/drawingml/2006/chartDrawing">
    <cdr:from>
      <cdr:x>0.02678</cdr:x>
      <cdr:y>0.92692</cdr:y>
    </cdr:from>
    <cdr:to>
      <cdr:x>0.4</cdr:x>
      <cdr:y>0.98077</cdr:y>
    </cdr:to>
    <cdr:sp macro="" textlink="">
      <cdr:nvSpPr>
        <cdr:cNvPr id="9" name="TextBox 8"/>
        <cdr:cNvSpPr txBox="1"/>
      </cdr:nvSpPr>
      <cdr:spPr>
        <a:xfrm xmlns:a="http://schemas.openxmlformats.org/drawingml/2006/main">
          <a:off x="249836" y="5644734"/>
          <a:ext cx="3482090" cy="3279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0.04184</cdr:x>
      <cdr:y>0.92821</cdr:y>
    </cdr:from>
    <cdr:to>
      <cdr:x>0.29958</cdr:x>
      <cdr:y>0.97821</cdr:y>
    </cdr:to>
    <cdr:sp macro="" textlink="">
      <cdr:nvSpPr>
        <cdr:cNvPr id="10" name="TextBox 9"/>
        <cdr:cNvSpPr txBox="1"/>
      </cdr:nvSpPr>
      <cdr:spPr>
        <a:xfrm xmlns:a="http://schemas.openxmlformats.org/drawingml/2006/main">
          <a:off x="390369" y="5652541"/>
          <a:ext cx="2404672" cy="3044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cdr:x>
      <cdr:y>0.90638</cdr:y>
    </cdr:from>
    <cdr:to>
      <cdr:x>0.97824</cdr:x>
      <cdr:y>1</cdr:y>
    </cdr:to>
    <cdr:sp macro="" textlink="">
      <cdr:nvSpPr>
        <cdr:cNvPr id="14" name="TextBox 13"/>
        <cdr:cNvSpPr txBox="1"/>
      </cdr:nvSpPr>
      <cdr:spPr>
        <a:xfrm xmlns:a="http://schemas.openxmlformats.org/drawingml/2006/main">
          <a:off x="0" y="5483310"/>
          <a:ext cx="9078496" cy="566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solidFill>
                <a:sysClr val="windowText" lastClr="000000"/>
              </a:solidFill>
              <a:latin typeface="Arial" panose="020B0604020202020204" pitchFamily="34" charset="0"/>
              <a:cs typeface="Arial" panose="020B0604020202020204" pitchFamily="34" charset="0"/>
            </a:rPr>
            <a:t>1) The</a:t>
          </a:r>
          <a:r>
            <a:rPr lang="en-GB" sz="1000" baseline="0">
              <a:solidFill>
                <a:sysClr val="windowText" lastClr="000000"/>
              </a:solidFill>
              <a:latin typeface="Arial" panose="020B0604020202020204" pitchFamily="34" charset="0"/>
              <a:cs typeface="Arial" panose="020B0604020202020204" pitchFamily="34" charset="0"/>
            </a:rPr>
            <a:t> Scotland level life expectancy estimate is for use only as a comparator for the corresponding sub-Scotland level figures. The definitive Scotland level estimate is published in the National Life tables for Scotland </a:t>
          </a:r>
        </a:p>
        <a:p xmlns:a="http://schemas.openxmlformats.org/drawingml/2006/main">
          <a:r>
            <a:rPr lang="en-GB" sz="1000" baseline="0">
              <a:solidFill>
                <a:sysClr val="windowText" lastClr="000000"/>
              </a:solidFill>
              <a:latin typeface="Arial" panose="020B0604020202020204" pitchFamily="34" charset="0"/>
              <a:cs typeface="Arial" panose="020B0604020202020204" pitchFamily="34" charset="0"/>
            </a:rPr>
            <a:t>Source: Healthy life expectancy in Scottish areas 2015-2017 (NRS)</a:t>
          </a: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0.40167</cdr:x>
      <cdr:y>0.12737</cdr:y>
    </cdr:from>
    <cdr:to>
      <cdr:x>0.4037</cdr:x>
      <cdr:y>0.83333</cdr:y>
    </cdr:to>
    <cdr:cxnSp macro="">
      <cdr:nvCxnSpPr>
        <cdr:cNvPr id="2" name="Straight Connector 1"/>
        <cdr:cNvCxnSpPr>
          <a:stCxn xmlns:a="http://schemas.openxmlformats.org/drawingml/2006/main" id="5" idx="2"/>
        </cdr:cNvCxnSpPr>
      </cdr:nvCxnSpPr>
      <cdr:spPr>
        <a:xfrm xmlns:a="http://schemas.openxmlformats.org/drawingml/2006/main" flipH="1">
          <a:off x="3747541" y="775654"/>
          <a:ext cx="18923" cy="4299141"/>
        </a:xfrm>
        <a:prstGeom xmlns:a="http://schemas.openxmlformats.org/drawingml/2006/main" prst="line">
          <a:avLst/>
        </a:prstGeom>
        <a:ln xmlns:a="http://schemas.openxmlformats.org/drawingml/2006/main" w="22225">
          <a:solidFill>
            <a:srgbClr val="6466AE"/>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0.85774</cdr:x>
      <cdr:y>0.12225</cdr:y>
    </cdr:from>
    <cdr:to>
      <cdr:x>0.86014</cdr:x>
      <cdr:y>0.8359</cdr:y>
    </cdr:to>
    <cdr:cxnSp macro="">
      <cdr:nvCxnSpPr>
        <cdr:cNvPr id="4" name="Straight Connector 3"/>
        <cdr:cNvCxnSpPr>
          <a:stCxn xmlns:a="http://schemas.openxmlformats.org/drawingml/2006/main" id="8" idx="2"/>
        </cdr:cNvCxnSpPr>
      </cdr:nvCxnSpPr>
      <cdr:spPr>
        <a:xfrm xmlns:a="http://schemas.openxmlformats.org/drawingml/2006/main" flipH="1">
          <a:off x="8002561" y="744473"/>
          <a:ext cx="22341" cy="4345938"/>
        </a:xfrm>
        <a:prstGeom xmlns:a="http://schemas.openxmlformats.org/drawingml/2006/main" prst="line">
          <a:avLst/>
        </a:prstGeom>
        <a:ln xmlns:a="http://schemas.openxmlformats.org/drawingml/2006/main" w="22225">
          <a:solidFill>
            <a:srgbClr val="50518B"/>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0.33126</cdr:x>
      <cdr:y>0.08511</cdr:y>
    </cdr:from>
    <cdr:to>
      <cdr:x>0.47615</cdr:x>
      <cdr:y>0.12737</cdr:y>
    </cdr:to>
    <cdr:sp macro="" textlink="">
      <cdr:nvSpPr>
        <cdr:cNvPr id="5" name="TextBox 1"/>
        <cdr:cNvSpPr txBox="1"/>
      </cdr:nvSpPr>
      <cdr:spPr>
        <a:xfrm xmlns:a="http://schemas.openxmlformats.org/drawingml/2006/main">
          <a:off x="3090565" y="518301"/>
          <a:ext cx="1351797" cy="25735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solidFill>
                <a:srgbClr val="50518B"/>
              </a:solidFill>
              <a:latin typeface="Arial" panose="020B0604020202020204" pitchFamily="34" charset="0"/>
              <a:cs typeface="Arial" panose="020B0604020202020204" pitchFamily="34" charset="0"/>
            </a:rPr>
            <a:t>Scotland</a:t>
          </a:r>
          <a:r>
            <a:rPr lang="en-GB" sz="1200" b="0">
              <a:solidFill>
                <a:srgbClr val="50518B"/>
              </a:solidFill>
              <a:latin typeface="Segoe UI" panose="020B0502040204020203" pitchFamily="34" charset="0"/>
              <a:cs typeface="Segoe UI" panose="020B0502040204020203" pitchFamily="34" charset="0"/>
            </a:rPr>
            <a:t>: 62.6</a:t>
          </a:r>
        </a:p>
      </cdr:txBody>
    </cdr:sp>
  </cdr:relSizeAnchor>
  <cdr:relSizeAnchor xmlns:cdr="http://schemas.openxmlformats.org/drawingml/2006/chartDrawing">
    <cdr:from>
      <cdr:x>0.78769</cdr:x>
      <cdr:y>0.07999</cdr:y>
    </cdr:from>
    <cdr:to>
      <cdr:x>0.93258</cdr:x>
      <cdr:y>0.12225</cdr:y>
    </cdr:to>
    <cdr:sp macro="" textlink="">
      <cdr:nvSpPr>
        <cdr:cNvPr id="8" name="TextBox 1"/>
        <cdr:cNvSpPr txBox="1"/>
      </cdr:nvSpPr>
      <cdr:spPr>
        <a:xfrm xmlns:a="http://schemas.openxmlformats.org/drawingml/2006/main">
          <a:off x="7349003" y="487120"/>
          <a:ext cx="1351797" cy="25735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solidFill>
                <a:srgbClr val="50518B"/>
              </a:solidFill>
              <a:latin typeface="Arial" panose="020B0604020202020204" pitchFamily="34" charset="0"/>
              <a:cs typeface="Arial" panose="020B0604020202020204" pitchFamily="34" charset="0"/>
            </a:rPr>
            <a:t>Scotland</a:t>
          </a:r>
          <a:r>
            <a:rPr lang="en-GB" sz="1100" b="0" baseline="30000">
              <a:solidFill>
                <a:srgbClr val="50518B"/>
              </a:solidFill>
              <a:effectLst/>
              <a:latin typeface="Arial" panose="020B0604020202020204" pitchFamily="34" charset="0"/>
              <a:ea typeface="+mn-ea"/>
              <a:cs typeface="Arial" panose="020B0604020202020204" pitchFamily="34" charset="0"/>
            </a:rPr>
            <a:t>1</a:t>
          </a:r>
          <a:r>
            <a:rPr lang="en-GB" sz="1200" b="0">
              <a:solidFill>
                <a:srgbClr val="50518B"/>
              </a:solidFill>
              <a:latin typeface="Segoe UI" panose="020B0502040204020203" pitchFamily="34" charset="0"/>
              <a:cs typeface="Segoe UI" panose="020B0502040204020203" pitchFamily="34" charset="0"/>
            </a:rPr>
            <a:t>: 81.1</a:t>
          </a:r>
        </a:p>
      </cdr:txBody>
    </cdr:sp>
  </cdr:relSizeAnchor>
  <cdr:relSizeAnchor xmlns:cdr="http://schemas.openxmlformats.org/drawingml/2006/chartDrawing">
    <cdr:from>
      <cdr:x>0.25272</cdr:x>
      <cdr:y>0.27619</cdr:y>
    </cdr:from>
    <cdr:to>
      <cdr:x>0.40588</cdr:x>
      <cdr:y>0.37564</cdr:y>
    </cdr:to>
    <cdr:sp macro="" textlink="">
      <cdr:nvSpPr>
        <cdr:cNvPr id="10" name="TextBox 1"/>
        <cdr:cNvSpPr txBox="1"/>
      </cdr:nvSpPr>
      <cdr:spPr>
        <a:xfrm xmlns:a="http://schemas.openxmlformats.org/drawingml/2006/main">
          <a:off x="2357827" y="1681941"/>
          <a:ext cx="1428973" cy="60562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rgbClr val="50518B"/>
              </a:solidFill>
              <a:latin typeface="Segoe UI" panose="020B0502040204020203" pitchFamily="34" charset="0"/>
              <a:cs typeface="Segoe UI" panose="020B0502040204020203" pitchFamily="34" charset="0"/>
            </a:rPr>
            <a:t>Healthy Life </a:t>
          </a:r>
          <a:r>
            <a:rPr lang="en-GB" sz="1200" b="1">
              <a:solidFill>
                <a:srgbClr val="50518B"/>
              </a:solidFill>
              <a:latin typeface="Arial" panose="020B0604020202020204" pitchFamily="34" charset="0"/>
              <a:cs typeface="Arial" panose="020B0604020202020204" pitchFamily="34" charset="0"/>
            </a:rPr>
            <a:t>Expectancy</a:t>
          </a:r>
        </a:p>
      </cdr:txBody>
    </cdr:sp>
  </cdr:relSizeAnchor>
  <cdr:relSizeAnchor xmlns:cdr="http://schemas.openxmlformats.org/drawingml/2006/chartDrawing">
    <cdr:from>
      <cdr:x>0.84519</cdr:x>
      <cdr:y>0.58005</cdr:y>
    </cdr:from>
    <cdr:to>
      <cdr:x>0.98159</cdr:x>
      <cdr:y>0.65256</cdr:y>
    </cdr:to>
    <cdr:sp macro="" textlink="">
      <cdr:nvSpPr>
        <cdr:cNvPr id="11" name="TextBox 1"/>
        <cdr:cNvSpPr txBox="1"/>
      </cdr:nvSpPr>
      <cdr:spPr>
        <a:xfrm xmlns:a="http://schemas.openxmlformats.org/drawingml/2006/main">
          <a:off x="7885450" y="3532339"/>
          <a:ext cx="1272603" cy="44161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rgbClr val="50518B"/>
              </a:solidFill>
              <a:latin typeface="Segoe UI" panose="020B0502040204020203" pitchFamily="34" charset="0"/>
              <a:cs typeface="Segoe UI" panose="020B0502040204020203" pitchFamily="34" charset="0"/>
            </a:rPr>
            <a:t>Life </a:t>
          </a:r>
          <a:r>
            <a:rPr lang="en-GB" sz="1200" b="1">
              <a:solidFill>
                <a:srgbClr val="50518B"/>
              </a:solidFill>
              <a:latin typeface="Arial" panose="020B0604020202020204" pitchFamily="34" charset="0"/>
              <a:cs typeface="Arial" panose="020B0604020202020204" pitchFamily="34" charset="0"/>
            </a:rPr>
            <a:t>Expectancy</a:t>
          </a:r>
        </a:p>
      </cdr:txBody>
    </cdr:sp>
  </cdr:relSizeAnchor>
  <cdr:relSizeAnchor xmlns:cdr="http://schemas.openxmlformats.org/drawingml/2006/chartDrawing">
    <cdr:from>
      <cdr:x>0</cdr:x>
      <cdr:y>0.92013</cdr:y>
    </cdr:from>
    <cdr:to>
      <cdr:x>0.97824</cdr:x>
      <cdr:y>1</cdr:y>
    </cdr:to>
    <cdr:sp macro="" textlink="">
      <cdr:nvSpPr>
        <cdr:cNvPr id="12" name="TextBox 1"/>
        <cdr:cNvSpPr txBox="1"/>
      </cdr:nvSpPr>
      <cdr:spPr>
        <a:xfrm xmlns:a="http://schemas.openxmlformats.org/drawingml/2006/main">
          <a:off x="0" y="5565321"/>
          <a:ext cx="9084793" cy="4830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ysClr val="windowText" lastClr="000000"/>
              </a:solidFill>
              <a:latin typeface="Arial" panose="020B0604020202020204" pitchFamily="34" charset="0"/>
              <a:cs typeface="Arial" panose="020B0604020202020204" pitchFamily="34" charset="0"/>
            </a:rPr>
            <a:t>1) The</a:t>
          </a:r>
          <a:r>
            <a:rPr lang="en-GB" sz="1000" baseline="0">
              <a:solidFill>
                <a:sysClr val="windowText" lastClr="000000"/>
              </a:solidFill>
              <a:latin typeface="Arial" panose="020B0604020202020204" pitchFamily="34" charset="0"/>
              <a:cs typeface="Arial" panose="020B0604020202020204" pitchFamily="34" charset="0"/>
            </a:rPr>
            <a:t> Scotland level life expectancy estimate is for use only as a comparator for the corresponding sub-Scotland level figures. The definitive Scotland level estimate is published in the National Life tables for Scotland </a:t>
          </a:r>
        </a:p>
        <a:p xmlns:a="http://schemas.openxmlformats.org/drawingml/2006/main">
          <a:r>
            <a:rPr lang="en-GB" sz="1000" baseline="0">
              <a:solidFill>
                <a:sysClr val="windowText" lastClr="000000"/>
              </a:solidFill>
              <a:effectLst/>
              <a:latin typeface="Arial" panose="020B0604020202020204" pitchFamily="34" charset="0"/>
              <a:ea typeface="+mn-ea"/>
              <a:cs typeface="Arial" panose="020B0604020202020204" pitchFamily="34" charset="0"/>
            </a:rPr>
            <a:t>Source: Healthy life expectancy in Scottish areas 2015-2017 (NRS)</a:t>
          </a:r>
          <a:endParaRPr lang="en-GB" sz="1000">
            <a:solidFill>
              <a:sysClr val="windowText" lastClr="000000"/>
            </a:solidFill>
            <a:effectLst/>
            <a:latin typeface="Arial" panose="020B0604020202020204" pitchFamily="34" charset="0"/>
            <a:cs typeface="Arial" panose="020B0604020202020204" pitchFamily="34" charset="0"/>
          </a:endParaRPr>
        </a:p>
        <a:p xmlns:a="http://schemas.openxmlformats.org/drawingml/2006/main">
          <a:endParaRPr lang="en-GB" sz="10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0.00753</cdr:x>
      <cdr:y>0.88511</cdr:y>
    </cdr:from>
    <cdr:to>
      <cdr:x>0.64184</cdr:x>
      <cdr:y>0.98718</cdr:y>
    </cdr:to>
    <cdr:sp macro="" textlink="">
      <cdr:nvSpPr>
        <cdr:cNvPr id="2" name="TextBox 1"/>
        <cdr:cNvSpPr txBox="1"/>
      </cdr:nvSpPr>
      <cdr:spPr>
        <a:xfrm xmlns:a="http://schemas.openxmlformats.org/drawingml/2006/main">
          <a:off x="69882" y="5354595"/>
          <a:ext cx="5886675" cy="6175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solidFill>
                <a:sysClr val="windowText" lastClr="000000"/>
              </a:solidFill>
              <a:latin typeface="Arial" panose="020B0604020202020204" pitchFamily="34" charset="0"/>
              <a:cs typeface="Arial" panose="020B0604020202020204" pitchFamily="34" charset="0"/>
            </a:rPr>
            <a:t>1) Please note, life expectancy and healthy life expectancy can vary by large</a:t>
          </a:r>
          <a:r>
            <a:rPr lang="en-GB" sz="1000" baseline="0">
              <a:solidFill>
                <a:sysClr val="windowText" lastClr="000000"/>
              </a:solidFill>
              <a:latin typeface="Arial" panose="020B0604020202020204" pitchFamily="34" charset="0"/>
              <a:cs typeface="Arial" panose="020B0604020202020204" pitchFamily="34" charset="0"/>
            </a:rPr>
            <a:t> amounts between years in small populations such as those found in the island council areas.</a:t>
          </a:r>
        </a:p>
        <a:p xmlns:a="http://schemas.openxmlformats.org/drawingml/2006/main">
          <a:r>
            <a:rPr lang="en-GB" sz="1000" baseline="0">
              <a:solidFill>
                <a:sysClr val="windowText" lastClr="000000"/>
              </a:solidFill>
              <a:latin typeface="Arial" panose="020B0604020202020204" pitchFamily="34" charset="0"/>
              <a:cs typeface="Arial" panose="020B0604020202020204" pitchFamily="34" charset="0"/>
            </a:rPr>
            <a:t>Source: Healthy life expectancy in Scottish areas 2015-2017 (NRS)</a:t>
          </a:r>
        </a:p>
      </cdr:txBody>
    </cdr:sp>
  </cdr:relSizeAnchor>
  <cdr:relSizeAnchor xmlns:cdr="http://schemas.openxmlformats.org/drawingml/2006/chartDrawing">
    <cdr:from>
      <cdr:x>0.75063</cdr:x>
      <cdr:y>0.12564</cdr:y>
    </cdr:from>
    <cdr:to>
      <cdr:x>0.89205</cdr:x>
      <cdr:y>0.1641</cdr:y>
    </cdr:to>
    <cdr:sp macro="" textlink="">
      <cdr:nvSpPr>
        <cdr:cNvPr id="3" name="TextBox 2"/>
        <cdr:cNvSpPr txBox="1"/>
      </cdr:nvSpPr>
      <cdr:spPr>
        <a:xfrm xmlns:a="http://schemas.openxmlformats.org/drawingml/2006/main">
          <a:off x="7003217" y="765122"/>
          <a:ext cx="1319447" cy="234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solidFill>
                <a:sysClr val="windowText" lastClr="000000"/>
              </a:solidFill>
              <a:latin typeface="Arial" panose="020B0604020202020204" pitchFamily="34" charset="0"/>
              <a:cs typeface="Arial" panose="020B0604020202020204" pitchFamily="34" charset="0"/>
            </a:rPr>
            <a:t>Orkney Islands</a:t>
          </a:r>
          <a:r>
            <a:rPr lang="en-GB" sz="1200" baseline="0">
              <a:solidFill>
                <a:sysClr val="windowText" lastClr="000000"/>
              </a:solidFill>
              <a:latin typeface="Arial" panose="020B0604020202020204" pitchFamily="34" charset="0"/>
              <a:cs typeface="Arial" panose="020B0604020202020204" pitchFamily="34" charset="0"/>
            </a:rPr>
            <a:t> </a:t>
          </a:r>
          <a:r>
            <a:rPr lang="en-GB" sz="1200" baseline="30000">
              <a:solidFill>
                <a:sysClr val="windowText" lastClr="000000"/>
              </a:solidFill>
              <a:latin typeface="Arial" panose="020B0604020202020204" pitchFamily="34" charset="0"/>
              <a:cs typeface="Arial" panose="020B0604020202020204" pitchFamily="34" charset="0"/>
            </a:rPr>
            <a:t>1</a:t>
          </a:r>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0.43581</cdr:x>
      <cdr:y>0.79377</cdr:y>
    </cdr:from>
    <cdr:to>
      <cdr:x>0.50532</cdr:x>
      <cdr:y>0.83986</cdr:y>
    </cdr:to>
    <cdr:sp macro="" textlink="'Data 4.7'!$D$31">
      <cdr:nvSpPr>
        <cdr:cNvPr id="2" name="TextBox 1"/>
        <cdr:cNvSpPr txBox="1"/>
      </cdr:nvSpPr>
      <cdr:spPr>
        <a:xfrm xmlns:a="http://schemas.openxmlformats.org/drawingml/2006/main">
          <a:off x="4044491" y="4802039"/>
          <a:ext cx="645083" cy="278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E01C495-0705-41F5-8021-93288B06E140}"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70.8%</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0.45912</cdr:x>
      <cdr:y>0.72034</cdr:y>
    </cdr:from>
    <cdr:to>
      <cdr:x>0.52863</cdr:x>
      <cdr:y>0.76644</cdr:y>
    </cdr:to>
    <cdr:sp macro="" textlink="'Data 4.7'!$D$32">
      <cdr:nvSpPr>
        <cdr:cNvPr id="3" name="TextBox 1"/>
        <cdr:cNvSpPr txBox="1"/>
      </cdr:nvSpPr>
      <cdr:spPr>
        <a:xfrm xmlns:a="http://schemas.openxmlformats.org/drawingml/2006/main">
          <a:off x="4260826" y="4357826"/>
          <a:ext cx="645084" cy="278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C969073-37BD-4C6E-B7B6-2FC77EB4A0DF}"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71.2%</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0.51717</cdr:x>
      <cdr:y>0.64382</cdr:y>
    </cdr:from>
    <cdr:to>
      <cdr:x>0.58669</cdr:x>
      <cdr:y>0.68991</cdr:y>
    </cdr:to>
    <cdr:sp macro="" textlink="'Data 4.7'!$D$33">
      <cdr:nvSpPr>
        <cdr:cNvPr id="4" name="TextBox 1"/>
        <cdr:cNvSpPr txBox="1"/>
      </cdr:nvSpPr>
      <cdr:spPr>
        <a:xfrm xmlns:a="http://schemas.openxmlformats.org/drawingml/2006/main">
          <a:off x="4799565" y="3894873"/>
          <a:ext cx="645176" cy="2788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E1F7DE-9982-4163-92A2-3C4D9DB5A805}"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77.9%</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0.52257</cdr:x>
      <cdr:y>0.57211</cdr:y>
    </cdr:from>
    <cdr:to>
      <cdr:x>0.59209</cdr:x>
      <cdr:y>0.61821</cdr:y>
    </cdr:to>
    <cdr:sp macro="" textlink="'Data 4.7'!$D$34">
      <cdr:nvSpPr>
        <cdr:cNvPr id="5" name="TextBox 1"/>
        <cdr:cNvSpPr txBox="1"/>
      </cdr:nvSpPr>
      <cdr:spPr>
        <a:xfrm xmlns:a="http://schemas.openxmlformats.org/drawingml/2006/main">
          <a:off x="4849704" y="3461052"/>
          <a:ext cx="645176" cy="278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AB13D60-DD3A-4187-B96C-60B38572F563}"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77.0%</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0.55905</cdr:x>
      <cdr:y>0.49617</cdr:y>
    </cdr:from>
    <cdr:to>
      <cdr:x>0.62857</cdr:x>
      <cdr:y>0.54226</cdr:y>
    </cdr:to>
    <cdr:sp macro="" textlink="'Data 4.7'!$D$35">
      <cdr:nvSpPr>
        <cdr:cNvPr id="6" name="TextBox 1"/>
        <cdr:cNvSpPr txBox="1"/>
      </cdr:nvSpPr>
      <cdr:spPr>
        <a:xfrm xmlns:a="http://schemas.openxmlformats.org/drawingml/2006/main">
          <a:off x="5211477" y="3025412"/>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1BC392-2D5B-41AA-913B-1E19033F3851}"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80.6%</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0.5825</cdr:x>
      <cdr:y>0.41806</cdr:y>
    </cdr:from>
    <cdr:to>
      <cdr:x>0.65202</cdr:x>
      <cdr:y>0.46416</cdr:y>
    </cdr:to>
    <cdr:sp macro="" textlink="'Data 4.7'!$D$36">
      <cdr:nvSpPr>
        <cdr:cNvPr id="7" name="TextBox 1"/>
        <cdr:cNvSpPr txBox="1"/>
      </cdr:nvSpPr>
      <cdr:spPr>
        <a:xfrm xmlns:a="http://schemas.openxmlformats.org/drawingml/2006/main">
          <a:off x="5430085" y="2549160"/>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8A02E11-7206-4731-B8B2-51A409432652}"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82.7%</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0.61349</cdr:x>
      <cdr:y>0.34508</cdr:y>
    </cdr:from>
    <cdr:to>
      <cdr:x>0.683</cdr:x>
      <cdr:y>0.39117</cdr:y>
    </cdr:to>
    <cdr:sp macro="" textlink="'Data 4.7'!$D$37">
      <cdr:nvSpPr>
        <cdr:cNvPr id="8" name="TextBox 1"/>
        <cdr:cNvSpPr txBox="1"/>
      </cdr:nvSpPr>
      <cdr:spPr>
        <a:xfrm xmlns:a="http://schemas.openxmlformats.org/drawingml/2006/main">
          <a:off x="5718956" y="2104141"/>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00787E7-D791-43BB-80F7-45C65C5F9A4D}"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84.9%</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0.6361</cdr:x>
      <cdr:y>0.26825</cdr:y>
    </cdr:from>
    <cdr:to>
      <cdr:x>0.70562</cdr:x>
      <cdr:y>0.31435</cdr:y>
    </cdr:to>
    <cdr:sp macro="" textlink="'Data 4.7'!$D$38">
      <cdr:nvSpPr>
        <cdr:cNvPr id="9" name="TextBox 1"/>
        <cdr:cNvSpPr txBox="1"/>
      </cdr:nvSpPr>
      <cdr:spPr>
        <a:xfrm xmlns:a="http://schemas.openxmlformats.org/drawingml/2006/main">
          <a:off x="5929756" y="1635697"/>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BBC161A-D32E-4769-BAC8-4F2A13AAD65F}"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87.0%</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0.65034</cdr:x>
      <cdr:y>0.11461</cdr:y>
    </cdr:from>
    <cdr:to>
      <cdr:x>0.71985</cdr:x>
      <cdr:y>0.1607</cdr:y>
    </cdr:to>
    <cdr:sp macro="" textlink="'Data 4.7'!$D$40">
      <cdr:nvSpPr>
        <cdr:cNvPr id="11" name="TextBox 1"/>
        <cdr:cNvSpPr txBox="1"/>
      </cdr:nvSpPr>
      <cdr:spPr>
        <a:xfrm xmlns:a="http://schemas.openxmlformats.org/drawingml/2006/main">
          <a:off x="6062480" y="698813"/>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696912B-4FA8-4C0B-AF9A-D7227316C172}"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86.9%</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0.62438</cdr:x>
      <cdr:y>0.19143</cdr:y>
    </cdr:from>
    <cdr:to>
      <cdr:x>0.69389</cdr:x>
      <cdr:y>0.23752</cdr:y>
    </cdr:to>
    <cdr:sp macro="" textlink="'Data 4.7'!$D$39">
      <cdr:nvSpPr>
        <cdr:cNvPr id="12" name="TextBox 1"/>
        <cdr:cNvSpPr txBox="1"/>
      </cdr:nvSpPr>
      <cdr:spPr>
        <a:xfrm xmlns:a="http://schemas.openxmlformats.org/drawingml/2006/main">
          <a:off x="5820452" y="1167255"/>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ED2C88D-29C2-4F57-8F2C-69DCA37C9E00}"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85.0%</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0.07956</cdr:x>
      <cdr:y>0.91805</cdr:y>
    </cdr:from>
    <cdr:to>
      <cdr:x>0.56198</cdr:x>
      <cdr:y>1</cdr:y>
    </cdr:to>
    <cdr:sp macro="" textlink="">
      <cdr:nvSpPr>
        <cdr:cNvPr id="13" name="TextBox 12"/>
        <cdr:cNvSpPr txBox="1"/>
      </cdr:nvSpPr>
      <cdr:spPr>
        <a:xfrm xmlns:a="http://schemas.openxmlformats.org/drawingml/2006/main">
          <a:off x="741701" y="5629119"/>
          <a:ext cx="4497049" cy="499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0.02931</cdr:x>
      <cdr:y>0.93366</cdr:y>
    </cdr:from>
    <cdr:to>
      <cdr:x>0.91625</cdr:x>
      <cdr:y>1</cdr:y>
    </cdr:to>
    <cdr:sp macro="" textlink="">
      <cdr:nvSpPr>
        <cdr:cNvPr id="14" name="TextBox 13"/>
        <cdr:cNvSpPr txBox="1"/>
      </cdr:nvSpPr>
      <cdr:spPr>
        <a:xfrm xmlns:a="http://schemas.openxmlformats.org/drawingml/2006/main">
          <a:off x="272010" y="5648324"/>
          <a:ext cx="8231192" cy="4013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solidFill>
                <a:sysClr val="windowText" lastClr="000000"/>
              </a:solidFill>
              <a:latin typeface="Arial" panose="020B0604020202020204" pitchFamily="34" charset="0"/>
              <a:cs typeface="Arial" panose="020B0604020202020204" pitchFamily="34" charset="0"/>
            </a:rPr>
            <a:t>1) SIMD 2016</a:t>
          </a:r>
        </a:p>
        <a:p xmlns:a="http://schemas.openxmlformats.org/drawingml/2006/main">
          <a:r>
            <a:rPr lang="en-GB" sz="1000">
              <a:solidFill>
                <a:sysClr val="windowText" lastClr="000000"/>
              </a:solidFill>
              <a:latin typeface="Arial" panose="020B0604020202020204" pitchFamily="34" charset="0"/>
              <a:cs typeface="Arial" panose="020B0604020202020204" pitchFamily="34" charset="0"/>
            </a:rPr>
            <a:t>Source:</a:t>
          </a:r>
          <a:r>
            <a:rPr lang="en-GB" sz="1000" baseline="0">
              <a:solidFill>
                <a:sysClr val="windowText" lastClr="000000"/>
              </a:solidFill>
              <a:latin typeface="Arial" panose="020B0604020202020204" pitchFamily="34" charset="0"/>
              <a:cs typeface="Arial" panose="020B0604020202020204" pitchFamily="34" charset="0"/>
            </a:rPr>
            <a:t> Healthy life expectancy in Scottish areas 2015-2017 (NRS)</a:t>
          </a:r>
        </a:p>
      </cdr:txBody>
    </cdr:sp>
  </cdr:relSizeAnchor>
  <cdr:relSizeAnchor xmlns:cdr="http://schemas.openxmlformats.org/drawingml/2006/chartDrawing">
    <cdr:from>
      <cdr:x>0.84961</cdr:x>
      <cdr:y>0.80849</cdr:y>
    </cdr:from>
    <cdr:to>
      <cdr:x>0.91913</cdr:x>
      <cdr:y>0.85458</cdr:y>
    </cdr:to>
    <cdr:sp macro="" textlink="'Data 4.7'!$B$12">
      <cdr:nvSpPr>
        <cdr:cNvPr id="15" name="TextBox 1"/>
        <cdr:cNvSpPr txBox="1"/>
      </cdr:nvSpPr>
      <cdr:spPr>
        <a:xfrm xmlns:a="http://schemas.openxmlformats.org/drawingml/2006/main">
          <a:off x="7884792" y="4891115"/>
          <a:ext cx="645176" cy="2788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98346-9938-4748-9DEE-205046F1DBA2}" type="TxLink">
            <a:rPr lang="en-US" sz="1200" b="0" i="0" u="none" strike="noStrike">
              <a:solidFill>
                <a:srgbClr val="000000"/>
              </a:solidFill>
              <a:latin typeface="Arial" panose="020B0604020202020204" pitchFamily="34" charset="0"/>
              <a:cs typeface="Arial" panose="020B0604020202020204" pitchFamily="34" charset="0"/>
            </a:rPr>
            <a:pPr/>
            <a:t>69.7</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0.84961</cdr:x>
      <cdr:y>0.72005</cdr:y>
    </cdr:from>
    <cdr:to>
      <cdr:x>0.91913</cdr:x>
      <cdr:y>0.76615</cdr:y>
    </cdr:to>
    <cdr:sp macro="" textlink="'Data 4.7'!$B$13">
      <cdr:nvSpPr>
        <cdr:cNvPr id="16" name="TextBox 1"/>
        <cdr:cNvSpPr txBox="1"/>
      </cdr:nvSpPr>
      <cdr:spPr>
        <a:xfrm xmlns:a="http://schemas.openxmlformats.org/drawingml/2006/main">
          <a:off x="7884792" y="4356045"/>
          <a:ext cx="645176" cy="278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88E8E45-8119-4E6D-8C78-DD8D2B3328F2}" type="TxLink">
            <a:rPr lang="en-US" sz="1200" b="0" i="0" u="none" strike="noStrike">
              <a:solidFill>
                <a:srgbClr val="000000"/>
              </a:solidFill>
              <a:latin typeface="Arial" panose="020B0604020202020204" pitchFamily="34" charset="0"/>
              <a:cs typeface="Arial" panose="020B0604020202020204" pitchFamily="34" charset="0"/>
            </a:rPr>
            <a:pPr/>
            <a:t>72.6</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0.84961</cdr:x>
      <cdr:y>0.6452</cdr:y>
    </cdr:from>
    <cdr:to>
      <cdr:x>0.91913</cdr:x>
      <cdr:y>0.69129</cdr:y>
    </cdr:to>
    <cdr:sp macro="" textlink="'Data 4.7'!$B$14">
      <cdr:nvSpPr>
        <cdr:cNvPr id="17" name="TextBox 1"/>
        <cdr:cNvSpPr txBox="1"/>
      </cdr:nvSpPr>
      <cdr:spPr>
        <a:xfrm xmlns:a="http://schemas.openxmlformats.org/drawingml/2006/main">
          <a:off x="7884793" y="3903216"/>
          <a:ext cx="645176" cy="2788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6F155-17DA-4E60-9A01-9AF42ADA6D10}" type="TxLink">
            <a:rPr lang="en-US" sz="1200" b="0" i="0" u="none" strike="noStrike">
              <a:solidFill>
                <a:srgbClr val="000000"/>
              </a:solidFill>
              <a:latin typeface="Arial" panose="020B0604020202020204" pitchFamily="34" charset="0"/>
              <a:cs typeface="Arial" panose="020B0604020202020204" pitchFamily="34" charset="0"/>
            </a:rPr>
            <a:pPr/>
            <a:t>74.4</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0.85085</cdr:x>
      <cdr:y>0.57299</cdr:y>
    </cdr:from>
    <cdr:to>
      <cdr:x>0.92036</cdr:x>
      <cdr:y>0.61909</cdr:y>
    </cdr:to>
    <cdr:sp macro="" textlink="'Data 4.7'!$B$15">
      <cdr:nvSpPr>
        <cdr:cNvPr id="18" name="TextBox 1"/>
        <cdr:cNvSpPr txBox="1"/>
      </cdr:nvSpPr>
      <cdr:spPr>
        <a:xfrm xmlns:a="http://schemas.openxmlformats.org/drawingml/2006/main">
          <a:off x="7896272" y="3466396"/>
          <a:ext cx="645084" cy="278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E3ED1CD-5821-4946-9BA6-FC0A33A6196C}" type="TxLink">
            <a:rPr lang="en-US" sz="1200" b="0" i="0" u="none" strike="noStrike">
              <a:solidFill>
                <a:srgbClr val="000000"/>
              </a:solidFill>
              <a:latin typeface="Arial" panose="020B0604020202020204" pitchFamily="34" charset="0"/>
              <a:cs typeface="Arial" panose="020B0604020202020204" pitchFamily="34" charset="0"/>
            </a:rPr>
            <a:pPr/>
            <a:t>76.0</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0.85218</cdr:x>
      <cdr:y>0.50001</cdr:y>
    </cdr:from>
    <cdr:to>
      <cdr:x>0.9217</cdr:x>
      <cdr:y>0.5461</cdr:y>
    </cdr:to>
    <cdr:sp macro="" textlink="'Data 4.7'!$B$16">
      <cdr:nvSpPr>
        <cdr:cNvPr id="19" name="TextBox 1"/>
        <cdr:cNvSpPr txBox="1"/>
      </cdr:nvSpPr>
      <cdr:spPr>
        <a:xfrm xmlns:a="http://schemas.openxmlformats.org/drawingml/2006/main">
          <a:off x="7944057" y="3048833"/>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BFCF86-71B6-46FB-828D-758231DC0D5D}" type="TxLink">
            <a:rPr lang="en-US" sz="1200" b="0" i="0" u="none" strike="noStrike">
              <a:solidFill>
                <a:srgbClr val="000000"/>
              </a:solidFill>
              <a:latin typeface="Arial" panose="020B0604020202020204" pitchFamily="34" charset="0"/>
              <a:cs typeface="Arial" panose="020B0604020202020204" pitchFamily="34" charset="0"/>
            </a:rPr>
            <a:pPr/>
            <a:t>76.9</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0.85218</cdr:x>
      <cdr:y>0.4219</cdr:y>
    </cdr:from>
    <cdr:to>
      <cdr:x>0.9217</cdr:x>
      <cdr:y>0.468</cdr:y>
    </cdr:to>
    <cdr:sp macro="" textlink="'Data 4.7'!$B$17">
      <cdr:nvSpPr>
        <cdr:cNvPr id="20" name="TextBox 1"/>
        <cdr:cNvSpPr txBox="1"/>
      </cdr:nvSpPr>
      <cdr:spPr>
        <a:xfrm xmlns:a="http://schemas.openxmlformats.org/drawingml/2006/main">
          <a:off x="7944060" y="2572583"/>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332625-FCD7-433B-B5A0-66CB6335F104}" type="TxLink">
            <a:rPr lang="en-US" sz="1200" b="0" i="0" u="none" strike="noStrike">
              <a:solidFill>
                <a:srgbClr val="000000"/>
              </a:solidFill>
              <a:latin typeface="Arial" panose="020B0604020202020204" pitchFamily="34" charset="0"/>
              <a:cs typeface="Arial" panose="020B0604020202020204" pitchFamily="34" charset="0"/>
            </a:rPr>
            <a:pPr/>
            <a:t>78.3</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0.85051</cdr:x>
      <cdr:y>0.34508</cdr:y>
    </cdr:from>
    <cdr:to>
      <cdr:x>0.92002</cdr:x>
      <cdr:y>0.39117</cdr:y>
    </cdr:to>
    <cdr:sp macro="" textlink="'Data 4.7'!$B$18">
      <cdr:nvSpPr>
        <cdr:cNvPr id="21" name="TextBox 1"/>
        <cdr:cNvSpPr txBox="1"/>
      </cdr:nvSpPr>
      <cdr:spPr>
        <a:xfrm xmlns:a="http://schemas.openxmlformats.org/drawingml/2006/main">
          <a:off x="7928444" y="2104141"/>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8F1B3B6-A572-45C9-94E1-A88A2D3C4584}" type="TxLink">
            <a:rPr lang="en-US" sz="1200" b="0" i="0" u="none" strike="noStrike">
              <a:solidFill>
                <a:srgbClr val="000000"/>
              </a:solidFill>
              <a:latin typeface="Arial" panose="020B0604020202020204" pitchFamily="34" charset="0"/>
              <a:cs typeface="Arial" panose="020B0604020202020204" pitchFamily="34" charset="0"/>
            </a:rPr>
            <a:pPr/>
            <a:t>79.7</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0.85224</cdr:x>
      <cdr:y>0.27082</cdr:y>
    </cdr:from>
    <cdr:to>
      <cdr:x>0.92175</cdr:x>
      <cdr:y>0.31691</cdr:y>
    </cdr:to>
    <cdr:sp macro="" textlink="'Data 4.7'!$B$19">
      <cdr:nvSpPr>
        <cdr:cNvPr id="22" name="TextBox 1"/>
        <cdr:cNvSpPr txBox="1"/>
      </cdr:nvSpPr>
      <cdr:spPr>
        <a:xfrm xmlns:a="http://schemas.openxmlformats.org/drawingml/2006/main">
          <a:off x="7909123" y="1638369"/>
          <a:ext cx="645083" cy="2788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BAA52B-DBAB-4AE7-83E2-D0002822703D}" type="TxLink">
            <a:rPr lang="en-US" sz="1200" b="0" i="0" u="none" strike="noStrike">
              <a:solidFill>
                <a:srgbClr val="000000"/>
              </a:solidFill>
              <a:latin typeface="Arial" panose="020B0604020202020204" pitchFamily="34" charset="0"/>
              <a:cs typeface="Arial" panose="020B0604020202020204" pitchFamily="34" charset="0"/>
            </a:rPr>
            <a:pPr/>
            <a:t>80.0</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0.85135</cdr:x>
      <cdr:y>0.18631</cdr:y>
    </cdr:from>
    <cdr:to>
      <cdr:x>0.92086</cdr:x>
      <cdr:y>0.2324</cdr:y>
    </cdr:to>
    <cdr:sp macro="" textlink="'Data 4.7'!$B$20">
      <cdr:nvSpPr>
        <cdr:cNvPr id="23" name="TextBox 1"/>
        <cdr:cNvSpPr txBox="1"/>
      </cdr:nvSpPr>
      <cdr:spPr>
        <a:xfrm xmlns:a="http://schemas.openxmlformats.org/drawingml/2006/main">
          <a:off x="7936250" y="1136025"/>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F07F7D3-03D2-4406-97FD-DC2B30AD9618}" type="TxLink">
            <a:rPr lang="en-US" sz="1200" b="0" i="0" u="none" strike="noStrike">
              <a:solidFill>
                <a:srgbClr val="000000"/>
              </a:solidFill>
              <a:latin typeface="Arial" panose="020B0604020202020204" pitchFamily="34" charset="0"/>
              <a:cs typeface="Arial" panose="020B0604020202020204" pitchFamily="34" charset="0"/>
            </a:rPr>
            <a:pPr/>
            <a:t>81.2</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0.85218</cdr:x>
      <cdr:y>0.1082</cdr:y>
    </cdr:from>
    <cdr:to>
      <cdr:x>0.9217</cdr:x>
      <cdr:y>0.1543</cdr:y>
    </cdr:to>
    <cdr:sp macro="" textlink="'Data 4.7'!$B$21">
      <cdr:nvSpPr>
        <cdr:cNvPr id="24" name="TextBox 1"/>
        <cdr:cNvSpPr txBox="1"/>
      </cdr:nvSpPr>
      <cdr:spPr>
        <a:xfrm xmlns:a="http://schemas.openxmlformats.org/drawingml/2006/main">
          <a:off x="7944058" y="659776"/>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F455D0-F456-472B-8C05-3708B6CA0A00}" type="TxLink">
            <a:rPr lang="en-US" sz="1200" b="0" i="0" u="none" strike="noStrike">
              <a:solidFill>
                <a:srgbClr val="000000"/>
              </a:solidFill>
              <a:latin typeface="Arial" panose="020B0604020202020204" pitchFamily="34" charset="0"/>
              <a:cs typeface="Arial" panose="020B0604020202020204" pitchFamily="34" charset="0"/>
            </a:rPr>
            <a:pPr/>
            <a:t>82.7</a:t>
          </a:fld>
          <a:endParaRPr lang="en-GB" sz="14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0.09369</cdr:x>
      <cdr:y>0.07126</cdr:y>
    </cdr:from>
    <cdr:to>
      <cdr:x>0.46974</cdr:x>
      <cdr:y>0.11223</cdr:y>
    </cdr:to>
    <cdr:sp macro="" textlink="">
      <cdr:nvSpPr>
        <cdr:cNvPr id="25" name="TextBox 1"/>
        <cdr:cNvSpPr txBox="1"/>
      </cdr:nvSpPr>
      <cdr:spPr>
        <a:xfrm xmlns:a="http://schemas.openxmlformats.org/drawingml/2006/main">
          <a:off x="869495" y="431113"/>
          <a:ext cx="3489909" cy="24785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a:latin typeface="Arial" panose="020B0604020202020204" pitchFamily="34" charset="0"/>
              <a:cs typeface="Arial" panose="020B0604020202020204" pitchFamily="34" charset="0"/>
            </a:rPr>
            <a:t>Life in good health</a:t>
          </a:r>
        </a:p>
      </cdr:txBody>
    </cdr:sp>
  </cdr:relSizeAnchor>
  <cdr:relSizeAnchor xmlns:cdr="http://schemas.openxmlformats.org/drawingml/2006/chartDrawing">
    <cdr:from>
      <cdr:x>0.67853</cdr:x>
      <cdr:y>0.07008</cdr:y>
    </cdr:from>
    <cdr:to>
      <cdr:x>0.83933</cdr:x>
      <cdr:y>0.11105</cdr:y>
    </cdr:to>
    <cdr:sp macro="" textlink="">
      <cdr:nvSpPr>
        <cdr:cNvPr id="26" name="TextBox 1"/>
        <cdr:cNvSpPr txBox="1"/>
      </cdr:nvSpPr>
      <cdr:spPr>
        <a:xfrm xmlns:a="http://schemas.openxmlformats.org/drawingml/2006/main">
          <a:off x="6297075" y="423987"/>
          <a:ext cx="1492295" cy="24785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a:latin typeface="Arial" panose="020B0604020202020204" pitchFamily="34" charset="0"/>
              <a:cs typeface="Arial" panose="020B0604020202020204" pitchFamily="34" charset="0"/>
            </a:rPr>
            <a:t>Life in poor health</a:t>
          </a:r>
        </a:p>
      </cdr:txBody>
    </cdr:sp>
  </cdr:relSizeAnchor>
  <cdr:relSizeAnchor xmlns:cdr="http://schemas.openxmlformats.org/drawingml/2006/chartDrawing">
    <cdr:from>
      <cdr:x>0.80012</cdr:x>
      <cdr:y>0.06863</cdr:y>
    </cdr:from>
    <cdr:to>
      <cdr:x>0.96093</cdr:x>
      <cdr:y>0.1096</cdr:y>
    </cdr:to>
    <cdr:sp macro="" textlink="">
      <cdr:nvSpPr>
        <cdr:cNvPr id="27" name="TextBox 1"/>
        <cdr:cNvSpPr txBox="1"/>
      </cdr:nvSpPr>
      <cdr:spPr>
        <a:xfrm xmlns:a="http://schemas.openxmlformats.org/drawingml/2006/main">
          <a:off x="7425462" y="415193"/>
          <a:ext cx="1492387" cy="24785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a:latin typeface="Arial" panose="020B0604020202020204" pitchFamily="34" charset="0"/>
              <a:cs typeface="Arial" panose="020B0604020202020204" pitchFamily="34" charset="0"/>
            </a:rPr>
            <a:t>Total life expectancy</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6162675" cy="92106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0.44054</cdr:x>
      <cdr:y>0.8041</cdr:y>
    </cdr:from>
    <cdr:to>
      <cdr:x>0.51005</cdr:x>
      <cdr:y>0.85019</cdr:y>
    </cdr:to>
    <cdr:sp macro="" textlink="'Data 4.7'!$D$42">
      <cdr:nvSpPr>
        <cdr:cNvPr id="2" name="TextBox 1"/>
        <cdr:cNvSpPr txBox="1"/>
      </cdr:nvSpPr>
      <cdr:spPr>
        <a:xfrm xmlns:a="http://schemas.openxmlformats.org/drawingml/2006/main">
          <a:off x="4106696" y="4903041"/>
          <a:ext cx="647973" cy="2810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80EC7A0-E792-4B98-B67F-2A469A394007}"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65.5%</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0.49289</cdr:x>
      <cdr:y>0.73048</cdr:y>
    </cdr:from>
    <cdr:to>
      <cdr:x>0.5624</cdr:x>
      <cdr:y>0.77658</cdr:y>
    </cdr:to>
    <cdr:sp macro="" textlink="'Data 4.7'!$D$43">
      <cdr:nvSpPr>
        <cdr:cNvPr id="3" name="TextBox 1"/>
        <cdr:cNvSpPr txBox="1"/>
      </cdr:nvSpPr>
      <cdr:spPr>
        <a:xfrm xmlns:a="http://schemas.openxmlformats.org/drawingml/2006/main">
          <a:off x="4594734" y="4454154"/>
          <a:ext cx="647972" cy="2810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E112ACA-7614-4D6A-BE56-1B559F43497E}"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70.7%</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0.50042</cdr:x>
      <cdr:y>0.64982</cdr:y>
    </cdr:from>
    <cdr:to>
      <cdr:x>0.56994</cdr:x>
      <cdr:y>0.69591</cdr:y>
    </cdr:to>
    <cdr:sp macro="" textlink="'Data 4.7'!$D$44">
      <cdr:nvSpPr>
        <cdr:cNvPr id="4" name="TextBox 1"/>
        <cdr:cNvSpPr txBox="1"/>
      </cdr:nvSpPr>
      <cdr:spPr>
        <a:xfrm xmlns:a="http://schemas.openxmlformats.org/drawingml/2006/main">
          <a:off x="4664916" y="3962320"/>
          <a:ext cx="648066" cy="281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334A3DC-B408-49BC-98B8-E2DDBF2E1947}"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70.1%</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0.54481</cdr:x>
      <cdr:y>0.57683</cdr:y>
    </cdr:from>
    <cdr:to>
      <cdr:x>0.61433</cdr:x>
      <cdr:y>0.62293</cdr:y>
    </cdr:to>
    <cdr:sp macro="" textlink="'Data 4.7'!$D$45">
      <cdr:nvSpPr>
        <cdr:cNvPr id="5" name="TextBox 1"/>
        <cdr:cNvSpPr txBox="1"/>
      </cdr:nvSpPr>
      <cdr:spPr>
        <a:xfrm xmlns:a="http://schemas.openxmlformats.org/drawingml/2006/main">
          <a:off x="5078706" y="3517256"/>
          <a:ext cx="648066" cy="2810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AB952-899C-415A-B22C-7BC794D30C48}"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75.4%</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0.56575</cdr:x>
      <cdr:y>0.49873</cdr:y>
    </cdr:from>
    <cdr:to>
      <cdr:x>0.63527</cdr:x>
      <cdr:y>0.54482</cdr:y>
    </cdr:to>
    <cdr:sp macro="" textlink="'Data 4.7'!$D$46">
      <cdr:nvSpPr>
        <cdr:cNvPr id="6" name="TextBox 1"/>
        <cdr:cNvSpPr txBox="1"/>
      </cdr:nvSpPr>
      <cdr:spPr>
        <a:xfrm xmlns:a="http://schemas.openxmlformats.org/drawingml/2006/main">
          <a:off x="5273928" y="3041042"/>
          <a:ext cx="648066" cy="2810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96621C5-A55E-46DD-A70B-D2DB593D58FF}"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76.8%</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0.59841</cdr:x>
      <cdr:y>0.42446</cdr:y>
    </cdr:from>
    <cdr:to>
      <cdr:x>0.66793</cdr:x>
      <cdr:y>0.47056</cdr:y>
    </cdr:to>
    <cdr:sp macro="" textlink="'Data 4.7'!$D$47">
      <cdr:nvSpPr>
        <cdr:cNvPr id="7" name="TextBox 1"/>
        <cdr:cNvSpPr txBox="1"/>
      </cdr:nvSpPr>
      <cdr:spPr>
        <a:xfrm xmlns:a="http://schemas.openxmlformats.org/drawingml/2006/main">
          <a:off x="5578410" y="2588183"/>
          <a:ext cx="648066" cy="2810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70F8881-84EB-4F40-BB44-36F3D3AF3BE4}"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80.2%</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0.60093</cdr:x>
      <cdr:y>0.34636</cdr:y>
    </cdr:from>
    <cdr:to>
      <cdr:x>0.67044</cdr:x>
      <cdr:y>0.39245</cdr:y>
    </cdr:to>
    <cdr:sp macro="" textlink="'Data 4.7'!$D$48">
      <cdr:nvSpPr>
        <cdr:cNvPr id="8" name="TextBox 1"/>
        <cdr:cNvSpPr txBox="1"/>
      </cdr:nvSpPr>
      <cdr:spPr>
        <a:xfrm xmlns:a="http://schemas.openxmlformats.org/drawingml/2006/main">
          <a:off x="5601848" y="2111953"/>
          <a:ext cx="647972" cy="281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774555-7504-4505-B723-DC547275C65E}"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79.7%</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0.6361</cdr:x>
      <cdr:y>0.26825</cdr:y>
    </cdr:from>
    <cdr:to>
      <cdr:x>0.70562</cdr:x>
      <cdr:y>0.31435</cdr:y>
    </cdr:to>
    <cdr:sp macro="" textlink="'Data 4.7'!$D$49">
      <cdr:nvSpPr>
        <cdr:cNvPr id="9" name="TextBox 1"/>
        <cdr:cNvSpPr txBox="1"/>
      </cdr:nvSpPr>
      <cdr:spPr>
        <a:xfrm xmlns:a="http://schemas.openxmlformats.org/drawingml/2006/main">
          <a:off x="5929756" y="1635697"/>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19CAE7-2B97-4829-A550-A2A73A6E35EE}"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83.1%</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0.65034</cdr:x>
      <cdr:y>0.11461</cdr:y>
    </cdr:from>
    <cdr:to>
      <cdr:x>0.71985</cdr:x>
      <cdr:y>0.1607</cdr:y>
    </cdr:to>
    <cdr:sp macro="" textlink="'Data 4.7'!$D$51">
      <cdr:nvSpPr>
        <cdr:cNvPr id="11" name="TextBox 1"/>
        <cdr:cNvSpPr txBox="1"/>
      </cdr:nvSpPr>
      <cdr:spPr>
        <a:xfrm xmlns:a="http://schemas.openxmlformats.org/drawingml/2006/main">
          <a:off x="6062480" y="698813"/>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5BCC489-7F1C-494D-A0EF-1FCE149E80CB}"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85.1%</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0.62438</cdr:x>
      <cdr:y>0.19143</cdr:y>
    </cdr:from>
    <cdr:to>
      <cdr:x>0.69389</cdr:x>
      <cdr:y>0.23752</cdr:y>
    </cdr:to>
    <cdr:sp macro="" textlink="'Data 4.7'!$D$50">
      <cdr:nvSpPr>
        <cdr:cNvPr id="12" name="TextBox 1"/>
        <cdr:cNvSpPr txBox="1"/>
      </cdr:nvSpPr>
      <cdr:spPr>
        <a:xfrm xmlns:a="http://schemas.openxmlformats.org/drawingml/2006/main">
          <a:off x="5820452" y="1167255"/>
          <a:ext cx="648012" cy="28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69F50A5-CAD7-4D0F-BDC0-E9F79822AE2F}"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81.6%</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0.07956</cdr:x>
      <cdr:y>0.91805</cdr:y>
    </cdr:from>
    <cdr:to>
      <cdr:x>0.56198</cdr:x>
      <cdr:y>1</cdr:y>
    </cdr:to>
    <cdr:sp macro="" textlink="">
      <cdr:nvSpPr>
        <cdr:cNvPr id="13" name="TextBox 12"/>
        <cdr:cNvSpPr txBox="1"/>
      </cdr:nvSpPr>
      <cdr:spPr>
        <a:xfrm xmlns:a="http://schemas.openxmlformats.org/drawingml/2006/main">
          <a:off x="741701" y="5629119"/>
          <a:ext cx="4497049" cy="499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0.00851</cdr:x>
      <cdr:y>0.92979</cdr:y>
    </cdr:from>
    <cdr:to>
      <cdr:x>0.89545</cdr:x>
      <cdr:y>1</cdr:y>
    </cdr:to>
    <cdr:sp macro="" textlink="">
      <cdr:nvSpPr>
        <cdr:cNvPr id="14" name="TextBox 13"/>
        <cdr:cNvSpPr txBox="1"/>
      </cdr:nvSpPr>
      <cdr:spPr>
        <a:xfrm xmlns:a="http://schemas.openxmlformats.org/drawingml/2006/main">
          <a:off x="78936" y="5624899"/>
          <a:ext cx="8231192" cy="4247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anose="020B0604020202020204" pitchFamily="34" charset="0"/>
              <a:cs typeface="Arial" panose="020B0604020202020204" pitchFamily="34" charset="0"/>
            </a:rPr>
            <a:t>1) SIMD 2016</a:t>
          </a:r>
        </a:p>
        <a:p xmlns:a="http://schemas.openxmlformats.org/drawingml/2006/main">
          <a:r>
            <a:rPr lang="en-GB" sz="1000">
              <a:latin typeface="Arial" panose="020B0604020202020204" pitchFamily="34" charset="0"/>
              <a:cs typeface="Arial" panose="020B0604020202020204" pitchFamily="34" charset="0"/>
            </a:rPr>
            <a:t>Source:</a:t>
          </a:r>
          <a:r>
            <a:rPr lang="en-GB" sz="1000" baseline="0">
              <a:latin typeface="Arial" panose="020B0604020202020204" pitchFamily="34" charset="0"/>
              <a:cs typeface="Arial" panose="020B0604020202020204" pitchFamily="34" charset="0"/>
            </a:rPr>
            <a:t> Healthy life expectancy in Scottish areas 2015-2017 (NRS)</a:t>
          </a:r>
        </a:p>
      </cdr:txBody>
    </cdr:sp>
  </cdr:relSizeAnchor>
  <cdr:relSizeAnchor xmlns:cdr="http://schemas.openxmlformats.org/drawingml/2006/chartDrawing">
    <cdr:from>
      <cdr:x>0.87912</cdr:x>
      <cdr:y>0.80259</cdr:y>
    </cdr:from>
    <cdr:to>
      <cdr:x>0.94864</cdr:x>
      <cdr:y>0.84868</cdr:y>
    </cdr:to>
    <cdr:sp macro="" textlink="'Data 4.7'!$J$12">
      <cdr:nvSpPr>
        <cdr:cNvPr id="15" name="TextBox 1"/>
        <cdr:cNvSpPr txBox="1"/>
      </cdr:nvSpPr>
      <cdr:spPr>
        <a:xfrm xmlns:a="http://schemas.openxmlformats.org/drawingml/2006/main">
          <a:off x="8158636" y="4855396"/>
          <a:ext cx="645176" cy="2788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17130E-78A7-4093-86CB-A0B8AC3AA978}"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75.7</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0.8804</cdr:x>
      <cdr:y>0.72398</cdr:y>
    </cdr:from>
    <cdr:to>
      <cdr:x>0.94992</cdr:x>
      <cdr:y>0.77008</cdr:y>
    </cdr:to>
    <cdr:sp macro="" textlink="'Data 4.7'!$J$13">
      <cdr:nvSpPr>
        <cdr:cNvPr id="16" name="TextBox 1"/>
        <cdr:cNvSpPr txBox="1"/>
      </cdr:nvSpPr>
      <cdr:spPr>
        <a:xfrm xmlns:a="http://schemas.openxmlformats.org/drawingml/2006/main">
          <a:off x="8170543" y="4379858"/>
          <a:ext cx="645176" cy="278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7D14BC7-F2A6-462E-B496-4038A60D4F8F}"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77.9</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0.88297</cdr:x>
      <cdr:y>0.6511</cdr:y>
    </cdr:from>
    <cdr:to>
      <cdr:x>0.95249</cdr:x>
      <cdr:y>0.69719</cdr:y>
    </cdr:to>
    <cdr:sp macro="" textlink="'Data 4.7'!$J$14">
      <cdr:nvSpPr>
        <cdr:cNvPr id="17" name="TextBox 1"/>
        <cdr:cNvSpPr txBox="1"/>
      </cdr:nvSpPr>
      <cdr:spPr>
        <a:xfrm xmlns:a="http://schemas.openxmlformats.org/drawingml/2006/main">
          <a:off x="8194355" y="3938935"/>
          <a:ext cx="645176" cy="2788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04D217D-339E-4C7E-9D64-46BDFD9F045C}"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79.0</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0.88421</cdr:x>
      <cdr:y>0.57299</cdr:y>
    </cdr:from>
    <cdr:to>
      <cdr:x>0.95372</cdr:x>
      <cdr:y>0.61909</cdr:y>
    </cdr:to>
    <cdr:sp macro="" textlink="'Data 4.7'!$J$15">
      <cdr:nvSpPr>
        <cdr:cNvPr id="18" name="TextBox 1"/>
        <cdr:cNvSpPr txBox="1"/>
      </cdr:nvSpPr>
      <cdr:spPr>
        <a:xfrm xmlns:a="http://schemas.openxmlformats.org/drawingml/2006/main">
          <a:off x="8205834" y="3466396"/>
          <a:ext cx="645084" cy="278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18B4280-14EE-41D3-B38C-D2A42AC17792}"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80.3</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0.88554</cdr:x>
      <cdr:y>0.49411</cdr:y>
    </cdr:from>
    <cdr:to>
      <cdr:x>0.95506</cdr:x>
      <cdr:y>0.5402</cdr:y>
    </cdr:to>
    <cdr:sp macro="" textlink="'Data 4.7'!$J$16">
      <cdr:nvSpPr>
        <cdr:cNvPr id="19" name="TextBox 1"/>
        <cdr:cNvSpPr txBox="1"/>
      </cdr:nvSpPr>
      <cdr:spPr>
        <a:xfrm xmlns:a="http://schemas.openxmlformats.org/drawingml/2006/main">
          <a:off x="8218167" y="2989172"/>
          <a:ext cx="645176" cy="2788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A0399B-6B24-47FC-BA81-89E888E93ADB}"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81.2</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0.88682</cdr:x>
      <cdr:y>0.42387</cdr:y>
    </cdr:from>
    <cdr:to>
      <cdr:x>0.95634</cdr:x>
      <cdr:y>0.46997</cdr:y>
    </cdr:to>
    <cdr:sp macro="" textlink="'Data 4.7'!$J$17">
      <cdr:nvSpPr>
        <cdr:cNvPr id="20" name="TextBox 1"/>
        <cdr:cNvSpPr txBox="1"/>
      </cdr:nvSpPr>
      <cdr:spPr>
        <a:xfrm xmlns:a="http://schemas.openxmlformats.org/drawingml/2006/main">
          <a:off x="8230074" y="2564258"/>
          <a:ext cx="645176" cy="278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CB5A65-1F63-4F9C-AF98-3036CE19EF68}"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82.0</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0.889</cdr:x>
      <cdr:y>0.34508</cdr:y>
    </cdr:from>
    <cdr:to>
      <cdr:x>0.95851</cdr:x>
      <cdr:y>0.39117</cdr:y>
    </cdr:to>
    <cdr:sp macro="" textlink="'Data 4.7'!$J$18">
      <cdr:nvSpPr>
        <cdr:cNvPr id="21" name="TextBox 1"/>
        <cdr:cNvSpPr txBox="1"/>
      </cdr:nvSpPr>
      <cdr:spPr>
        <a:xfrm xmlns:a="http://schemas.openxmlformats.org/drawingml/2006/main">
          <a:off x="8250293" y="2087617"/>
          <a:ext cx="645083" cy="2788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3DF4969-D9CF-4F05-B1F0-A860BC07EADF}"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82.3</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0.88944</cdr:x>
      <cdr:y>0.27279</cdr:y>
    </cdr:from>
    <cdr:to>
      <cdr:x>0.95895</cdr:x>
      <cdr:y>0.31888</cdr:y>
    </cdr:to>
    <cdr:sp macro="" textlink="'Data 4.7'!$J$19">
      <cdr:nvSpPr>
        <cdr:cNvPr id="22" name="TextBox 1"/>
        <cdr:cNvSpPr txBox="1"/>
      </cdr:nvSpPr>
      <cdr:spPr>
        <a:xfrm xmlns:a="http://schemas.openxmlformats.org/drawingml/2006/main">
          <a:off x="8254404" y="1650276"/>
          <a:ext cx="645083" cy="2788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97B6C5-386C-4A69-98E5-F2E114F78DC6}"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83.5</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0.89112</cdr:x>
      <cdr:y>0.1867</cdr:y>
    </cdr:from>
    <cdr:to>
      <cdr:x>0.96063</cdr:x>
      <cdr:y>0.23279</cdr:y>
    </cdr:to>
    <cdr:sp macro="" textlink="'Data 4.7'!$J$20">
      <cdr:nvSpPr>
        <cdr:cNvPr id="23" name="TextBox 1"/>
        <cdr:cNvSpPr txBox="1"/>
      </cdr:nvSpPr>
      <cdr:spPr>
        <a:xfrm xmlns:a="http://schemas.openxmlformats.org/drawingml/2006/main">
          <a:off x="8269996" y="1129495"/>
          <a:ext cx="645083" cy="2788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54104C7-79C6-4DF6-9D8D-3466C9004F6B}"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84.1</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0.89195</cdr:x>
      <cdr:y>0.1082</cdr:y>
    </cdr:from>
    <cdr:to>
      <cdr:x>0.96147</cdr:x>
      <cdr:y>0.1543</cdr:y>
    </cdr:to>
    <cdr:sp macro="" textlink="'Data 4.7'!$J$21">
      <cdr:nvSpPr>
        <cdr:cNvPr id="24" name="TextBox 1"/>
        <cdr:cNvSpPr txBox="1"/>
      </cdr:nvSpPr>
      <cdr:spPr>
        <a:xfrm xmlns:a="http://schemas.openxmlformats.org/drawingml/2006/main">
          <a:off x="8277698" y="654573"/>
          <a:ext cx="645176" cy="278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161F2B-8F02-4624-AD1F-169654EA7D99}" type="TxLink">
            <a:rPr lang="en-US" sz="1200" b="0" i="0" u="none" strike="noStrike">
              <a:solidFill>
                <a:schemeClr val="tx1">
                  <a:lumMod val="75000"/>
                  <a:lumOff val="25000"/>
                </a:schemeClr>
              </a:solidFill>
              <a:latin typeface="Arial" panose="020B0604020202020204" pitchFamily="34" charset="0"/>
              <a:cs typeface="Arial" panose="020B0604020202020204" pitchFamily="34" charset="0"/>
            </a:rPr>
            <a:pPr/>
            <a:t>85.3</a:t>
          </a:fld>
          <a:endParaRPr lang="en-GB" sz="1200">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0.11935</cdr:x>
      <cdr:y>0.06654</cdr:y>
    </cdr:from>
    <cdr:to>
      <cdr:x>0.4954</cdr:x>
      <cdr:y>0.10751</cdr:y>
    </cdr:to>
    <cdr:sp macro="" textlink="">
      <cdr:nvSpPr>
        <cdr:cNvPr id="25" name="TextBox 1"/>
        <cdr:cNvSpPr txBox="1"/>
      </cdr:nvSpPr>
      <cdr:spPr>
        <a:xfrm xmlns:a="http://schemas.openxmlformats.org/drawingml/2006/main">
          <a:off x="1107620" y="402538"/>
          <a:ext cx="3489909" cy="24785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a:latin typeface="Arial" panose="020B0604020202020204" pitchFamily="34" charset="0"/>
              <a:cs typeface="Arial" panose="020B0604020202020204" pitchFamily="34" charset="0"/>
            </a:rPr>
            <a:t>Life in good health</a:t>
          </a:r>
        </a:p>
      </cdr:txBody>
    </cdr:sp>
  </cdr:relSizeAnchor>
  <cdr:relSizeAnchor xmlns:cdr="http://schemas.openxmlformats.org/drawingml/2006/chartDrawing">
    <cdr:from>
      <cdr:x>0.70624</cdr:x>
      <cdr:y>0.06851</cdr:y>
    </cdr:from>
    <cdr:to>
      <cdr:x>0.86704</cdr:x>
      <cdr:y>0.10948</cdr:y>
    </cdr:to>
    <cdr:sp macro="" textlink="">
      <cdr:nvSpPr>
        <cdr:cNvPr id="26" name="TextBox 1"/>
        <cdr:cNvSpPr txBox="1"/>
      </cdr:nvSpPr>
      <cdr:spPr>
        <a:xfrm xmlns:a="http://schemas.openxmlformats.org/drawingml/2006/main">
          <a:off x="6554250" y="414462"/>
          <a:ext cx="1492295" cy="24785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a:latin typeface="Arial" panose="020B0604020202020204" pitchFamily="34" charset="0"/>
              <a:cs typeface="Arial" panose="020B0604020202020204" pitchFamily="34" charset="0"/>
            </a:rPr>
            <a:t>Life in poor health</a:t>
          </a:r>
        </a:p>
      </cdr:txBody>
    </cdr:sp>
  </cdr:relSizeAnchor>
  <cdr:relSizeAnchor xmlns:cdr="http://schemas.openxmlformats.org/drawingml/2006/chartDrawing">
    <cdr:from>
      <cdr:x>0.83668</cdr:x>
      <cdr:y>0.06595</cdr:y>
    </cdr:from>
    <cdr:to>
      <cdr:x>0.99749</cdr:x>
      <cdr:y>0.10692</cdr:y>
    </cdr:to>
    <cdr:sp macro="" textlink="">
      <cdr:nvSpPr>
        <cdr:cNvPr id="27" name="TextBox 1"/>
        <cdr:cNvSpPr txBox="1"/>
      </cdr:nvSpPr>
      <cdr:spPr>
        <a:xfrm xmlns:a="http://schemas.openxmlformats.org/drawingml/2006/main">
          <a:off x="7799570" y="402132"/>
          <a:ext cx="1499016" cy="249836"/>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a:latin typeface="Arial" panose="020B0604020202020204" pitchFamily="34" charset="0"/>
              <a:cs typeface="Arial" panose="020B0604020202020204" pitchFamily="34" charset="0"/>
            </a:rPr>
            <a:t>Total life expectancy</a:t>
          </a: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0.54287</cdr:x>
      <cdr:y>0.06221</cdr:y>
    </cdr:from>
    <cdr:to>
      <cdr:x>0.68106</cdr:x>
      <cdr:y>0.10729</cdr:y>
    </cdr:to>
    <cdr:sp macro="" textlink="">
      <cdr:nvSpPr>
        <cdr:cNvPr id="13" name="TextBox 9"/>
        <cdr:cNvSpPr txBox="1"/>
      </cdr:nvSpPr>
      <cdr:spPr>
        <a:xfrm xmlns:a="http://schemas.openxmlformats.org/drawingml/2006/main">
          <a:off x="5041545" y="376261"/>
          <a:ext cx="1283353" cy="2726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200" b="1" baseline="0">
              <a:solidFill>
                <a:schemeClr val="bg1">
                  <a:lumMod val="50000"/>
                </a:schemeClr>
              </a:solidFill>
              <a:latin typeface="Arial" panose="020B0604020202020204" pitchFamily="34" charset="0"/>
              <a:cs typeface="Arial" panose="020B0604020202020204" pitchFamily="34" charset="0"/>
            </a:rPr>
            <a:t>EU expansion</a:t>
          </a:r>
        </a:p>
        <a:p xmlns:a="http://schemas.openxmlformats.org/drawingml/2006/main">
          <a:pPr algn="l"/>
          <a:r>
            <a:rPr lang="en-GB" sz="1200" b="1" baseline="0">
              <a:solidFill>
                <a:schemeClr val="bg1">
                  <a:lumMod val="50000"/>
                </a:schemeClr>
              </a:solidFill>
              <a:latin typeface="Arial" panose="020B0604020202020204" pitchFamily="34" charset="0"/>
              <a:cs typeface="Arial" panose="020B0604020202020204" pitchFamily="34" charset="0"/>
            </a:rPr>
            <a:t>May 2004</a:t>
          </a:r>
          <a:endParaRPr lang="en-GB" sz="1200" b="1">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0.93475</cdr:y>
    </cdr:from>
    <cdr:to>
      <cdr:x>0.34184</cdr:x>
      <cdr:y>1</cdr:y>
    </cdr:to>
    <cdr:sp macro="" textlink="">
      <cdr:nvSpPr>
        <cdr:cNvPr id="4" name="TextBox 3"/>
        <cdr:cNvSpPr txBox="1"/>
      </cdr:nvSpPr>
      <cdr:spPr>
        <a:xfrm xmlns:a="http://schemas.openxmlformats.org/drawingml/2006/main">
          <a:off x="523874" y="5457825"/>
          <a:ext cx="2409825"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0.03774</cdr:x>
      <cdr:y>0.89723</cdr:y>
    </cdr:from>
    <cdr:to>
      <cdr:x>0.34739</cdr:x>
      <cdr:y>0.98858</cdr:y>
    </cdr:to>
    <cdr:sp macro="" textlink="">
      <cdr:nvSpPr>
        <cdr:cNvPr id="5" name="TextBox 4"/>
        <cdr:cNvSpPr txBox="1"/>
      </cdr:nvSpPr>
      <cdr:spPr>
        <a:xfrm xmlns:a="http://schemas.openxmlformats.org/drawingml/2006/main">
          <a:off x="323850" y="5238750"/>
          <a:ext cx="2657475" cy="533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0.05438</cdr:x>
      <cdr:y>0.84339</cdr:y>
    </cdr:from>
    <cdr:to>
      <cdr:x>0.16093</cdr:x>
      <cdr:y>1</cdr:y>
    </cdr:to>
    <cdr:sp macro="" textlink="">
      <cdr:nvSpPr>
        <cdr:cNvPr id="6" name="TextBox 5"/>
        <cdr:cNvSpPr txBox="1"/>
      </cdr:nvSpPr>
      <cdr:spPr>
        <a:xfrm xmlns:a="http://schemas.openxmlformats.org/drawingml/2006/main">
          <a:off x="466725" y="53625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0.83725</cdr:x>
      <cdr:y>0.187</cdr:y>
    </cdr:from>
    <cdr:to>
      <cdr:x>0.83725</cdr:x>
      <cdr:y>0.187</cdr:y>
    </cdr:to>
    <cdr:grpSp>
      <cdr:nvGrpSpPr>
        <cdr:cNvPr id="8" name="Group 7"/>
        <cdr:cNvGrpSpPr/>
      </cdr:nvGrpSpPr>
      <cdr:grpSpPr>
        <a:xfrm xmlns:a="http://schemas.openxmlformats.org/drawingml/2006/main">
          <a:off x="7791386" y="1136390"/>
          <a:ext cx="0" cy="0"/>
          <a:chOff x="7791386" y="1136390"/>
          <a:chExt cx="0" cy="0"/>
        </a:xfrm>
      </cdr:grpSpPr>
    </cdr:grpSp>
  </cdr:relSizeAnchor>
  <cdr:relSizeAnchor xmlns:cdr="http://schemas.openxmlformats.org/drawingml/2006/chartDrawing">
    <cdr:from>
      <cdr:x>0.81333</cdr:x>
      <cdr:y>0.06042</cdr:y>
    </cdr:from>
    <cdr:to>
      <cdr:x>0.95628</cdr:x>
      <cdr:y>0.1055</cdr:y>
    </cdr:to>
    <cdr:sp macro="" textlink="">
      <cdr:nvSpPr>
        <cdr:cNvPr id="7" name="TextBox 9"/>
        <cdr:cNvSpPr txBox="1"/>
      </cdr:nvSpPr>
      <cdr:spPr>
        <a:xfrm xmlns:a="http://schemas.openxmlformats.org/drawingml/2006/main">
          <a:off x="7553314" y="365434"/>
          <a:ext cx="1327559" cy="2726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200" b="1" baseline="0">
              <a:solidFill>
                <a:schemeClr val="bg1">
                  <a:lumMod val="50000"/>
                </a:schemeClr>
              </a:solidFill>
              <a:latin typeface="Arial" panose="020B0604020202020204" pitchFamily="34" charset="0"/>
              <a:cs typeface="Arial" panose="020B0604020202020204" pitchFamily="34" charset="0"/>
            </a:rPr>
            <a:t>EU referendum</a:t>
          </a:r>
        </a:p>
        <a:p xmlns:a="http://schemas.openxmlformats.org/drawingml/2006/main">
          <a:pPr algn="l"/>
          <a:r>
            <a:rPr lang="en-GB" sz="1200" b="1" baseline="0">
              <a:solidFill>
                <a:schemeClr val="bg1">
                  <a:lumMod val="50000"/>
                </a:schemeClr>
              </a:solidFill>
              <a:latin typeface="Arial" panose="020B0604020202020204" pitchFamily="34" charset="0"/>
              <a:cs typeface="Arial" panose="020B0604020202020204" pitchFamily="34" charset="0"/>
            </a:rPr>
            <a:t>June 2016</a:t>
          </a:r>
          <a:endParaRPr lang="en-GB" sz="1200" b="1">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0.81489</cdr:x>
      <cdr:y>0.06617</cdr:y>
    </cdr:from>
    <cdr:to>
      <cdr:x>0.82329</cdr:x>
      <cdr:y>0.83398</cdr:y>
    </cdr:to>
    <cdr:grpSp>
      <cdr:nvGrpSpPr>
        <cdr:cNvPr id="9" name="Group 8"/>
        <cdr:cNvGrpSpPr/>
      </cdr:nvGrpSpPr>
      <cdr:grpSpPr>
        <a:xfrm xmlns:a="http://schemas.openxmlformats.org/drawingml/2006/main">
          <a:off x="7583305" y="402112"/>
          <a:ext cx="78170" cy="4665943"/>
          <a:chOff x="8576394" y="1543050"/>
          <a:chExt cx="0" cy="2340000"/>
        </a:xfrm>
      </cdr:grpSpPr>
      <cdr:cxnSp macro="">
        <cdr:nvCxnSpPr>
          <cdr:cNvPr id="10" name="Straight Connector 9"/>
          <cdr:cNvCxnSpPr/>
        </cdr:nvCxnSpPr>
        <cdr:spPr>
          <a:xfrm xmlns:a="http://schemas.openxmlformats.org/drawingml/2006/main">
            <a:off x="8576394" y="1543050"/>
            <a:ext cx="0" cy="23400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0.83248</cdr:x>
      <cdr:y>0.21283</cdr:y>
    </cdr:from>
    <cdr:to>
      <cdr:x>0.89479</cdr:x>
      <cdr:y>0.26135</cdr:y>
    </cdr:to>
    <cdr:sp macro="" textlink="">
      <cdr:nvSpPr>
        <cdr:cNvPr id="2" name="TextBox 1"/>
        <cdr:cNvSpPr txBox="1"/>
      </cdr:nvSpPr>
      <cdr:spPr>
        <a:xfrm xmlns:a="http://schemas.openxmlformats.org/drawingml/2006/main">
          <a:off x="7762875" y="1295400"/>
          <a:ext cx="5810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1">
              <a:solidFill>
                <a:srgbClr val="90278E"/>
              </a:solidFill>
              <a:latin typeface="Arial" panose="020B0604020202020204" pitchFamily="34" charset="0"/>
              <a:cs typeface="Arial" panose="020B0604020202020204" pitchFamily="34" charset="0"/>
            </a:rPr>
            <a:t>20.9k</a:t>
          </a:r>
        </a:p>
      </cdr:txBody>
    </cdr:sp>
  </cdr:relSizeAnchor>
  <cdr:relSizeAnchor xmlns:cdr="http://schemas.openxmlformats.org/drawingml/2006/chartDrawing">
    <cdr:from>
      <cdr:x>0.66803</cdr:x>
      <cdr:y>0.06829</cdr:y>
    </cdr:from>
    <cdr:to>
      <cdr:x>0.68845</cdr:x>
      <cdr:y>0.8361</cdr:y>
    </cdr:to>
    <cdr:grpSp>
      <cdr:nvGrpSpPr>
        <cdr:cNvPr id="11" name="Group 10"/>
        <cdr:cNvGrpSpPr/>
      </cdr:nvGrpSpPr>
      <cdr:grpSpPr>
        <a:xfrm xmlns:a="http://schemas.openxmlformats.org/drawingml/2006/main">
          <a:off x="6216637" y="414995"/>
          <a:ext cx="190027" cy="4665943"/>
          <a:chOff x="7665501" y="177603"/>
          <a:chExt cx="0" cy="1129739"/>
        </a:xfrm>
      </cdr:grpSpPr>
      <cdr:cxnSp macro="">
        <cdr:nvCxnSpPr>
          <cdr:cNvPr id="12" name="Straight Connector 11"/>
          <cdr:cNvCxnSpPr/>
        </cdr:nvCxnSpPr>
        <cdr:spPr>
          <a:xfrm xmlns:a="http://schemas.openxmlformats.org/drawingml/2006/main">
            <a:off x="7665501" y="177603"/>
            <a:ext cx="0" cy="112973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4.xml><?xml version="1.0" encoding="utf-8"?>
<xdr:wsDr xmlns:xdr="http://schemas.openxmlformats.org/drawingml/2006/spreadsheetDrawing" xmlns:a="http://schemas.openxmlformats.org/drawingml/2006/main">
  <xdr:twoCellAnchor>
    <xdr:from>
      <xdr:col>1</xdr:col>
      <xdr:colOff>0</xdr:colOff>
      <xdr:row>3</xdr:row>
      <xdr:rowOff>0</xdr:rowOff>
    </xdr:from>
    <xdr:to>
      <xdr:col>21</xdr:col>
      <xdr:colOff>21168</xdr:colOff>
      <xdr:row>41</xdr:row>
      <xdr:rowOff>38100</xdr:rowOff>
    </xdr:to>
    <xdr:grpSp>
      <xdr:nvGrpSpPr>
        <xdr:cNvPr id="2" name="Group 1"/>
        <xdr:cNvGrpSpPr>
          <a:grpSpLocks noChangeAspect="1"/>
        </xdr:cNvGrpSpPr>
      </xdr:nvGrpSpPr>
      <xdr:grpSpPr>
        <a:xfrm>
          <a:off x="609600" y="619125"/>
          <a:ext cx="12213168" cy="6191250"/>
          <a:chOff x="1009650" y="1773767"/>
          <a:chExt cx="12213168" cy="6191250"/>
        </a:xfrm>
      </xdr:grpSpPr>
      <xdr:grpSp>
        <xdr:nvGrpSpPr>
          <xdr:cNvPr id="3" name="Group 2"/>
          <xdr:cNvGrpSpPr/>
        </xdr:nvGrpSpPr>
        <xdr:grpSpPr>
          <a:xfrm>
            <a:off x="1009650" y="1773767"/>
            <a:ext cx="12213168" cy="6191250"/>
            <a:chOff x="1009650" y="1773767"/>
            <a:chExt cx="12213168" cy="6191250"/>
          </a:xfrm>
        </xdr:grpSpPr>
        <xdr:grpSp>
          <xdr:nvGrpSpPr>
            <xdr:cNvPr id="5" name="Group 4"/>
            <xdr:cNvGrpSpPr/>
          </xdr:nvGrpSpPr>
          <xdr:grpSpPr>
            <a:xfrm>
              <a:off x="1009650" y="1773767"/>
              <a:ext cx="12213168" cy="6191250"/>
              <a:chOff x="1009650" y="1773767"/>
              <a:chExt cx="12213168" cy="6191250"/>
            </a:xfrm>
          </xdr:grpSpPr>
          <xdr:grpSp>
            <xdr:nvGrpSpPr>
              <xdr:cNvPr id="8" name="Group 7"/>
              <xdr:cNvGrpSpPr/>
            </xdr:nvGrpSpPr>
            <xdr:grpSpPr>
              <a:xfrm>
                <a:off x="1009650" y="1773767"/>
                <a:ext cx="12213168" cy="6191250"/>
                <a:chOff x="1009650" y="1773767"/>
                <a:chExt cx="12213168" cy="6191250"/>
              </a:xfrm>
            </xdr:grpSpPr>
            <xdr:grpSp>
              <xdr:nvGrpSpPr>
                <xdr:cNvPr id="10" name="Group 9"/>
                <xdr:cNvGrpSpPr/>
              </xdr:nvGrpSpPr>
              <xdr:grpSpPr>
                <a:xfrm>
                  <a:off x="1009650" y="1773767"/>
                  <a:ext cx="12213168" cy="6191250"/>
                  <a:chOff x="1009650" y="1771650"/>
                  <a:chExt cx="12153901" cy="6191250"/>
                </a:xfrm>
              </xdr:grpSpPr>
              <xdr:grpSp>
                <xdr:nvGrpSpPr>
                  <xdr:cNvPr id="12" name="Group 11"/>
                  <xdr:cNvGrpSpPr/>
                </xdr:nvGrpSpPr>
                <xdr:grpSpPr>
                  <a:xfrm>
                    <a:off x="1009650" y="1771650"/>
                    <a:ext cx="12153901" cy="6191250"/>
                    <a:chOff x="1009650" y="1771650"/>
                    <a:chExt cx="12153901" cy="6191250"/>
                  </a:xfrm>
                </xdr:grpSpPr>
                <xdr:sp macro="" textlink="">
                  <xdr:nvSpPr>
                    <xdr:cNvPr id="15" name="TextBox 14"/>
                    <xdr:cNvSpPr txBox="1"/>
                  </xdr:nvSpPr>
                  <xdr:spPr>
                    <a:xfrm>
                      <a:off x="10696575" y="6324600"/>
                      <a:ext cx="2362200" cy="16383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2800" b="1"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+3.9%</a:t>
                      </a:r>
                    </a:p>
                  </xdr:txBody>
                </xdr:sp>
                <xdr:graphicFrame macro="">
                  <xdr:nvGraphicFramePr>
                    <xdr:cNvPr id="16" name="Chart 15"/>
                    <xdr:cNvGraphicFramePr/>
                  </xdr:nvGraphicFramePr>
                  <xdr:xfrm>
                    <a:off x="1409700" y="1771650"/>
                    <a:ext cx="11753851" cy="30099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17" name="Group 16"/>
                    <xdr:cNvGrpSpPr/>
                  </xdr:nvGrpSpPr>
                  <xdr:grpSpPr>
                    <a:xfrm>
                      <a:off x="2066925" y="4684182"/>
                      <a:ext cx="11039475" cy="1962151"/>
                      <a:chOff x="2276475" y="5236632"/>
                      <a:chExt cx="11039475" cy="1962151"/>
                    </a:xfrm>
                  </xdr:grpSpPr>
                  <xdr:graphicFrame macro="">
                    <xdr:nvGraphicFramePr>
                      <xdr:cNvPr id="25" name="Chart 24"/>
                      <xdr:cNvGraphicFramePr/>
                    </xdr:nvGraphicFramePr>
                    <xdr:xfrm>
                      <a:off x="2276475" y="5257799"/>
                      <a:ext cx="2333625" cy="15906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6" name="Chart 25"/>
                      <xdr:cNvGraphicFramePr/>
                    </xdr:nvGraphicFramePr>
                    <xdr:xfrm>
                      <a:off x="4532559" y="5267325"/>
                      <a:ext cx="2325440" cy="171450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7" name="Chart 26"/>
                      <xdr:cNvGraphicFramePr>
                        <a:graphicFrameLocks/>
                      </xdr:cNvGraphicFramePr>
                    </xdr:nvGraphicFramePr>
                    <xdr:xfrm>
                      <a:off x="6619875" y="5248274"/>
                      <a:ext cx="2362200" cy="160972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28" name="Chart 27"/>
                      <xdr:cNvGraphicFramePr/>
                    </xdr:nvGraphicFramePr>
                    <xdr:xfrm>
                      <a:off x="8772525" y="5257798"/>
                      <a:ext cx="2381250" cy="1811868"/>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29" name="Chart 28"/>
                      <xdr:cNvGraphicFramePr/>
                    </xdr:nvGraphicFramePr>
                    <xdr:xfrm>
                      <a:off x="10953750" y="5236632"/>
                      <a:ext cx="2362200" cy="1962151"/>
                    </xdr:xfrm>
                    <a:graphic>
                      <a:graphicData uri="http://schemas.openxmlformats.org/drawingml/2006/chart">
                        <c:chart xmlns:c="http://schemas.openxmlformats.org/drawingml/2006/chart" xmlns:r="http://schemas.openxmlformats.org/officeDocument/2006/relationships" r:id="rId6"/>
                      </a:graphicData>
                    </a:graphic>
                  </xdr:graphicFrame>
                </xdr:grpSp>
                <xdr:sp macro="" textlink="">
                  <xdr:nvSpPr>
                    <xdr:cNvPr id="18" name="TextBox 17"/>
                    <xdr:cNvSpPr txBox="1"/>
                  </xdr:nvSpPr>
                  <xdr:spPr>
                    <a:xfrm>
                      <a:off x="2152651" y="6257926"/>
                      <a:ext cx="2314574" cy="1533600"/>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2800" b="1"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+0.1%</a:t>
                      </a:r>
                    </a:p>
                  </xdr:txBody>
                </xdr:sp>
                <xdr:sp macro="" textlink="">
                  <xdr:nvSpPr>
                    <xdr:cNvPr id="19" name="TextBox 18"/>
                    <xdr:cNvSpPr txBox="1"/>
                  </xdr:nvSpPr>
                  <xdr:spPr>
                    <a:xfrm>
                      <a:off x="4305300" y="6315075"/>
                      <a:ext cx="2253600" cy="1533600"/>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2800" b="1"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-2.4%</a:t>
                      </a:r>
                    </a:p>
                  </xdr:txBody>
                </xdr:sp>
                <xdr:sp macro="" textlink="">
                  <xdr:nvSpPr>
                    <xdr:cNvPr id="20" name="TextBox 19"/>
                    <xdr:cNvSpPr txBox="1"/>
                  </xdr:nvSpPr>
                  <xdr:spPr>
                    <a:xfrm>
                      <a:off x="6524625" y="6286500"/>
                      <a:ext cx="2253600" cy="1533600"/>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2800" b="1"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0.0%</a:t>
                      </a:r>
                    </a:p>
                  </xdr:txBody>
                </xdr:sp>
                <xdr:sp macro="" textlink="">
                  <xdr:nvSpPr>
                    <xdr:cNvPr id="21" name="TextBox 20"/>
                    <xdr:cNvSpPr txBox="1"/>
                  </xdr:nvSpPr>
                  <xdr:spPr>
                    <a:xfrm>
                      <a:off x="8553450" y="6347882"/>
                      <a:ext cx="2253600" cy="1510317"/>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2800" b="1"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+2.6%</a:t>
                      </a:r>
                    </a:p>
                  </xdr:txBody>
                </xdr:sp>
                <xdr:sp macro="" textlink="">
                  <xdr:nvSpPr>
                    <xdr:cNvPr id="22" name="TextBox 21"/>
                    <xdr:cNvSpPr txBox="1"/>
                  </xdr:nvSpPr>
                  <xdr:spPr>
                    <a:xfrm>
                      <a:off x="1047749" y="4848225"/>
                      <a:ext cx="1133476" cy="1057275"/>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Source of population growth </a:t>
                      </a:r>
                    </a:p>
                  </xdr:txBody>
                </xdr:sp>
                <xdr:sp macro="" textlink="">
                  <xdr:nvSpPr>
                    <xdr:cNvPr id="23" name="TextBox 22"/>
                    <xdr:cNvSpPr txBox="1"/>
                  </xdr:nvSpPr>
                  <xdr:spPr>
                    <a:xfrm>
                      <a:off x="1028700" y="5610225"/>
                      <a:ext cx="1238249" cy="1123950"/>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Net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Migration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Natural</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Change</a:t>
                      </a:r>
                    </a:p>
                  </xdr:txBody>
                </xdr:sp>
                <xdr:sp macro="" textlink="">
                  <xdr:nvSpPr>
                    <xdr:cNvPr id="24" name="TextBox 23"/>
                    <xdr:cNvSpPr txBox="1"/>
                  </xdr:nvSpPr>
                  <xdr:spPr>
                    <a:xfrm>
                      <a:off x="1009650" y="6724650"/>
                      <a:ext cx="1295400" cy="1123950"/>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Percentage</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Growth</a:t>
                      </a:r>
                    </a:p>
                  </xdr:txBody>
                </xdr:sp>
              </xdr:grpSp>
              <xdr:sp macro="" textlink="">
                <xdr:nvSpPr>
                  <xdr:cNvPr id="13" name="Rectangle 12"/>
                  <xdr:cNvSpPr/>
                </xdr:nvSpPr>
                <xdr:spPr>
                  <a:xfrm>
                    <a:off x="1895475" y="5781675"/>
                    <a:ext cx="200025" cy="200025"/>
                  </a:xfrm>
                  <a:prstGeom prst="rect">
                    <a:avLst/>
                  </a:prstGeom>
                  <a:solidFill>
                    <a:srgbClr val="731F71"/>
                  </a:solidFill>
                  <a:ln w="12700" cap="flat" cmpd="sng" algn="ctr">
                    <a:solidFill>
                      <a:srgbClr val="731F71"/>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sp macro="" textlink="">
                <xdr:nvSpPr>
                  <xdr:cNvPr id="14" name="Rectangle 13"/>
                  <xdr:cNvSpPr/>
                </xdr:nvSpPr>
                <xdr:spPr>
                  <a:xfrm>
                    <a:off x="1876425" y="6296025"/>
                    <a:ext cx="200025" cy="200025"/>
                  </a:xfrm>
                  <a:prstGeom prst="rect">
                    <a:avLst/>
                  </a:prstGeom>
                  <a:solidFill>
                    <a:srgbClr val="B9B9B9"/>
                  </a:solidFill>
                  <a:ln w="12700" cap="flat" cmpd="sng" algn="ctr">
                    <a:solidFill>
                      <a:srgbClr val="B9B9B9"/>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grpSp>
            <xdr:pic>
              <xdr:nvPicPr>
                <xdr:cNvPr id="11" name="Picture 10"/>
                <xdr:cNvPicPr>
                  <a:picLocks noChangeAspect="1"/>
                </xdr:cNvPicPr>
              </xdr:nvPicPr>
              <xdr:blipFill>
                <a:blip xmlns:r="http://schemas.openxmlformats.org/officeDocument/2006/relationships" r:embed="rId7"/>
                <a:stretch>
                  <a:fillRect/>
                </a:stretch>
              </xdr:blipFill>
              <xdr:spPr>
                <a:xfrm>
                  <a:off x="10880423" y="4334630"/>
                  <a:ext cx="30483" cy="3383573"/>
                </a:xfrm>
                <a:prstGeom prst="rect">
                  <a:avLst/>
                </a:prstGeom>
              </xdr:spPr>
            </xdr:pic>
          </xdr:grpSp>
          <xdr:pic>
            <xdr:nvPicPr>
              <xdr:cNvPr id="9" name="Picture 8"/>
              <xdr:cNvPicPr>
                <a:picLocks noChangeAspect="1"/>
              </xdr:cNvPicPr>
            </xdr:nvPicPr>
            <xdr:blipFill>
              <a:blip xmlns:r="http://schemas.openxmlformats.org/officeDocument/2006/relationships" r:embed="rId7"/>
              <a:stretch>
                <a:fillRect/>
              </a:stretch>
            </xdr:blipFill>
            <xdr:spPr>
              <a:xfrm>
                <a:off x="8759977" y="4321025"/>
                <a:ext cx="30483" cy="3383573"/>
              </a:xfrm>
              <a:prstGeom prst="rect">
                <a:avLst/>
              </a:prstGeom>
            </xdr:spPr>
          </xdr:pic>
        </xdr:grpSp>
        <xdr:cxnSp macro="">
          <xdr:nvCxnSpPr>
            <xdr:cNvPr id="6" name="Straight Connector 5"/>
            <xdr:cNvCxnSpPr/>
          </xdr:nvCxnSpPr>
          <xdr:spPr>
            <a:xfrm flipH="1">
              <a:off x="4524375" y="4321024"/>
              <a:ext cx="13607" cy="3367768"/>
            </a:xfrm>
            <a:prstGeom prst="line">
              <a:avLst/>
            </a:prstGeom>
            <a:noFill/>
            <a:ln w="9525" cap="flat" cmpd="sng" algn="ctr">
              <a:solidFill>
                <a:sysClr val="window" lastClr="FFFFFF">
                  <a:lumMod val="85000"/>
                </a:sysClr>
              </a:solidFill>
              <a:prstDash val="solid"/>
              <a:miter lim="800000"/>
            </a:ln>
            <a:effectLst/>
          </xdr:spPr>
        </xdr:cxnSp>
        <xdr:pic>
          <xdr:nvPicPr>
            <xdr:cNvPr id="7" name="Picture 6"/>
            <xdr:cNvPicPr>
              <a:picLocks noChangeAspect="1"/>
            </xdr:cNvPicPr>
          </xdr:nvPicPr>
          <xdr:blipFill>
            <a:blip xmlns:r="http://schemas.openxmlformats.org/officeDocument/2006/relationships" r:embed="rId7"/>
            <a:stretch>
              <a:fillRect/>
            </a:stretch>
          </xdr:blipFill>
          <xdr:spPr>
            <a:xfrm>
              <a:off x="6638017" y="4300613"/>
              <a:ext cx="31994" cy="3383573"/>
            </a:xfrm>
            <a:prstGeom prst="rect">
              <a:avLst/>
            </a:prstGeom>
          </xdr:spPr>
        </xdr:pic>
      </xdr:grpSp>
      <xdr:pic>
        <xdr:nvPicPr>
          <xdr:cNvPr id="4" name="Picture 3"/>
          <xdr:cNvPicPr>
            <a:picLocks noChangeAspect="1"/>
          </xdr:cNvPicPr>
        </xdr:nvPicPr>
        <xdr:blipFill>
          <a:blip xmlns:r="http://schemas.openxmlformats.org/officeDocument/2006/relationships" r:embed="rId7"/>
          <a:stretch>
            <a:fillRect/>
          </a:stretch>
        </xdr:blipFill>
        <xdr:spPr>
          <a:xfrm>
            <a:off x="2413000" y="4296834"/>
            <a:ext cx="30483" cy="3383573"/>
          </a:xfrm>
          <a:prstGeom prst="rect">
            <a:avLst/>
          </a:prstGeom>
        </xdr:spPr>
      </xdr:pic>
    </xdr:grpSp>
    <xdr:clientData/>
  </xdr:twoCellAnchor>
</xdr:wsDr>
</file>

<file path=xl/drawings/drawing75.xml><?xml version="1.0" encoding="utf-8"?>
<c:userShapes xmlns:c="http://schemas.openxmlformats.org/drawingml/2006/chart">
  <cdr:relSizeAnchor xmlns:cdr="http://schemas.openxmlformats.org/drawingml/2006/chartDrawing">
    <cdr:from>
      <cdr:x>0.00862</cdr:x>
      <cdr:y>0.20534</cdr:y>
    </cdr:from>
    <cdr:to>
      <cdr:x>0.04177</cdr:x>
      <cdr:y>0.77286</cdr:y>
    </cdr:to>
    <cdr:sp macro="" textlink="">
      <cdr:nvSpPr>
        <cdr:cNvPr id="2" name="TextBox 1"/>
        <cdr:cNvSpPr txBox="1"/>
      </cdr:nvSpPr>
      <cdr:spPr>
        <a:xfrm xmlns:a="http://schemas.openxmlformats.org/drawingml/2006/main">
          <a:off x="101766" y="618066"/>
          <a:ext cx="391583" cy="1708151"/>
        </a:xfrm>
        <a:prstGeom xmlns:a="http://schemas.openxmlformats.org/drawingml/2006/main" prst="rect">
          <a:avLst/>
        </a:prstGeom>
      </cdr:spPr>
      <cdr:txBody>
        <a:bodyPr xmlns:a="http://schemas.openxmlformats.org/drawingml/2006/main" vertOverflow="clip" vert="vert270" wrap="none" rtlCol="0"/>
        <a:lstStyle xmlns:a="http://schemas.openxmlformats.org/drawingml/2006/main"/>
        <a:p xmlns:a="http://schemas.openxmlformats.org/drawingml/2006/main">
          <a:r>
            <a:rPr lang="en-GB" sz="1400" b="1">
              <a:latin typeface="Arial" panose="020B0604020202020204" pitchFamily="34" charset="0"/>
              <a:cs typeface="Arial" panose="020B0604020202020204" pitchFamily="34" charset="0"/>
            </a:rPr>
            <a:t>People (thousands)</a:t>
          </a:r>
        </a:p>
      </cdr:txBody>
    </cdr:sp>
  </cdr:relSizeAnchor>
</c:userShapes>
</file>

<file path=xl/drawings/drawing76.xml><?xml version="1.0" encoding="utf-8"?>
<c:userShapes xmlns:c="http://schemas.openxmlformats.org/drawingml/2006/chart">
  <cdr:relSizeAnchor xmlns:cdr="http://schemas.openxmlformats.org/drawingml/2006/chartDrawing">
    <cdr:from>
      <cdr:x>0.39271</cdr:x>
      <cdr:y>0.33333</cdr:y>
    </cdr:from>
    <cdr:to>
      <cdr:x>0.59271</cdr:x>
      <cdr:y>0.66667</cdr:y>
    </cdr:to>
    <cdr:sp macro="" textlink="">
      <cdr:nvSpPr>
        <cdr:cNvPr id="2" name="TextBox 1"/>
        <cdr:cNvSpPr txBox="1"/>
      </cdr:nvSpPr>
      <cdr:spPr>
        <a:xfrm xmlns:a="http://schemas.openxmlformats.org/drawingml/2006/main">
          <a:off x="1795463" y="9144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0.4026</cdr:x>
      <cdr:y>0.32901</cdr:y>
    </cdr:from>
    <cdr:to>
      <cdr:x>0.6528</cdr:x>
      <cdr:y>1</cdr:y>
    </cdr:to>
    <cdr:sp macro="" textlink="">
      <cdr:nvSpPr>
        <cdr:cNvPr id="3" name="TextBox 2"/>
        <cdr:cNvSpPr txBox="1"/>
      </cdr:nvSpPr>
      <cdr:spPr>
        <a:xfrm xmlns:a="http://schemas.openxmlformats.org/drawingml/2006/main">
          <a:off x="940788" y="564091"/>
          <a:ext cx="584662" cy="11504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5400" b="1">
              <a:latin typeface="Arial" panose="020B0604020202020204" pitchFamily="34" charset="0"/>
              <a:cs typeface="Arial" panose="020B0604020202020204" pitchFamily="34" charset="0"/>
            </a:rPr>
            <a:t>-</a:t>
          </a:r>
        </a:p>
      </cdr:txBody>
    </cdr:sp>
  </cdr:relSizeAnchor>
</c:userShapes>
</file>

<file path=xl/drawings/drawing77.xml><?xml version="1.0" encoding="utf-8"?>
<c:userShapes xmlns:c="http://schemas.openxmlformats.org/drawingml/2006/chart">
  <cdr:relSizeAnchor xmlns:cdr="http://schemas.openxmlformats.org/drawingml/2006/chartDrawing">
    <cdr:from>
      <cdr:x>0.39271</cdr:x>
      <cdr:y>0.33333</cdr:y>
    </cdr:from>
    <cdr:to>
      <cdr:x>0.59271</cdr:x>
      <cdr:y>0.66667</cdr:y>
    </cdr:to>
    <cdr:sp macro="" textlink="">
      <cdr:nvSpPr>
        <cdr:cNvPr id="2" name="TextBox 1"/>
        <cdr:cNvSpPr txBox="1"/>
      </cdr:nvSpPr>
      <cdr:spPr>
        <a:xfrm xmlns:a="http://schemas.openxmlformats.org/drawingml/2006/main">
          <a:off x="1795463" y="9144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0.37805</cdr:x>
      <cdr:y>0.35569</cdr:y>
    </cdr:from>
    <cdr:to>
      <cdr:x>0.65534</cdr:x>
      <cdr:y>1</cdr:y>
    </cdr:to>
    <cdr:sp macro="" textlink="">
      <cdr:nvSpPr>
        <cdr:cNvPr id="3" name="TextBox 2"/>
        <cdr:cNvSpPr txBox="1"/>
      </cdr:nvSpPr>
      <cdr:spPr>
        <a:xfrm xmlns:a="http://schemas.openxmlformats.org/drawingml/2006/main">
          <a:off x="897379" y="572559"/>
          <a:ext cx="658209" cy="10371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5400" b="1">
              <a:latin typeface="Arial" panose="020B0604020202020204" pitchFamily="34" charset="0"/>
              <a:cs typeface="Arial" panose="020B0604020202020204" pitchFamily="34" charset="0"/>
            </a:rPr>
            <a:t>-</a:t>
          </a:r>
        </a:p>
      </cdr:txBody>
    </cdr:sp>
  </cdr:relSizeAnchor>
</c:userShapes>
</file>

<file path=xl/drawings/drawing7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0.03379</cdr:x>
      <cdr:y>0.05991</cdr:y>
    </cdr:from>
    <cdr:to>
      <cdr:x>0.95986</cdr:x>
      <cdr:y>0.96252</cdr:y>
    </cdr:to>
    <cdr:grpSp>
      <cdr:nvGrpSpPr>
        <cdr:cNvPr id="4" name="Group 3"/>
        <cdr:cNvGrpSpPr/>
      </cdr:nvGrpSpPr>
      <cdr:grpSpPr>
        <a:xfrm xmlns:a="http://schemas.openxmlformats.org/drawingml/2006/main">
          <a:off x="314447" y="364070"/>
          <a:ext cx="8617938" cy="5485116"/>
          <a:chOff x="314277" y="363176"/>
          <a:chExt cx="8613268" cy="5472000"/>
        </a:xfrm>
      </cdr:grpSpPr>
      <cdr:pic>
        <cdr:nvPicPr>
          <cdr:cNvPr id="2" name="Picture 1"/>
          <cdr:cNvPicPr>
            <a:picLocks xmlns:a="http://schemas.openxmlformats.org/drawingml/2006/main" noChangeAspect="1"/>
          </cdr:cNvPicPr>
        </cdr:nvPicPr>
        <cdr:blipFill rotWithShape="1">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l="24949" t="9081"/>
          <a:stretch xmlns:a="http://schemas.openxmlformats.org/drawingml/2006/main"/>
        </cdr:blipFill>
        <cdr:spPr>
          <a:xfrm xmlns:a="http://schemas.openxmlformats.org/drawingml/2006/main">
            <a:off x="2629148" y="363176"/>
            <a:ext cx="4006035" cy="5472000"/>
          </a:xfrm>
          <a:prstGeom xmlns:a="http://schemas.openxmlformats.org/drawingml/2006/main" prst="rect">
            <a:avLst/>
          </a:prstGeom>
        </cdr:spPr>
      </cdr:pic>
      <cdr:grpSp>
        <cdr:nvGrpSpPr>
          <cdr:cNvPr id="23" name="Group 22"/>
          <cdr:cNvGrpSpPr/>
        </cdr:nvGrpSpPr>
        <cdr:grpSpPr>
          <a:xfrm xmlns:a="http://schemas.openxmlformats.org/drawingml/2006/main">
            <a:off x="314277" y="743113"/>
            <a:ext cx="8613268" cy="4684448"/>
            <a:chOff x="425823" y="1097617"/>
            <a:chExt cx="8597925" cy="4371167"/>
          </a:xfrm>
        </cdr:grpSpPr>
        <cdr:grpSp>
          <cdr:nvGrpSpPr>
            <cdr:cNvPr id="22" name="Group 21"/>
            <cdr:cNvGrpSpPr/>
          </cdr:nvGrpSpPr>
          <cdr:grpSpPr>
            <a:xfrm xmlns:a="http://schemas.openxmlformats.org/drawingml/2006/main">
              <a:off x="425823" y="1097617"/>
              <a:ext cx="8597925" cy="4371167"/>
              <a:chOff x="571499" y="985558"/>
              <a:chExt cx="8597925" cy="4371167"/>
            </a:xfrm>
          </cdr:grpSpPr>
          <cdr:grpSp>
            <cdr:nvGrpSpPr>
              <cdr:cNvPr id="21" name="Group 20"/>
              <cdr:cNvGrpSpPr/>
            </cdr:nvGrpSpPr>
            <cdr:grpSpPr>
              <a:xfrm xmlns:a="http://schemas.openxmlformats.org/drawingml/2006/main">
                <a:off x="1111499" y="985558"/>
                <a:ext cx="7517925" cy="900000"/>
                <a:chOff x="1111499" y="447675"/>
                <a:chExt cx="7517925" cy="900000"/>
              </a:xfrm>
            </cdr:grpSpPr>
            <cdr:sp macro="" textlink="">
              <cdr:nvSpPr>
                <cdr:cNvPr id="12" name="TextBox 11"/>
                <cdr:cNvSpPr txBox="1"/>
              </cdr:nvSpPr>
              <cdr:spPr>
                <a:xfrm xmlns:a="http://schemas.openxmlformats.org/drawingml/2006/main">
                  <a:off x="1111499" y="447675"/>
                  <a:ext cx="1260000" cy="900000"/>
                </a:xfrm>
                <a:prstGeom xmlns:a="http://schemas.openxmlformats.org/drawingml/2006/main" prst="ellipse">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algn="ctr"/>
                  <a:r>
                    <a:rPr lang="en-GB" sz="1400" b="1">
                      <a:solidFill>
                        <a:schemeClr val="tx1">
                          <a:lumMod val="75000"/>
                          <a:lumOff val="25000"/>
                        </a:schemeClr>
                      </a:solidFill>
                      <a:latin typeface="Arial" panose="020B0604020202020204" pitchFamily="34" charset="0"/>
                      <a:cs typeface="Arial" panose="020B0604020202020204" pitchFamily="34" charset="0"/>
                    </a:rPr>
                    <a:t>Total</a:t>
                  </a:r>
                  <a:r>
                    <a:rPr lang="en-GB" sz="1400" b="1" baseline="0">
                      <a:solidFill>
                        <a:schemeClr val="tx1">
                          <a:lumMod val="75000"/>
                          <a:lumOff val="25000"/>
                        </a:schemeClr>
                      </a:solidFill>
                      <a:latin typeface="Arial" panose="020B0604020202020204" pitchFamily="34" charset="0"/>
                      <a:cs typeface="Arial" panose="020B0604020202020204" pitchFamily="34" charset="0"/>
                    </a:rPr>
                    <a:t> in-flows</a:t>
                  </a:r>
                </a:p>
                <a:p xmlns:a="http://schemas.openxmlformats.org/drawingml/2006/main">
                  <a:pPr algn="ctr"/>
                  <a:r>
                    <a:rPr lang="en-GB" sz="1400" b="1" baseline="0">
                      <a:solidFill>
                        <a:schemeClr val="tx1">
                          <a:lumMod val="75000"/>
                          <a:lumOff val="25000"/>
                        </a:schemeClr>
                      </a:solidFill>
                      <a:latin typeface="Arial" panose="020B0604020202020204" pitchFamily="34" charset="0"/>
                      <a:cs typeface="Arial" panose="020B0604020202020204" pitchFamily="34" charset="0"/>
                    </a:rPr>
                    <a:t>80,600</a:t>
                  </a:r>
                  <a:endParaRPr lang="en-GB" sz="1400" b="1">
                    <a:solidFill>
                      <a:schemeClr val="tx1">
                        <a:lumMod val="75000"/>
                        <a:lumOff val="25000"/>
                      </a:schemeClr>
                    </a:solidFill>
                    <a:latin typeface="Arial" panose="020B0604020202020204" pitchFamily="34" charset="0"/>
                    <a:cs typeface="Arial" panose="020B0604020202020204" pitchFamily="34" charset="0"/>
                  </a:endParaRPr>
                </a:p>
              </cdr:txBody>
            </cdr:sp>
            <cdr:sp macro="" textlink="">
              <cdr:nvSpPr>
                <cdr:cNvPr id="13" name="TextBox 12"/>
                <cdr:cNvSpPr txBox="1"/>
              </cdr:nvSpPr>
              <cdr:spPr>
                <a:xfrm xmlns:a="http://schemas.openxmlformats.org/drawingml/2006/main">
                  <a:off x="4091185" y="447675"/>
                  <a:ext cx="1260000" cy="900000"/>
                </a:xfrm>
                <a:prstGeom xmlns:a="http://schemas.openxmlformats.org/drawingml/2006/main" prst="ellipse">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algn="ctr"/>
                  <a:r>
                    <a:rPr lang="en-GB" sz="1600" b="1" baseline="0">
                      <a:solidFill>
                        <a:schemeClr val="tx1">
                          <a:lumMod val="75000"/>
                          <a:lumOff val="25000"/>
                        </a:schemeClr>
                      </a:solidFill>
                      <a:latin typeface="Arial" panose="020B0604020202020204" pitchFamily="34" charset="0"/>
                      <a:cs typeface="Arial" panose="020B0604020202020204" pitchFamily="34" charset="0"/>
                    </a:rPr>
                    <a:t>Total net gain</a:t>
                  </a:r>
                </a:p>
                <a:p xmlns:a="http://schemas.openxmlformats.org/drawingml/2006/main">
                  <a:pPr algn="ctr"/>
                  <a:r>
                    <a:rPr lang="en-GB" sz="1600" b="1" baseline="0">
                      <a:solidFill>
                        <a:schemeClr val="tx1">
                          <a:lumMod val="75000"/>
                          <a:lumOff val="25000"/>
                        </a:schemeClr>
                      </a:solidFill>
                      <a:latin typeface="Arial" panose="020B0604020202020204" pitchFamily="34" charset="0"/>
                      <a:cs typeface="Arial" panose="020B0604020202020204" pitchFamily="34" charset="0"/>
                    </a:rPr>
                    <a:t>+20,900</a:t>
                  </a:r>
                </a:p>
              </cdr:txBody>
            </cdr:sp>
            <cdr:sp macro="" textlink="">
              <cdr:nvSpPr>
                <cdr:cNvPr id="14" name="TextBox 13"/>
                <cdr:cNvSpPr txBox="1"/>
              </cdr:nvSpPr>
              <cdr:spPr>
                <a:xfrm xmlns:a="http://schemas.openxmlformats.org/drawingml/2006/main">
                  <a:off x="7369424" y="447675"/>
                  <a:ext cx="1260000" cy="900000"/>
                </a:xfrm>
                <a:prstGeom xmlns:a="http://schemas.openxmlformats.org/drawingml/2006/main" prst="ellipse">
                  <a:avLst/>
                </a:prstGeom>
                <a:noFill xmlns:a="http://schemas.openxmlformats.org/drawingml/2006/main"/>
                <a:ln xmlns:a="http://schemas.openxmlformats.org/drawingml/2006/main">
                  <a:noFill/>
                </a:ln>
              </cdr:spPr>
              <cdr:txBody>
                <a:bodyPr xmlns:a="http://schemas.openxmlformats.org/drawingml/2006/main" vertOverflow="clip" wrap="none" rtlCol="0" anchor="ctr"/>
                <a:lstStyle xmlns:a="http://schemas.openxmlformats.org/drawingml/2006/main"/>
                <a:p xmlns:a="http://schemas.openxmlformats.org/drawingml/2006/main">
                  <a:pPr algn="ctr"/>
                  <a:r>
                    <a:rPr lang="en-GB" sz="1400" b="1">
                      <a:solidFill>
                        <a:schemeClr val="tx1">
                          <a:lumMod val="75000"/>
                          <a:lumOff val="25000"/>
                        </a:schemeClr>
                      </a:solidFill>
                      <a:latin typeface="Arial" panose="020B0604020202020204" pitchFamily="34" charset="0"/>
                      <a:cs typeface="Arial" panose="020B0604020202020204" pitchFamily="34" charset="0"/>
                    </a:rPr>
                    <a:t>Total out-flows</a:t>
                  </a:r>
                </a:p>
                <a:p xmlns:a="http://schemas.openxmlformats.org/drawingml/2006/main">
                  <a:pPr algn="ctr"/>
                  <a:r>
                    <a:rPr lang="en-GB" sz="1400" b="1">
                      <a:solidFill>
                        <a:schemeClr val="tx1">
                          <a:lumMod val="75000"/>
                          <a:lumOff val="25000"/>
                        </a:schemeClr>
                      </a:solidFill>
                      <a:latin typeface="Arial" panose="020B0604020202020204" pitchFamily="34" charset="0"/>
                      <a:cs typeface="Arial" panose="020B0604020202020204" pitchFamily="34" charset="0"/>
                    </a:rPr>
                    <a:t>59,700</a:t>
                  </a:r>
                </a:p>
              </cdr:txBody>
            </cdr:sp>
          </cdr:grpSp>
          <cdr:grpSp>
            <cdr:nvGrpSpPr>
              <cdr:cNvPr id="19" name="Group 18"/>
              <cdr:cNvGrpSpPr/>
            </cdr:nvGrpSpPr>
            <cdr:grpSpPr>
              <a:xfrm xmlns:a="http://schemas.openxmlformats.org/drawingml/2006/main">
                <a:off x="571499" y="2690811"/>
                <a:ext cx="8597925" cy="1080000"/>
                <a:chOff x="571499" y="2690811"/>
                <a:chExt cx="8597925" cy="1080000"/>
              </a:xfrm>
            </cdr:grpSpPr>
            <cdr:sp macro="" textlink="">
              <cdr:nvSpPr>
                <cdr:cNvPr id="8" name="Right Arrow 7"/>
                <cdr:cNvSpPr/>
              </cdr:nvSpPr>
              <cdr:spPr>
                <a:xfrm xmlns:a="http://schemas.openxmlformats.org/drawingml/2006/main">
                  <a:off x="571499" y="2690811"/>
                  <a:ext cx="2340000" cy="1080000"/>
                </a:xfrm>
                <a:prstGeom xmlns:a="http://schemas.openxmlformats.org/drawingml/2006/main" prst="rightArrow">
                  <a:avLst/>
                </a:prstGeom>
                <a:solidFill xmlns:a="http://schemas.openxmlformats.org/drawingml/2006/main">
                  <a:srgbClr val="90278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1400" b="1">
                      <a:solidFill>
                        <a:schemeClr val="bg1"/>
                      </a:solidFill>
                      <a:effectLst/>
                      <a:latin typeface="Arial" panose="020B0604020202020204" pitchFamily="34" charset="0"/>
                      <a:ea typeface="+mn-ea"/>
                      <a:cs typeface="Arial" panose="020B0604020202020204" pitchFamily="34" charset="0"/>
                    </a:rPr>
                    <a:t>From</a:t>
                  </a:r>
                  <a:r>
                    <a:rPr lang="en-GB" sz="1400" b="1" baseline="0">
                      <a:solidFill>
                        <a:schemeClr val="bg1"/>
                      </a:solidFill>
                      <a:effectLst/>
                      <a:latin typeface="Arial" panose="020B0604020202020204" pitchFamily="34" charset="0"/>
                      <a:ea typeface="+mn-ea"/>
                      <a:cs typeface="Arial" panose="020B0604020202020204" pitchFamily="34" charset="0"/>
                    </a:rPr>
                    <a:t> the rest of UK</a:t>
                  </a:r>
                  <a:endParaRPr lang="en-GB" sz="1400" b="1">
                    <a:solidFill>
                      <a:schemeClr val="bg1"/>
                    </a:solidFill>
                    <a:effectLst/>
                    <a:latin typeface="Arial" panose="020B0604020202020204" pitchFamily="34" charset="0"/>
                    <a:cs typeface="Arial" panose="020B0604020202020204" pitchFamily="34" charset="0"/>
                  </a:endParaRPr>
                </a:p>
                <a:p xmlns:a="http://schemas.openxmlformats.org/drawingml/2006/main">
                  <a:pPr algn="ctr"/>
                  <a:r>
                    <a:rPr lang="en-US" sz="1400" b="1">
                      <a:solidFill>
                        <a:schemeClr val="bg1"/>
                      </a:solidFill>
                      <a:latin typeface="Arial" panose="020B0604020202020204" pitchFamily="34" charset="0"/>
                      <a:cs typeface="Arial" panose="020B0604020202020204" pitchFamily="34" charset="0"/>
                    </a:rPr>
                    <a:t>47,700</a:t>
                  </a:r>
                </a:p>
              </cdr:txBody>
            </cdr:sp>
            <cdr:sp macro="" textlink="">
              <cdr:nvSpPr>
                <cdr:cNvPr id="10" name="Right Arrow 9"/>
                <cdr:cNvSpPr/>
              </cdr:nvSpPr>
              <cdr:spPr>
                <a:xfrm xmlns:a="http://schemas.openxmlformats.org/drawingml/2006/main">
                  <a:off x="6829424" y="2690811"/>
                  <a:ext cx="2340000" cy="1080000"/>
                </a:xfrm>
                <a:prstGeom xmlns:a="http://schemas.openxmlformats.org/drawingml/2006/main" prst="rightArrow">
                  <a:avLst/>
                </a:prstGeom>
                <a:solidFill xmlns:a="http://schemas.openxmlformats.org/drawingml/2006/main">
                  <a:srgbClr val="90278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US" sz="1400" b="1">
                      <a:solidFill>
                        <a:schemeClr val="bg1"/>
                      </a:solidFill>
                      <a:latin typeface="Arial" panose="020B0604020202020204" pitchFamily="34" charset="0"/>
                      <a:cs typeface="Arial" panose="020B0604020202020204" pitchFamily="34" charset="0"/>
                    </a:rPr>
                    <a:t>To the rest of</a:t>
                  </a:r>
                  <a:r>
                    <a:rPr lang="en-US" sz="1400" b="1" baseline="0">
                      <a:solidFill>
                        <a:schemeClr val="bg1"/>
                      </a:solidFill>
                      <a:latin typeface="Arial" panose="020B0604020202020204" pitchFamily="34" charset="0"/>
                      <a:cs typeface="Arial" panose="020B0604020202020204" pitchFamily="34" charset="0"/>
                    </a:rPr>
                    <a:t> UK</a:t>
                  </a:r>
                  <a:endParaRPr lang="en-US" sz="1400" b="1">
                    <a:solidFill>
                      <a:schemeClr val="bg1"/>
                    </a:solidFill>
                    <a:latin typeface="Arial" panose="020B0604020202020204" pitchFamily="34" charset="0"/>
                    <a:cs typeface="Arial" panose="020B0604020202020204" pitchFamily="34" charset="0"/>
                  </a:endParaRPr>
                </a:p>
                <a:p xmlns:a="http://schemas.openxmlformats.org/drawingml/2006/main">
                  <a:pPr algn="ctr"/>
                  <a:r>
                    <a:rPr lang="en-US" sz="1400" b="1">
                      <a:solidFill>
                        <a:schemeClr val="bg1"/>
                      </a:solidFill>
                      <a:latin typeface="Arial" panose="020B0604020202020204" pitchFamily="34" charset="0"/>
                      <a:cs typeface="Arial" panose="020B0604020202020204" pitchFamily="34" charset="0"/>
                    </a:rPr>
                    <a:t>37,700</a:t>
                  </a:r>
                </a:p>
              </cdr:txBody>
            </cdr:sp>
            <cdr:sp macro="" textlink="">
              <cdr:nvSpPr>
                <cdr:cNvPr id="15" name="TextBox 14"/>
                <cdr:cNvSpPr txBox="1"/>
              </cdr:nvSpPr>
              <cdr:spPr>
                <a:xfrm xmlns:a="http://schemas.openxmlformats.org/drawingml/2006/main">
                  <a:off x="3911185" y="2690811"/>
                  <a:ext cx="1620000" cy="1080000"/>
                </a:xfrm>
                <a:prstGeom xmlns:a="http://schemas.openxmlformats.org/drawingml/2006/main" prst="rect">
                  <a:avLst/>
                </a:prstGeom>
                <a:noFill xmlns:a="http://schemas.openxmlformats.org/drawingml/2006/main"/>
              </cdr:spPr>
              <cdr:txBody>
                <a:bodyPr xmlns:a="http://schemas.openxmlformats.org/drawingml/2006/main" vertOverflow="clip" wrap="none" rtlCol="0" anchor="ctr"/>
                <a:lstStyle xmlns:a="http://schemas.openxmlformats.org/drawingml/2006/main"/>
                <a:p xmlns:a="http://schemas.openxmlformats.org/drawingml/2006/main">
                  <a:pPr algn="ctr"/>
                  <a:r>
                    <a:rPr lang="en-GB" sz="1600" b="1">
                      <a:solidFill>
                        <a:srgbClr val="90278E"/>
                      </a:solidFill>
                      <a:latin typeface="Arial" panose="020B0604020202020204" pitchFamily="34" charset="0"/>
                      <a:cs typeface="Arial" panose="020B0604020202020204" pitchFamily="34" charset="0"/>
                    </a:rPr>
                    <a:t>Net rest of the UK flows </a:t>
                  </a:r>
                </a:p>
                <a:p xmlns:a="http://schemas.openxmlformats.org/drawingml/2006/main">
                  <a:pPr algn="ctr"/>
                  <a:r>
                    <a:rPr lang="en-GB" sz="1600" b="1">
                      <a:solidFill>
                        <a:srgbClr val="90278E"/>
                      </a:solidFill>
                      <a:latin typeface="Arial" panose="020B0604020202020204" pitchFamily="34" charset="0"/>
                      <a:cs typeface="Arial" panose="020B0604020202020204" pitchFamily="34" charset="0"/>
                    </a:rPr>
                    <a:t>+10,000</a:t>
                  </a:r>
                </a:p>
              </cdr:txBody>
            </cdr:sp>
          </cdr:grpSp>
          <cdr:grpSp>
            <cdr:nvGrpSpPr>
              <cdr:cNvPr id="20" name="Group 19"/>
              <cdr:cNvGrpSpPr/>
            </cdr:nvGrpSpPr>
            <cdr:grpSpPr>
              <a:xfrm xmlns:a="http://schemas.openxmlformats.org/drawingml/2006/main">
                <a:off x="571499" y="4276725"/>
                <a:ext cx="8597925" cy="1080000"/>
                <a:chOff x="571499" y="4276725"/>
                <a:chExt cx="8597925" cy="1080000"/>
              </a:xfrm>
            </cdr:grpSpPr>
            <cdr:sp macro="" textlink="">
              <cdr:nvSpPr>
                <cdr:cNvPr id="9" name="Right Arrow 8"/>
                <cdr:cNvSpPr/>
              </cdr:nvSpPr>
              <cdr:spPr>
                <a:xfrm xmlns:a="http://schemas.openxmlformats.org/drawingml/2006/main">
                  <a:off x="571499" y="4276725"/>
                  <a:ext cx="2340000" cy="1080000"/>
                </a:xfrm>
                <a:prstGeom xmlns:a="http://schemas.openxmlformats.org/drawingml/2006/main" prst="rightArrow">
                  <a:avLst/>
                </a:prstGeom>
                <a:solidFill xmlns:a="http://schemas.openxmlformats.org/drawingml/2006/main">
                  <a:schemeClr val="bg1"/>
                </a:solidFill>
                <a:ln xmlns:a="http://schemas.openxmlformats.org/drawingml/2006/main">
                  <a:solidFill>
                    <a:srgbClr val="90278E"/>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US" sz="1400" b="1">
                      <a:solidFill>
                        <a:srgbClr val="90278E"/>
                      </a:solidFill>
                      <a:latin typeface="Arial" panose="020B0604020202020204" pitchFamily="34" charset="0"/>
                      <a:cs typeface="Arial" panose="020B0604020202020204" pitchFamily="34" charset="0"/>
                    </a:rPr>
                    <a:t>From overseas</a:t>
                  </a:r>
                </a:p>
                <a:p xmlns:a="http://schemas.openxmlformats.org/drawingml/2006/main">
                  <a:pPr algn="ctr"/>
                  <a:r>
                    <a:rPr lang="en-US" sz="1400" b="1">
                      <a:solidFill>
                        <a:srgbClr val="90278E"/>
                      </a:solidFill>
                      <a:latin typeface="Arial" panose="020B0604020202020204" pitchFamily="34" charset="0"/>
                      <a:cs typeface="Arial" panose="020B0604020202020204" pitchFamily="34" charset="0"/>
                    </a:rPr>
                    <a:t>32,900</a:t>
                  </a:r>
                </a:p>
              </cdr:txBody>
            </cdr:sp>
            <cdr:sp macro="" textlink="">
              <cdr:nvSpPr>
                <cdr:cNvPr id="11" name="Right Arrow 10"/>
                <cdr:cNvSpPr/>
              </cdr:nvSpPr>
              <cdr:spPr>
                <a:xfrm xmlns:a="http://schemas.openxmlformats.org/drawingml/2006/main">
                  <a:off x="6829424" y="4276725"/>
                  <a:ext cx="2340000" cy="1080000"/>
                </a:xfrm>
                <a:prstGeom xmlns:a="http://schemas.openxmlformats.org/drawingml/2006/main" prst="rightArrow">
                  <a:avLst/>
                </a:prstGeom>
                <a:solidFill xmlns:a="http://schemas.openxmlformats.org/drawingml/2006/main">
                  <a:schemeClr val="bg1"/>
                </a:solidFill>
                <a:ln xmlns:a="http://schemas.openxmlformats.org/drawingml/2006/main">
                  <a:solidFill>
                    <a:srgbClr val="90278E"/>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US" sz="1400" b="1">
                      <a:solidFill>
                        <a:srgbClr val="90278E"/>
                      </a:solidFill>
                      <a:latin typeface="Arial" panose="020B0604020202020204" pitchFamily="34" charset="0"/>
                      <a:cs typeface="Arial" panose="020B0604020202020204" pitchFamily="34" charset="0"/>
                    </a:rPr>
                    <a:t>To overseas</a:t>
                  </a:r>
                </a:p>
                <a:p xmlns:a="http://schemas.openxmlformats.org/drawingml/2006/main">
                  <a:pPr algn="ctr"/>
                  <a:r>
                    <a:rPr lang="en-US" sz="1400" b="1">
                      <a:solidFill>
                        <a:srgbClr val="90278E"/>
                      </a:solidFill>
                      <a:latin typeface="Arial" panose="020B0604020202020204" pitchFamily="34" charset="0"/>
                      <a:cs typeface="Arial" panose="020B0604020202020204" pitchFamily="34" charset="0"/>
                    </a:rPr>
                    <a:t>22,000</a:t>
                  </a:r>
                </a:p>
              </cdr:txBody>
            </cdr:sp>
            <cdr:sp macro="" textlink="">
              <cdr:nvSpPr>
                <cdr:cNvPr id="16" name="TextBox 15"/>
                <cdr:cNvSpPr txBox="1"/>
              </cdr:nvSpPr>
              <cdr:spPr>
                <a:xfrm xmlns:a="http://schemas.openxmlformats.org/drawingml/2006/main">
                  <a:off x="3911185" y="4276725"/>
                  <a:ext cx="1620000" cy="1080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GB" sz="1600" b="1">
                      <a:solidFill>
                        <a:srgbClr val="90278E"/>
                      </a:solidFill>
                      <a:latin typeface="Arial" panose="020B0604020202020204" pitchFamily="34" charset="0"/>
                      <a:cs typeface="Arial" panose="020B0604020202020204" pitchFamily="34" charset="0"/>
                    </a:rPr>
                    <a:t>Net overseas flows</a:t>
                  </a:r>
                </a:p>
                <a:p xmlns:a="http://schemas.openxmlformats.org/drawingml/2006/main">
                  <a:pPr algn="ctr"/>
                  <a:r>
                    <a:rPr lang="en-GB" sz="1600" b="1">
                      <a:solidFill>
                        <a:srgbClr val="90278E"/>
                      </a:solidFill>
                      <a:latin typeface="Arial" panose="020B0604020202020204" pitchFamily="34" charset="0"/>
                      <a:cs typeface="Arial" panose="020B0604020202020204" pitchFamily="34" charset="0"/>
                    </a:rPr>
                    <a:t>+10,900</a:t>
                  </a:r>
                </a:p>
              </cdr:txBody>
            </cdr:sp>
          </cdr:grpSp>
        </cdr:grpSp>
      </cdr:grpSp>
    </cdr:grpSp>
  </cdr:relSizeAnchor>
  <cdr:relSizeAnchor xmlns:cdr="http://schemas.openxmlformats.org/drawingml/2006/chartDrawing">
    <cdr:from>
      <cdr:x>0.02635</cdr:x>
      <cdr:y>0.01277</cdr:y>
    </cdr:from>
    <cdr:to>
      <cdr:x>1</cdr:x>
      <cdr:y>0.08723</cdr:y>
    </cdr:to>
    <cdr:sp macro="" textlink="">
      <cdr:nvSpPr>
        <cdr:cNvPr id="3" name="TextBox 2"/>
        <cdr:cNvSpPr txBox="1"/>
      </cdr:nvSpPr>
      <cdr:spPr>
        <a:xfrm xmlns:a="http://schemas.openxmlformats.org/drawingml/2006/main">
          <a:off x="244562" y="77229"/>
          <a:ext cx="9035877" cy="450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ysClr val="windowText" lastClr="000000"/>
              </a:solidFill>
              <a:latin typeface="Arial" panose="020B0604020202020204" pitchFamily="34" charset="0"/>
              <a:cs typeface="Arial" panose="020B0604020202020204" pitchFamily="34" charset="0"/>
            </a:rPr>
            <a:t>Figure 5.3: </a:t>
          </a:r>
          <a:r>
            <a:rPr lang="en-GB" sz="1600" b="1">
              <a:solidFill>
                <a:sysClr val="windowText" lastClr="000000"/>
              </a:solidFill>
              <a:effectLst/>
              <a:latin typeface="Arial" panose="020B0604020202020204" pitchFamily="34" charset="0"/>
              <a:ea typeface="+mn-ea"/>
              <a:cs typeface="Arial" panose="020B0604020202020204" pitchFamily="34" charset="0"/>
            </a:rPr>
            <a:t>Migration between Scotland, rest of the UK and overseas, year to mid-2018</a:t>
          </a:r>
          <a:endParaRPr lang="en-GB" sz="1600">
            <a:solidFill>
              <a:sysClr val="windowText" lastClr="000000"/>
            </a:solidFill>
            <a:effectLst/>
            <a:latin typeface="Arial" panose="020B0604020202020204" pitchFamily="34" charset="0"/>
            <a:ea typeface="+mn-ea"/>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0.10836</cdr:x>
      <cdr:y>0.31683</cdr:y>
    </cdr:from>
    <cdr:to>
      <cdr:x>0.28486</cdr:x>
      <cdr:y>0.34948</cdr:y>
    </cdr:to>
    <cdr:sp macro="" textlink="">
      <cdr:nvSpPr>
        <cdr:cNvPr id="2" name="TextBox 1"/>
        <cdr:cNvSpPr txBox="1"/>
      </cdr:nvSpPr>
      <cdr:spPr>
        <a:xfrm xmlns:a="http://schemas.openxmlformats.org/drawingml/2006/main">
          <a:off x="666119" y="2913315"/>
          <a:ext cx="1085015" cy="30022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GB" sz="1200" b="1">
              <a:solidFill>
                <a:srgbClr val="2DA197"/>
              </a:solidFill>
              <a:latin typeface="Arial" panose="020B0604020202020204" pitchFamily="34" charset="0"/>
              <a:cs typeface="Arial" panose="020B0604020202020204" pitchFamily="34" charset="0"/>
            </a:rPr>
            <a:t>SCOTLAND</a:t>
          </a:r>
        </a:p>
      </cdr:txBody>
    </cdr:sp>
  </cdr:relSizeAnchor>
  <cdr:relSizeAnchor xmlns:cdr="http://schemas.openxmlformats.org/drawingml/2006/chartDrawing">
    <cdr:from>
      <cdr:x>0.70594</cdr:x>
      <cdr:y>0.7292</cdr:y>
    </cdr:from>
    <cdr:to>
      <cdr:x>0.73809</cdr:x>
      <cdr:y>0.75388</cdr:y>
    </cdr:to>
    <cdr:pic>
      <cdr:nvPicPr>
        <cdr:cNvPr id="3"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29414" t="18071" r="17646" b="31002"/>
        <a:stretch xmlns:a="http://schemas.openxmlformats.org/drawingml/2006/main"/>
      </cdr:blipFill>
      <cdr:spPr>
        <a:xfrm xmlns:a="http://schemas.openxmlformats.org/drawingml/2006/main">
          <a:off x="4339609" y="6705187"/>
          <a:ext cx="197636" cy="226939"/>
        </a:xfrm>
        <a:prstGeom xmlns:a="http://schemas.openxmlformats.org/drawingml/2006/main" prst="rect">
          <a:avLst/>
        </a:prstGeom>
      </cdr:spPr>
    </cdr:pic>
  </cdr:relSizeAnchor>
</c:userShapes>
</file>

<file path=xl/drawings/drawing8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0.68819</cdr:x>
      <cdr:y>0.87824</cdr:y>
    </cdr:from>
    <cdr:to>
      <cdr:x>0.74919</cdr:x>
      <cdr:y>0.91049</cdr:y>
    </cdr:to>
    <cdr:sp macro="" textlink="">
      <cdr:nvSpPr>
        <cdr:cNvPr id="87041" name="Text Box 1"/>
        <cdr:cNvSpPr txBox="1">
          <a:spLocks xmlns:a="http://schemas.openxmlformats.org/drawingml/2006/main" noChangeArrowheads="1"/>
        </cdr:cNvSpPr>
      </cdr:nvSpPr>
      <cdr:spPr bwMode="auto">
        <a:xfrm xmlns:a="http://schemas.openxmlformats.org/drawingml/2006/main">
          <a:off x="6346821" y="4940393"/>
          <a:ext cx="562569" cy="18141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0.06234</cdr:x>
      <cdr:y>0.34624</cdr:y>
    </cdr:from>
    <cdr:to>
      <cdr:x>0.32641</cdr:x>
      <cdr:y>0.40387</cdr:y>
    </cdr:to>
    <cdr:sp macro="" textlink="">
      <cdr:nvSpPr>
        <cdr:cNvPr id="2" name="TextBox 1"/>
        <cdr:cNvSpPr txBox="1"/>
      </cdr:nvSpPr>
      <cdr:spPr>
        <a:xfrm xmlns:a="http://schemas.openxmlformats.org/drawingml/2006/main">
          <a:off x="579166" y="2095014"/>
          <a:ext cx="2453416" cy="3487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1">
              <a:solidFill>
                <a:srgbClr val="90278E"/>
              </a:solidFill>
              <a:latin typeface="Arial" panose="020B0604020202020204" pitchFamily="34" charset="0"/>
              <a:cs typeface="Arial" panose="020B0604020202020204" pitchFamily="34" charset="0"/>
            </a:rPr>
            <a:t>In from the rest of the UK</a:t>
          </a:r>
        </a:p>
      </cdr:txBody>
    </cdr:sp>
  </cdr:relSizeAnchor>
  <cdr:relSizeAnchor xmlns:cdr="http://schemas.openxmlformats.org/drawingml/2006/chartDrawing">
    <cdr:from>
      <cdr:x>0.05905</cdr:x>
      <cdr:y>0.19534</cdr:y>
    </cdr:from>
    <cdr:to>
      <cdr:x>0.28067</cdr:x>
      <cdr:y>0.25635</cdr:y>
    </cdr:to>
    <cdr:sp macro="" textlink="">
      <cdr:nvSpPr>
        <cdr:cNvPr id="3" name="TextBox 2"/>
        <cdr:cNvSpPr txBox="1"/>
      </cdr:nvSpPr>
      <cdr:spPr>
        <a:xfrm xmlns:a="http://schemas.openxmlformats.org/drawingml/2006/main">
          <a:off x="548602" y="1181954"/>
          <a:ext cx="2059022" cy="36915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b="1">
              <a:solidFill>
                <a:srgbClr val="BD7DBB"/>
              </a:solidFill>
              <a:latin typeface="Arial" panose="020B0604020202020204" pitchFamily="34" charset="0"/>
              <a:cs typeface="Arial" panose="020B0604020202020204" pitchFamily="34" charset="0"/>
            </a:rPr>
            <a:t>Out to the rest of the UK</a:t>
          </a:r>
        </a:p>
      </cdr:txBody>
    </cdr:sp>
  </cdr:relSizeAnchor>
  <cdr:relSizeAnchor xmlns:cdr="http://schemas.openxmlformats.org/drawingml/2006/chartDrawing">
    <cdr:from>
      <cdr:x>0.10159</cdr:x>
      <cdr:y>0.69625</cdr:y>
    </cdr:from>
    <cdr:to>
      <cdr:x>0.27455</cdr:x>
      <cdr:y>0.74032</cdr:y>
    </cdr:to>
    <cdr:sp macro="" textlink="">
      <cdr:nvSpPr>
        <cdr:cNvPr id="4" name="TextBox 3"/>
        <cdr:cNvSpPr txBox="1"/>
      </cdr:nvSpPr>
      <cdr:spPr>
        <a:xfrm xmlns:a="http://schemas.openxmlformats.org/drawingml/2006/main">
          <a:off x="947319" y="4237730"/>
          <a:ext cx="1612848" cy="2682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0">
            <a:defRPr sz="1000"/>
          </a:pPr>
          <a:r>
            <a:rPr lang="en-GB" sz="1200" b="1" i="0" u="none" strike="noStrike" baseline="0">
              <a:solidFill>
                <a:schemeClr val="bg1">
                  <a:lumMod val="75000"/>
                </a:schemeClr>
              </a:solidFill>
              <a:latin typeface="Segoe UI" panose="020B0502040204020203" pitchFamily="34" charset="0"/>
              <a:cs typeface="Segoe UI" panose="020B0502040204020203" pitchFamily="34" charset="0"/>
            </a:rPr>
            <a:t>Out to overseas</a:t>
          </a:r>
          <a:endParaRPr lang="en-GB" sz="1000" b="1">
            <a:solidFill>
              <a:schemeClr val="bg1">
                <a:lumMod val="75000"/>
              </a:schemeClr>
            </a:solidFill>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0.10878</cdr:x>
      <cdr:y>0.47116</cdr:y>
    </cdr:from>
    <cdr:to>
      <cdr:x>0.29313</cdr:x>
      <cdr:y>0.52879</cdr:y>
    </cdr:to>
    <cdr:sp macro="" textlink="">
      <cdr:nvSpPr>
        <cdr:cNvPr id="5" name="TextBox 4"/>
        <cdr:cNvSpPr txBox="1"/>
      </cdr:nvSpPr>
      <cdr:spPr>
        <a:xfrm xmlns:a="http://schemas.openxmlformats.org/drawingml/2006/main">
          <a:off x="1014406" y="2867695"/>
          <a:ext cx="1719060" cy="350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400" b="1" baseline="0">
              <a:solidFill>
                <a:schemeClr val="tx1">
                  <a:lumMod val="65000"/>
                  <a:lumOff val="35000"/>
                </a:schemeClr>
              </a:solidFill>
              <a:latin typeface="Arial" panose="020B0604020202020204" pitchFamily="34" charset="0"/>
              <a:cs typeface="Arial" panose="020B0604020202020204" pitchFamily="34" charset="0"/>
            </a:rPr>
            <a:t>In from overseas</a:t>
          </a:r>
        </a:p>
      </cdr:txBody>
    </cdr:sp>
  </cdr:relSizeAnchor>
  <cdr:relSizeAnchor xmlns:cdr="http://schemas.openxmlformats.org/drawingml/2006/chartDrawing">
    <cdr:from>
      <cdr:x>0.94839</cdr:x>
      <cdr:y>0.31354</cdr:y>
    </cdr:from>
    <cdr:to>
      <cdr:x>0.99906</cdr:x>
      <cdr:y>0.36236</cdr:y>
    </cdr:to>
    <cdr:sp macro="" textlink="">
      <cdr:nvSpPr>
        <cdr:cNvPr id="7" name="TextBox 1"/>
        <cdr:cNvSpPr txBox="1"/>
      </cdr:nvSpPr>
      <cdr:spPr>
        <a:xfrm xmlns:a="http://schemas.openxmlformats.org/drawingml/2006/main">
          <a:off x="8811245" y="1897140"/>
          <a:ext cx="470764" cy="295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rgbClr val="90278E"/>
              </a:solidFill>
              <a:latin typeface="Arial" panose="020B0604020202020204" pitchFamily="34" charset="0"/>
              <a:cs typeface="Arial" panose="020B0604020202020204" pitchFamily="34" charset="0"/>
            </a:rPr>
            <a:t>k in</a:t>
          </a:r>
        </a:p>
      </cdr:txBody>
    </cdr:sp>
  </cdr:relSizeAnchor>
  <cdr:relSizeAnchor xmlns:cdr="http://schemas.openxmlformats.org/drawingml/2006/chartDrawing">
    <cdr:from>
      <cdr:x>0.94933</cdr:x>
      <cdr:y>0.47733</cdr:y>
    </cdr:from>
    <cdr:to>
      <cdr:x>1</cdr:x>
      <cdr:y>0.52615</cdr:y>
    </cdr:to>
    <cdr:sp macro="" textlink="">
      <cdr:nvSpPr>
        <cdr:cNvPr id="8" name="TextBox 1"/>
        <cdr:cNvSpPr txBox="1"/>
      </cdr:nvSpPr>
      <cdr:spPr>
        <a:xfrm xmlns:a="http://schemas.openxmlformats.org/drawingml/2006/main">
          <a:off x="8852478" y="2905258"/>
          <a:ext cx="472497" cy="2971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a:solidFill>
                <a:schemeClr val="tx1">
                  <a:lumMod val="65000"/>
                  <a:lumOff val="35000"/>
                </a:schemeClr>
              </a:solidFill>
              <a:latin typeface="Arial" panose="020B0604020202020204" pitchFamily="34" charset="0"/>
              <a:cs typeface="Arial" panose="020B0604020202020204" pitchFamily="34" charset="0"/>
            </a:rPr>
            <a:t>k in</a:t>
          </a:r>
        </a:p>
      </cdr:txBody>
    </cdr:sp>
  </cdr:relSizeAnchor>
  <cdr:relSizeAnchor xmlns:cdr="http://schemas.openxmlformats.org/drawingml/2006/chartDrawing">
    <cdr:from>
      <cdr:x>0.9417</cdr:x>
      <cdr:y>0.39832</cdr:y>
    </cdr:from>
    <cdr:to>
      <cdr:x>1</cdr:x>
      <cdr:y>0.44716</cdr:y>
    </cdr:to>
    <cdr:sp macro="" textlink="">
      <cdr:nvSpPr>
        <cdr:cNvPr id="9" name="TextBox 1"/>
        <cdr:cNvSpPr txBox="1"/>
      </cdr:nvSpPr>
      <cdr:spPr>
        <a:xfrm xmlns:a="http://schemas.openxmlformats.org/drawingml/2006/main">
          <a:off x="8781329" y="2424335"/>
          <a:ext cx="543646" cy="2972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a:solidFill>
                <a:srgbClr val="BD7DBB"/>
              </a:solidFill>
              <a:latin typeface="Arial" panose="020B0604020202020204" pitchFamily="34" charset="0"/>
              <a:cs typeface="Arial" panose="020B0604020202020204" pitchFamily="34" charset="0"/>
            </a:rPr>
            <a:t>k</a:t>
          </a:r>
          <a:r>
            <a:rPr lang="en-GB" sz="1400">
              <a:solidFill>
                <a:srgbClr val="BD7DBB"/>
              </a:solidFill>
              <a:latin typeface="Arial" panose="020B0604020202020204" pitchFamily="34" charset="0"/>
              <a:cs typeface="Arial" panose="020B0604020202020204" pitchFamily="34" charset="0"/>
            </a:rPr>
            <a:t> </a:t>
          </a:r>
          <a:r>
            <a:rPr lang="en-GB" sz="1200">
              <a:solidFill>
                <a:srgbClr val="BD7DBB"/>
              </a:solidFill>
              <a:latin typeface="Arial" panose="020B0604020202020204" pitchFamily="34" charset="0"/>
              <a:cs typeface="Arial" panose="020B0604020202020204" pitchFamily="34" charset="0"/>
            </a:rPr>
            <a:t>out</a:t>
          </a:r>
        </a:p>
      </cdr:txBody>
    </cdr:sp>
  </cdr:relSizeAnchor>
  <cdr:relSizeAnchor xmlns:cdr="http://schemas.openxmlformats.org/drawingml/2006/chartDrawing">
    <cdr:from>
      <cdr:x>0.93026</cdr:x>
      <cdr:y>0.58421</cdr:y>
    </cdr:from>
    <cdr:to>
      <cdr:x>0.99487</cdr:x>
      <cdr:y>0.63303</cdr:y>
    </cdr:to>
    <cdr:sp macro="" textlink="">
      <cdr:nvSpPr>
        <cdr:cNvPr id="10" name="TextBox 1"/>
        <cdr:cNvSpPr txBox="1"/>
      </cdr:nvSpPr>
      <cdr:spPr>
        <a:xfrm xmlns:a="http://schemas.openxmlformats.org/drawingml/2006/main">
          <a:off x="8639175" y="3533521"/>
          <a:ext cx="600058" cy="2952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a:solidFill>
                <a:schemeClr val="bg1">
                  <a:lumMod val="75000"/>
                </a:schemeClr>
              </a:solidFill>
              <a:latin typeface="Arial" panose="020B0604020202020204" pitchFamily="34" charset="0"/>
              <a:cs typeface="Arial" panose="020B0604020202020204" pitchFamily="34" charset="0"/>
            </a:rPr>
            <a:t>  k out</a:t>
          </a:r>
        </a:p>
      </cdr:txBody>
    </cdr:sp>
  </cdr:relSizeAnchor>
</c:userShapes>
</file>

<file path=xl/drawings/drawing8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c:userShapes xmlns:c="http://schemas.openxmlformats.org/drawingml/2006/chart">
  <cdr:relSizeAnchor xmlns:cdr="http://schemas.openxmlformats.org/drawingml/2006/chartDrawing">
    <cdr:from>
      <cdr:x>0.64454</cdr:x>
      <cdr:y>0.23635</cdr:y>
    </cdr:from>
    <cdr:to>
      <cdr:x>0.92864</cdr:x>
      <cdr:y>0.31474</cdr:y>
    </cdr:to>
    <cdr:sp macro="" textlink="">
      <cdr:nvSpPr>
        <cdr:cNvPr id="2" name="TextBox 1"/>
        <cdr:cNvSpPr txBox="1"/>
      </cdr:nvSpPr>
      <cdr:spPr>
        <a:xfrm xmlns:a="http://schemas.openxmlformats.org/drawingml/2006/main">
          <a:off x="5981646" y="1429838"/>
          <a:ext cx="2636572" cy="4742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rgbClr val="90278E"/>
              </a:solidFill>
              <a:latin typeface="Arial" panose="020B0604020202020204" pitchFamily="34" charset="0"/>
              <a:cs typeface="Arial" panose="020B0604020202020204" pitchFamily="34" charset="0"/>
            </a:rPr>
            <a:t>Moves</a:t>
          </a:r>
          <a:r>
            <a:rPr lang="en-GB" sz="1400" b="1" baseline="0">
              <a:solidFill>
                <a:srgbClr val="90278E"/>
              </a:solidFill>
              <a:latin typeface="Arial" panose="020B0604020202020204" pitchFamily="34" charset="0"/>
              <a:cs typeface="Arial" panose="020B0604020202020204" pitchFamily="34" charset="0"/>
            </a:rPr>
            <a:t> t</a:t>
          </a:r>
          <a:r>
            <a:rPr lang="en-GB" sz="1400" b="1">
              <a:solidFill>
                <a:srgbClr val="90278E"/>
              </a:solidFill>
              <a:latin typeface="Arial" panose="020B0604020202020204" pitchFamily="34" charset="0"/>
              <a:cs typeface="Arial" panose="020B0604020202020204" pitchFamily="34" charset="0"/>
            </a:rPr>
            <a:t>o Scotland</a:t>
          </a:r>
        </a:p>
      </cdr:txBody>
    </cdr:sp>
  </cdr:relSizeAnchor>
  <cdr:relSizeAnchor xmlns:cdr="http://schemas.openxmlformats.org/drawingml/2006/chartDrawing">
    <cdr:from>
      <cdr:x>0.64484</cdr:x>
      <cdr:y>0.6827</cdr:y>
    </cdr:from>
    <cdr:to>
      <cdr:x>0.95373</cdr:x>
      <cdr:y>0.77349</cdr:y>
    </cdr:to>
    <cdr:sp macro="" textlink="">
      <cdr:nvSpPr>
        <cdr:cNvPr id="3" name="TextBox 1"/>
        <cdr:cNvSpPr txBox="1"/>
      </cdr:nvSpPr>
      <cdr:spPr>
        <a:xfrm xmlns:a="http://schemas.openxmlformats.org/drawingml/2006/main">
          <a:off x="3695700" y="2118566"/>
          <a:ext cx="1770345" cy="28173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rgbClr val="90278E"/>
              </a:solidFill>
              <a:latin typeface="Arial" panose="020B0604020202020204" pitchFamily="34" charset="0"/>
              <a:cs typeface="Arial" panose="020B0604020202020204" pitchFamily="34" charset="0"/>
            </a:rPr>
            <a:t>Moves</a:t>
          </a:r>
          <a:r>
            <a:rPr lang="en-GB" sz="1400" b="1" baseline="0">
              <a:solidFill>
                <a:srgbClr val="90278E"/>
              </a:solidFill>
              <a:latin typeface="Arial" panose="020B0604020202020204" pitchFamily="34" charset="0"/>
              <a:cs typeface="Arial" panose="020B0604020202020204" pitchFamily="34" charset="0"/>
            </a:rPr>
            <a:t> from</a:t>
          </a:r>
          <a:r>
            <a:rPr lang="en-GB" sz="1400" b="1">
              <a:solidFill>
                <a:srgbClr val="90278E"/>
              </a:solidFill>
              <a:latin typeface="Arial" panose="020B0604020202020204" pitchFamily="34" charset="0"/>
              <a:cs typeface="Arial" panose="020B0604020202020204" pitchFamily="34" charset="0"/>
            </a:rPr>
            <a:t> Scotland</a:t>
          </a:r>
        </a:p>
      </cdr:txBody>
    </cdr:sp>
  </cdr:relSizeAnchor>
  <cdr:relSizeAnchor xmlns:cdr="http://schemas.openxmlformats.org/drawingml/2006/chartDrawing">
    <cdr:from>
      <cdr:x>0.22936</cdr:x>
      <cdr:y>0.0933</cdr:y>
    </cdr:from>
    <cdr:to>
      <cdr:x>0.54621</cdr:x>
      <cdr:y>0.213</cdr:y>
    </cdr:to>
    <cdr:grpSp>
      <cdr:nvGrpSpPr>
        <cdr:cNvPr id="10" name="Group 9"/>
        <cdr:cNvGrpSpPr/>
      </cdr:nvGrpSpPr>
      <cdr:grpSpPr>
        <a:xfrm xmlns:a="http://schemas.openxmlformats.org/drawingml/2006/main">
          <a:off x="2134407" y="566979"/>
          <a:ext cx="2948582" cy="727411"/>
          <a:chOff x="2565474" y="42011"/>
          <a:chExt cx="2700291" cy="751278"/>
        </a:xfrm>
      </cdr:grpSpPr>
      <cdr:sp macro="" textlink="">
        <cdr:nvSpPr>
          <cdr:cNvPr id="6" name="TextBox 1"/>
          <cdr:cNvSpPr txBox="1"/>
        </cdr:nvSpPr>
        <cdr:spPr>
          <a:xfrm xmlns:a="http://schemas.openxmlformats.org/drawingml/2006/main">
            <a:off x="2896607" y="89216"/>
            <a:ext cx="2369158" cy="704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90278E"/>
                </a:solidFill>
                <a:latin typeface="Arial" panose="020B0604020202020204" pitchFamily="34" charset="0"/>
                <a:cs typeface="Arial" panose="020B0604020202020204" pitchFamily="34" charset="0"/>
              </a:rPr>
              <a:t>peak</a:t>
            </a:r>
            <a:r>
              <a:rPr lang="en-GB" sz="1200" b="1" baseline="0">
                <a:solidFill>
                  <a:srgbClr val="90278E"/>
                </a:solidFill>
                <a:latin typeface="Arial" panose="020B0604020202020204" pitchFamily="34" charset="0"/>
                <a:cs typeface="Arial" panose="020B0604020202020204" pitchFamily="34" charset="0"/>
              </a:rPr>
              <a:t> age for moves to Scotland</a:t>
            </a:r>
            <a:endParaRPr lang="en-GB" sz="1200" b="1">
              <a:solidFill>
                <a:srgbClr val="90278E"/>
              </a:solidFill>
              <a:latin typeface="Arial" panose="020B0604020202020204" pitchFamily="34" charset="0"/>
              <a:cs typeface="Arial" panose="020B0604020202020204" pitchFamily="34" charset="0"/>
            </a:endParaRPr>
          </a:p>
        </cdr:txBody>
      </cdr:sp>
      <cdr:sp macro="" textlink="">
        <cdr:nvSpPr>
          <cdr:cNvPr id="9" name="TextBox 8"/>
          <cdr:cNvSpPr txBox="1"/>
        </cdr:nvSpPr>
        <cdr:spPr>
          <a:xfrm xmlns:a="http://schemas.openxmlformats.org/drawingml/2006/main">
            <a:off x="2565474" y="42011"/>
            <a:ext cx="663485" cy="7105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1">
                <a:solidFill>
                  <a:srgbClr val="90278E"/>
                </a:solidFill>
                <a:latin typeface="Arial" panose="020B0604020202020204" pitchFamily="34" charset="0"/>
                <a:cs typeface="Arial" panose="020B0604020202020204" pitchFamily="34" charset="0"/>
              </a:rPr>
              <a:t>19</a:t>
            </a:r>
          </a:p>
        </cdr:txBody>
      </cdr:sp>
    </cdr:grpSp>
  </cdr:relSizeAnchor>
  <cdr:relSizeAnchor xmlns:cdr="http://schemas.openxmlformats.org/drawingml/2006/chartDrawing">
    <cdr:from>
      <cdr:x>0.3058</cdr:x>
      <cdr:y>0.78861</cdr:y>
    </cdr:from>
    <cdr:to>
      <cdr:x>0.64355</cdr:x>
      <cdr:y>0.91897</cdr:y>
    </cdr:to>
    <cdr:grpSp>
      <cdr:nvGrpSpPr>
        <cdr:cNvPr id="13" name="Group 12"/>
        <cdr:cNvGrpSpPr/>
      </cdr:nvGrpSpPr>
      <cdr:grpSpPr>
        <a:xfrm xmlns:a="http://schemas.openxmlformats.org/drawingml/2006/main">
          <a:off x="2845752" y="4792344"/>
          <a:ext cx="3143076" cy="792191"/>
          <a:chOff x="-40252" y="14288"/>
          <a:chExt cx="1062778" cy="737168"/>
        </a:xfrm>
      </cdr:grpSpPr>
      <cdr:sp macro="" textlink="">
        <cdr:nvSpPr>
          <cdr:cNvPr id="14" name="TextBox 1"/>
          <cdr:cNvSpPr txBox="1"/>
        </cdr:nvSpPr>
        <cdr:spPr>
          <a:xfrm xmlns:a="http://schemas.openxmlformats.org/drawingml/2006/main">
            <a:off x="82587" y="56998"/>
            <a:ext cx="939939" cy="6944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90278E"/>
                </a:solidFill>
                <a:latin typeface="Arial" panose="020B0604020202020204" pitchFamily="34" charset="0"/>
                <a:cs typeface="Arial" panose="020B0604020202020204" pitchFamily="34" charset="0"/>
              </a:rPr>
              <a:t>peak</a:t>
            </a:r>
            <a:r>
              <a:rPr lang="en-GB" sz="1200" b="1" baseline="0">
                <a:solidFill>
                  <a:srgbClr val="90278E"/>
                </a:solidFill>
                <a:latin typeface="Arial" panose="020B0604020202020204" pitchFamily="34" charset="0"/>
                <a:cs typeface="Arial" panose="020B0604020202020204" pitchFamily="34" charset="0"/>
              </a:rPr>
              <a:t> age for moves from Scotland</a:t>
            </a:r>
            <a:endParaRPr lang="en-GB" sz="1200" b="1">
              <a:solidFill>
                <a:srgbClr val="90278E"/>
              </a:solidFill>
              <a:latin typeface="Arial" panose="020B0604020202020204" pitchFamily="34" charset="0"/>
              <a:cs typeface="Arial" panose="020B0604020202020204" pitchFamily="34" charset="0"/>
            </a:endParaRPr>
          </a:p>
        </cdr:txBody>
      </cdr:sp>
      <cdr:sp macro="" textlink="">
        <cdr:nvSpPr>
          <cdr:cNvPr id="15" name="TextBox 3"/>
          <cdr:cNvSpPr txBox="1"/>
        </cdr:nvSpPr>
        <cdr:spPr>
          <a:xfrm xmlns:a="http://schemas.openxmlformats.org/drawingml/2006/main">
            <a:off x="-40252" y="14288"/>
            <a:ext cx="262669" cy="5115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rgbClr val="90278E"/>
                </a:solidFill>
                <a:latin typeface="Arial" panose="020B0604020202020204" pitchFamily="34" charset="0"/>
                <a:cs typeface="Arial" panose="020B0604020202020204" pitchFamily="34" charset="0"/>
              </a:rPr>
              <a:t>23</a:t>
            </a:r>
          </a:p>
        </cdr:txBody>
      </cdr:sp>
    </cdr:grpSp>
  </cdr:relSizeAnchor>
</c:userShapes>
</file>

<file path=xl/drawings/drawing8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5.xml><?xml version="1.0" encoding="utf-8"?>
<c:userShapes xmlns:c="http://schemas.openxmlformats.org/drawingml/2006/chart">
  <cdr:relSizeAnchor xmlns:cdr="http://schemas.openxmlformats.org/drawingml/2006/chartDrawing">
    <cdr:from>
      <cdr:x>0.66717</cdr:x>
      <cdr:y>0.31314</cdr:y>
    </cdr:from>
    <cdr:to>
      <cdr:x>0.96417</cdr:x>
      <cdr:y>0.37497</cdr:y>
    </cdr:to>
    <cdr:sp macro="" textlink="">
      <cdr:nvSpPr>
        <cdr:cNvPr id="2" name="TextBox 1"/>
        <cdr:cNvSpPr txBox="1"/>
      </cdr:nvSpPr>
      <cdr:spPr>
        <a:xfrm xmlns:a="http://schemas.openxmlformats.org/drawingml/2006/main">
          <a:off x="6191614" y="1894391"/>
          <a:ext cx="2756290" cy="3740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rgbClr val="90278E"/>
              </a:solidFill>
              <a:latin typeface="Arial" panose="020B0604020202020204" pitchFamily="34" charset="0"/>
              <a:cs typeface="Arial" panose="020B0604020202020204" pitchFamily="34" charset="0"/>
            </a:rPr>
            <a:t>Moves</a:t>
          </a:r>
          <a:r>
            <a:rPr lang="en-GB" sz="1400" b="1" baseline="0">
              <a:solidFill>
                <a:srgbClr val="90278E"/>
              </a:solidFill>
              <a:latin typeface="Arial" panose="020B0604020202020204" pitchFamily="34" charset="0"/>
              <a:cs typeface="Arial" panose="020B0604020202020204" pitchFamily="34" charset="0"/>
            </a:rPr>
            <a:t> t</a:t>
          </a:r>
          <a:r>
            <a:rPr lang="en-GB" sz="1400" b="1">
              <a:solidFill>
                <a:srgbClr val="90278E"/>
              </a:solidFill>
              <a:latin typeface="Arial" panose="020B0604020202020204" pitchFamily="34" charset="0"/>
              <a:cs typeface="Arial" panose="020B0604020202020204" pitchFamily="34" charset="0"/>
            </a:rPr>
            <a:t>o Scotland</a:t>
          </a:r>
        </a:p>
      </cdr:txBody>
    </cdr:sp>
  </cdr:relSizeAnchor>
  <cdr:relSizeAnchor xmlns:cdr="http://schemas.openxmlformats.org/drawingml/2006/chartDrawing">
    <cdr:from>
      <cdr:x>0.66678</cdr:x>
      <cdr:y>0.63647</cdr:y>
    </cdr:from>
    <cdr:to>
      <cdr:x>1</cdr:x>
      <cdr:y>0.73242</cdr:y>
    </cdr:to>
    <cdr:sp macro="" textlink="">
      <cdr:nvSpPr>
        <cdr:cNvPr id="3" name="TextBox 1"/>
        <cdr:cNvSpPr txBox="1"/>
      </cdr:nvSpPr>
      <cdr:spPr>
        <a:xfrm xmlns:a="http://schemas.openxmlformats.org/drawingml/2006/main">
          <a:off x="6188011" y="3850428"/>
          <a:ext cx="3092428" cy="5804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rgbClr val="90278E"/>
              </a:solidFill>
              <a:latin typeface="Arial" panose="020B0604020202020204" pitchFamily="34" charset="0"/>
              <a:cs typeface="Arial" panose="020B0604020202020204" pitchFamily="34" charset="0"/>
            </a:rPr>
            <a:t>Moves</a:t>
          </a:r>
          <a:r>
            <a:rPr lang="en-GB" sz="1400" b="1" baseline="0">
              <a:solidFill>
                <a:srgbClr val="90278E"/>
              </a:solidFill>
              <a:latin typeface="Arial" panose="020B0604020202020204" pitchFamily="34" charset="0"/>
              <a:cs typeface="Arial" panose="020B0604020202020204" pitchFamily="34" charset="0"/>
            </a:rPr>
            <a:t> from</a:t>
          </a:r>
          <a:r>
            <a:rPr lang="en-GB" sz="1400" b="1">
              <a:solidFill>
                <a:srgbClr val="90278E"/>
              </a:solidFill>
              <a:latin typeface="Arial" panose="020B0604020202020204" pitchFamily="34" charset="0"/>
              <a:cs typeface="Arial" panose="020B0604020202020204" pitchFamily="34" charset="0"/>
            </a:rPr>
            <a:t> Scotland</a:t>
          </a:r>
        </a:p>
      </cdr:txBody>
    </cdr:sp>
  </cdr:relSizeAnchor>
  <cdr:relSizeAnchor xmlns:cdr="http://schemas.openxmlformats.org/drawingml/2006/chartDrawing">
    <cdr:from>
      <cdr:x>0.23209</cdr:x>
      <cdr:y>0.10638</cdr:y>
    </cdr:from>
    <cdr:to>
      <cdr:x>0.5783</cdr:x>
      <cdr:y>0.2423</cdr:y>
    </cdr:to>
    <cdr:grpSp>
      <cdr:nvGrpSpPr>
        <cdr:cNvPr id="6" name="Group 5"/>
        <cdr:cNvGrpSpPr/>
      </cdr:nvGrpSpPr>
      <cdr:grpSpPr>
        <a:xfrm xmlns:a="http://schemas.openxmlformats.org/drawingml/2006/main">
          <a:off x="2159812" y="646466"/>
          <a:ext cx="3221804" cy="825979"/>
          <a:chOff x="937478" y="-365246"/>
          <a:chExt cx="1876483" cy="532097"/>
        </a:xfrm>
      </cdr:grpSpPr>
      <cdr:sp macro="" textlink="">
        <cdr:nvSpPr>
          <cdr:cNvPr id="11" name="TextBox 1"/>
          <cdr:cNvSpPr txBox="1"/>
        </cdr:nvSpPr>
        <cdr:spPr>
          <a:xfrm xmlns:a="http://schemas.openxmlformats.org/drawingml/2006/main">
            <a:off x="1185218" y="-331623"/>
            <a:ext cx="1628743" cy="498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90278E"/>
                </a:solidFill>
                <a:latin typeface="Arial" panose="020B0604020202020204" pitchFamily="34" charset="0"/>
                <a:cs typeface="Arial" panose="020B0604020202020204" pitchFamily="34" charset="0"/>
              </a:rPr>
              <a:t>peak</a:t>
            </a:r>
            <a:r>
              <a:rPr lang="en-GB" sz="1200" b="1" baseline="0">
                <a:solidFill>
                  <a:srgbClr val="90278E"/>
                </a:solidFill>
                <a:latin typeface="Arial" panose="020B0604020202020204" pitchFamily="34" charset="0"/>
                <a:cs typeface="Arial" panose="020B0604020202020204" pitchFamily="34" charset="0"/>
              </a:rPr>
              <a:t> age for moves to Scotland</a:t>
            </a:r>
            <a:endParaRPr lang="en-GB" sz="1200" b="1">
              <a:solidFill>
                <a:srgbClr val="90278E"/>
              </a:solidFill>
              <a:latin typeface="Arial" panose="020B0604020202020204" pitchFamily="34" charset="0"/>
              <a:cs typeface="Arial" panose="020B0604020202020204" pitchFamily="34" charset="0"/>
            </a:endParaRPr>
          </a:p>
        </cdr:txBody>
      </cdr:sp>
      <cdr:sp macro="" textlink="">
        <cdr:nvSpPr>
          <cdr:cNvPr id="12" name="TextBox 7"/>
          <cdr:cNvSpPr txBox="1"/>
        </cdr:nvSpPr>
        <cdr:spPr>
          <a:xfrm xmlns:a="http://schemas.openxmlformats.org/drawingml/2006/main">
            <a:off x="937478" y="-365246"/>
            <a:ext cx="469263" cy="484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rgbClr val="90278E"/>
                </a:solidFill>
                <a:latin typeface="Arial" panose="020B0604020202020204" pitchFamily="34" charset="0"/>
                <a:cs typeface="Arial" panose="020B0604020202020204" pitchFamily="34" charset="0"/>
              </a:rPr>
              <a:t>23</a:t>
            </a:r>
          </a:p>
        </cdr:txBody>
      </cdr:sp>
    </cdr:grpSp>
  </cdr:relSizeAnchor>
  <cdr:relSizeAnchor xmlns:cdr="http://schemas.openxmlformats.org/drawingml/2006/chartDrawing">
    <cdr:from>
      <cdr:x>0.33409</cdr:x>
      <cdr:y>0.79726</cdr:y>
    </cdr:from>
    <cdr:to>
      <cdr:x>0.66946</cdr:x>
      <cdr:y>0.91303</cdr:y>
    </cdr:to>
    <cdr:grpSp>
      <cdr:nvGrpSpPr>
        <cdr:cNvPr id="8" name="Group 7"/>
        <cdr:cNvGrpSpPr/>
      </cdr:nvGrpSpPr>
      <cdr:grpSpPr>
        <a:xfrm xmlns:a="http://schemas.openxmlformats.org/drawingml/2006/main">
          <a:off x="3109016" y="4844909"/>
          <a:ext cx="3120929" cy="703529"/>
          <a:chOff x="1133376" y="4277549"/>
          <a:chExt cx="2105688" cy="531202"/>
        </a:xfrm>
      </cdr:grpSpPr>
      <cdr:sp macro="" textlink="">
        <cdr:nvSpPr>
          <cdr:cNvPr id="9" name="TextBox 1"/>
          <cdr:cNvSpPr txBox="1"/>
        </cdr:nvSpPr>
        <cdr:spPr>
          <a:xfrm xmlns:a="http://schemas.openxmlformats.org/drawingml/2006/main">
            <a:off x="1419721" y="4310276"/>
            <a:ext cx="1819343" cy="498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rgbClr val="90278E"/>
                </a:solidFill>
                <a:latin typeface="Arial" panose="020B0604020202020204" pitchFamily="34" charset="0"/>
                <a:cs typeface="Arial" panose="020B0604020202020204" pitchFamily="34" charset="0"/>
              </a:rPr>
              <a:t>peak</a:t>
            </a:r>
            <a:r>
              <a:rPr lang="en-GB" sz="1200" b="1" baseline="0">
                <a:solidFill>
                  <a:srgbClr val="90278E"/>
                </a:solidFill>
                <a:latin typeface="Arial" panose="020B0604020202020204" pitchFamily="34" charset="0"/>
                <a:cs typeface="Arial" panose="020B0604020202020204" pitchFamily="34" charset="0"/>
              </a:rPr>
              <a:t> age for moves from Scotland</a:t>
            </a:r>
            <a:endParaRPr lang="en-GB" sz="1200" b="1">
              <a:solidFill>
                <a:srgbClr val="90278E"/>
              </a:solidFill>
              <a:latin typeface="Arial" panose="020B0604020202020204" pitchFamily="34" charset="0"/>
              <a:cs typeface="Arial" panose="020B0604020202020204" pitchFamily="34" charset="0"/>
            </a:endParaRPr>
          </a:p>
        </cdr:txBody>
      </cdr:sp>
      <cdr:sp macro="" textlink="">
        <cdr:nvSpPr>
          <cdr:cNvPr id="10" name="TextBox 3"/>
          <cdr:cNvSpPr txBox="1"/>
        </cdr:nvSpPr>
        <cdr:spPr>
          <a:xfrm xmlns:a="http://schemas.openxmlformats.org/drawingml/2006/main">
            <a:off x="1133376" y="4277549"/>
            <a:ext cx="677634" cy="3753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rgbClr val="90278E"/>
                </a:solidFill>
                <a:latin typeface="Arial" panose="020B0604020202020204" pitchFamily="34" charset="0"/>
                <a:cs typeface="Arial" panose="020B0604020202020204" pitchFamily="34" charset="0"/>
              </a:rPr>
              <a:t>25</a:t>
            </a:r>
          </a:p>
        </cdr:txBody>
      </cdr:sp>
    </cdr:grpSp>
  </cdr:relSizeAnchor>
</c:userShapes>
</file>

<file path=xl/drawings/drawing8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7.xml><?xml version="1.0" encoding="utf-8"?>
<c:userShapes xmlns:c="http://schemas.openxmlformats.org/drawingml/2006/chart">
  <cdr:relSizeAnchor xmlns:cdr="http://schemas.openxmlformats.org/drawingml/2006/chartDrawing">
    <cdr:from>
      <cdr:x>0.45076</cdr:x>
      <cdr:y>0.95532</cdr:y>
    </cdr:from>
    <cdr:to>
      <cdr:x>0.70874</cdr:x>
      <cdr:y>0.99787</cdr:y>
    </cdr:to>
    <cdr:sp macro="" textlink="">
      <cdr:nvSpPr>
        <cdr:cNvPr id="2" name="TextBox 1"/>
        <cdr:cNvSpPr txBox="1"/>
      </cdr:nvSpPr>
      <cdr:spPr>
        <a:xfrm xmlns:a="http://schemas.openxmlformats.org/drawingml/2006/main">
          <a:off x="4183277" y="5779358"/>
          <a:ext cx="2394122" cy="257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People (thousands)</a:t>
          </a:r>
        </a:p>
      </cdr:txBody>
    </cdr:sp>
  </cdr:relSizeAnchor>
</c:userShapes>
</file>

<file path=xl/drawings/drawing8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9.xml><?xml version="1.0" encoding="utf-8"?>
<c:userShapes xmlns:c="http://schemas.openxmlformats.org/drawingml/2006/chart">
  <cdr:relSizeAnchor xmlns:cdr="http://schemas.openxmlformats.org/drawingml/2006/chartDrawing">
    <cdr:from>
      <cdr:x>0</cdr:x>
      <cdr:y>0.94577</cdr:y>
    </cdr:from>
    <cdr:to>
      <cdr:x>0.58147</cdr:x>
      <cdr:y>1</cdr:y>
    </cdr:to>
    <cdr:sp macro="" textlink="">
      <cdr:nvSpPr>
        <cdr:cNvPr id="60417" name="Text Box 1"/>
        <cdr:cNvSpPr txBox="1">
          <a:spLocks xmlns:a="http://schemas.openxmlformats.org/drawingml/2006/main" noChangeArrowheads="1"/>
        </cdr:cNvSpPr>
      </cdr:nvSpPr>
      <cdr:spPr bwMode="auto">
        <a:xfrm xmlns:a="http://schemas.openxmlformats.org/drawingml/2006/main">
          <a:off x="0" y="8305800"/>
          <a:ext cx="3539103" cy="4762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en-GB" sz="1000" b="1" i="0" baseline="0">
              <a:effectLst/>
              <a:latin typeface="Arial" panose="020B0604020202020204" pitchFamily="34" charset="0"/>
              <a:ea typeface="+mn-ea"/>
              <a:cs typeface="Arial" panose="020B0604020202020204" pitchFamily="34" charset="0"/>
            </a:rPr>
            <a:t>Footnotes</a:t>
          </a:r>
          <a:endParaRPr lang="en-GB" sz="1000">
            <a:effectLst/>
            <a:latin typeface="Arial" panose="020B0604020202020204" pitchFamily="34" charset="0"/>
            <a:cs typeface="Arial" panose="020B0604020202020204" pitchFamily="34" charset="0"/>
          </a:endParaRPr>
        </a:p>
        <a:p xmlns:a="http://schemas.openxmlformats.org/drawingml/2006/main">
          <a:pPr rtl="0"/>
          <a:r>
            <a:rPr lang="en-GB" sz="1000" b="0" i="0" baseline="0">
              <a:effectLst/>
              <a:latin typeface="Arial" panose="020B0604020202020204" pitchFamily="34" charset="0"/>
              <a:ea typeface="+mn-ea"/>
              <a:cs typeface="Arial" panose="020B0604020202020204" pitchFamily="34" charset="0"/>
            </a:rPr>
            <a:t>1) Figures for the rest of the UK exclude armed forces moves</a:t>
          </a:r>
          <a:endParaRPr lang="en-GB" sz="1000">
            <a:effectLst/>
            <a:latin typeface="Arial" panose="020B0604020202020204" pitchFamily="34" charset="0"/>
            <a:cs typeface="Arial" panose="020B0604020202020204" pitchFamily="34" charset="0"/>
          </a:endParaRPr>
        </a:p>
        <a:p xmlns:a="http://schemas.openxmlformats.org/drawingml/2006/main">
          <a:pPr rtl="0"/>
          <a:r>
            <a:rPr lang="en-GB" sz="1000" b="0" i="0" baseline="0">
              <a:effectLst/>
              <a:latin typeface="Arial" panose="020B0604020202020204" pitchFamily="34" charset="0"/>
              <a:ea typeface="+mn-ea"/>
              <a:cs typeface="Arial" panose="020B0604020202020204" pitchFamily="34" charset="0"/>
            </a:rPr>
            <a:t>2) Figures for overseas include asylum seekers &amp; refugees</a:t>
          </a:r>
          <a:endParaRPr lang="en-GB" sz="10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0.3652</cdr:x>
      <cdr:y>0.97388</cdr:y>
    </cdr:from>
    <cdr:to>
      <cdr:x>0.87304</cdr:x>
      <cdr:y>1</cdr:y>
    </cdr:to>
    <cdr:sp macro="" textlink="">
      <cdr:nvSpPr>
        <cdr:cNvPr id="3" name="TextBox 2"/>
        <cdr:cNvSpPr txBox="1"/>
      </cdr:nvSpPr>
      <cdr:spPr>
        <a:xfrm xmlns:a="http://schemas.openxmlformats.org/drawingml/2006/main">
          <a:off x="2219325" y="8524875"/>
          <a:ext cx="30861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0.56788</cdr:x>
      <cdr:y>0.9609</cdr:y>
    </cdr:from>
    <cdr:to>
      <cdr:x>0.9832</cdr:x>
      <cdr:y>0.99373</cdr:y>
    </cdr:to>
    <cdr:sp macro="" textlink="">
      <cdr:nvSpPr>
        <cdr:cNvPr id="4" name="Text Box 1"/>
        <cdr:cNvSpPr txBox="1">
          <a:spLocks xmlns:a="http://schemas.openxmlformats.org/drawingml/2006/main" noChangeArrowheads="1"/>
        </cdr:cNvSpPr>
      </cdr:nvSpPr>
      <cdr:spPr bwMode="auto">
        <a:xfrm xmlns:a="http://schemas.openxmlformats.org/drawingml/2006/main">
          <a:off x="3456357" y="8438679"/>
          <a:ext cx="2527895" cy="2883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GB" sz="1000">
              <a:latin typeface="Arial" panose="020B0604020202020204" pitchFamily="34" charset="0"/>
              <a:cs typeface="Arial" panose="020B0604020202020204" pitchFamily="34" charset="0"/>
            </a:rPr>
            <a:t>Rounded figures are used and may </a:t>
          </a:r>
        </a:p>
        <a:p xmlns:a="http://schemas.openxmlformats.org/drawingml/2006/main">
          <a:pPr algn="r" rtl="0">
            <a:defRPr sz="1000"/>
          </a:pPr>
          <a:r>
            <a:rPr lang="en-GB" sz="1000">
              <a:latin typeface="Arial" panose="020B0604020202020204" pitchFamily="34" charset="0"/>
              <a:cs typeface="Arial" panose="020B0604020202020204" pitchFamily="34" charset="0"/>
            </a:rPr>
            <a:t>not add up to 100%.</a:t>
          </a:r>
        </a:p>
        <a:p xmlns:a="http://schemas.openxmlformats.org/drawingml/2006/main">
          <a:pPr algn="r" rtl="0">
            <a:defRPr sz="1000"/>
          </a:pPr>
          <a:endParaRPr lang="en-GB" sz="1000"/>
        </a:p>
      </cdr:txBody>
    </cdr:sp>
  </cdr:relSizeAnchor>
  <cdr:relSizeAnchor xmlns:cdr="http://schemas.openxmlformats.org/drawingml/2006/chartDrawing">
    <cdr:from>
      <cdr:x>1.5937E-5</cdr:x>
      <cdr:y>0</cdr:y>
    </cdr:from>
    <cdr:to>
      <cdr:x>1.5937E-5</cdr:x>
      <cdr:y>0</cdr:y>
    </cdr:to>
    <cdr:grpSp>
      <cdr:nvGrpSpPr>
        <cdr:cNvPr id="5" name="Group 4"/>
        <cdr:cNvGrpSpPr/>
      </cdr:nvGrpSpPr>
      <cdr:grpSpPr>
        <a:xfrm xmlns:a="http://schemas.openxmlformats.org/drawingml/2006/main">
          <a:off x="148" y="0"/>
          <a:ext cx="0" cy="0"/>
          <a:chOff x="148" y="0"/>
          <a:chExt cx="0" cy="0"/>
        </a:xfrm>
      </cdr:grpSpPr>
    </cdr:grpSp>
  </cdr:relSizeAnchor>
</c:userShapes>
</file>

<file path=xl/drawings/drawing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1.xml><?xml version="1.0" encoding="utf-8"?>
<c:userShapes xmlns:c="http://schemas.openxmlformats.org/drawingml/2006/chart">
  <cdr:relSizeAnchor xmlns:cdr="http://schemas.openxmlformats.org/drawingml/2006/chartDrawing">
    <cdr:from>
      <cdr:x>0.00156</cdr:x>
      <cdr:y>0.94252</cdr:y>
    </cdr:from>
    <cdr:to>
      <cdr:x>0.60676</cdr:x>
      <cdr:y>0.99675</cdr:y>
    </cdr:to>
    <cdr:sp macro="" textlink="">
      <cdr:nvSpPr>
        <cdr:cNvPr id="3" name="Text Box 1"/>
        <cdr:cNvSpPr txBox="1">
          <a:spLocks xmlns:a="http://schemas.openxmlformats.org/drawingml/2006/main" noChangeArrowheads="1"/>
        </cdr:cNvSpPr>
      </cdr:nvSpPr>
      <cdr:spPr bwMode="auto">
        <a:xfrm xmlns:a="http://schemas.openxmlformats.org/drawingml/2006/main">
          <a:off x="9525" y="8277225"/>
          <a:ext cx="3683535" cy="4762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000" b="1" i="0" baseline="0">
              <a:effectLst/>
              <a:latin typeface="Arial" panose="020B0604020202020204" pitchFamily="34" charset="0"/>
              <a:ea typeface="+mn-ea"/>
              <a:cs typeface="Arial" panose="020B0604020202020204" pitchFamily="34" charset="0"/>
            </a:rPr>
            <a:t>Footnotes</a:t>
          </a:r>
          <a:endParaRPr lang="en-GB" sz="1000">
            <a:effectLst/>
            <a:latin typeface="Arial" panose="020B0604020202020204" pitchFamily="34" charset="0"/>
            <a:cs typeface="Arial" panose="020B0604020202020204" pitchFamily="34" charset="0"/>
          </a:endParaRPr>
        </a:p>
        <a:p xmlns:a="http://schemas.openxmlformats.org/drawingml/2006/main">
          <a:pPr rtl="0"/>
          <a:r>
            <a:rPr lang="en-GB" sz="1000" b="0" i="0" baseline="0">
              <a:effectLst/>
              <a:latin typeface="Arial" panose="020B0604020202020204" pitchFamily="34" charset="0"/>
              <a:ea typeface="+mn-ea"/>
              <a:cs typeface="Arial" panose="020B0604020202020204" pitchFamily="34" charset="0"/>
            </a:rPr>
            <a:t>1) Figures for the rest of the UK exclude armed forces moves</a:t>
          </a:r>
          <a:endParaRPr lang="en-GB" sz="1000">
            <a:effectLst/>
            <a:latin typeface="Arial" panose="020B0604020202020204" pitchFamily="34" charset="0"/>
            <a:cs typeface="Arial" panose="020B0604020202020204" pitchFamily="34" charset="0"/>
          </a:endParaRPr>
        </a:p>
        <a:p xmlns:a="http://schemas.openxmlformats.org/drawingml/2006/main">
          <a:pPr rtl="0"/>
          <a:r>
            <a:rPr lang="en-GB" sz="1000" b="0" i="0" baseline="0">
              <a:effectLst/>
              <a:latin typeface="Arial" panose="020B0604020202020204" pitchFamily="34" charset="0"/>
              <a:ea typeface="+mn-ea"/>
              <a:cs typeface="Arial" panose="020B0604020202020204" pitchFamily="34" charset="0"/>
            </a:rPr>
            <a:t>2) Figures for overseas  include asylum seekers and refugees</a:t>
          </a:r>
          <a:endParaRPr lang="en-GB" sz="10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0.55992</cdr:x>
      <cdr:y>0.94271</cdr:y>
    </cdr:from>
    <cdr:to>
      <cdr:x>0.99163</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196303" y="5703101"/>
          <a:ext cx="4006459" cy="34656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GB" sz="1000">
              <a:latin typeface="Arial" panose="020B0604020202020204" pitchFamily="34" charset="0"/>
              <a:cs typeface="Arial" panose="020B0604020202020204" pitchFamily="34" charset="0"/>
            </a:rPr>
            <a:t>Rounded figures are used and may </a:t>
          </a:r>
        </a:p>
        <a:p xmlns:a="http://schemas.openxmlformats.org/drawingml/2006/main">
          <a:pPr algn="r" rtl="0">
            <a:defRPr sz="1000"/>
          </a:pPr>
          <a:r>
            <a:rPr lang="en-GB" sz="1000">
              <a:latin typeface="Arial" panose="020B0604020202020204" pitchFamily="34" charset="0"/>
              <a:cs typeface="Arial" panose="020B0604020202020204" pitchFamily="34" charset="0"/>
            </a:rPr>
            <a:t>not add up to 100%.</a:t>
          </a:r>
        </a:p>
        <a:p xmlns:a="http://schemas.openxmlformats.org/drawingml/2006/main">
          <a:pPr algn="r" rtl="0">
            <a:defRPr sz="1000"/>
          </a:pPr>
          <a:endParaRPr lang="en-GB" sz="1000"/>
        </a:p>
      </cdr:txBody>
    </cdr:sp>
  </cdr:relSizeAnchor>
  <cdr:relSizeAnchor xmlns:cdr="http://schemas.openxmlformats.org/drawingml/2006/chartDrawing">
    <cdr:from>
      <cdr:x>0.63154</cdr:x>
      <cdr:y>0.05797</cdr:y>
    </cdr:from>
    <cdr:to>
      <cdr:x>0.83928</cdr:x>
      <cdr:y>0.07751</cdr:y>
    </cdr:to>
    <cdr:grpSp>
      <cdr:nvGrpSpPr>
        <cdr:cNvPr id="5" name="Group 4"/>
        <cdr:cNvGrpSpPr/>
      </cdr:nvGrpSpPr>
      <cdr:grpSpPr>
        <a:xfrm xmlns:a="http://schemas.openxmlformats.org/drawingml/2006/main">
          <a:off x="5877064" y="352281"/>
          <a:ext cx="1933213" cy="118743"/>
          <a:chOff x="0" y="0"/>
          <a:chExt cx="1260474" cy="171450"/>
        </a:xfrm>
      </cdr:grpSpPr>
      <cdr:sp macro="" textlink="">
        <cdr:nvSpPr>
          <cdr:cNvPr id="6" name="TextBox 2"/>
          <cdr:cNvSpPr txBox="1"/>
        </cdr:nvSpPr>
        <cdr:spPr>
          <a:xfrm xmlns:a="http://schemas.openxmlformats.org/drawingml/2006/main">
            <a:off x="0" y="0"/>
            <a:ext cx="180975" cy="1714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aseline="30000">
                <a:latin typeface="Arial" panose="020B0604020202020204" pitchFamily="34" charset="0"/>
                <a:cs typeface="Arial" panose="020B0604020202020204" pitchFamily="34" charset="0"/>
              </a:rPr>
              <a:t>1</a:t>
            </a:r>
          </a:p>
        </cdr:txBody>
      </cdr:sp>
      <cdr:sp macro="" textlink="">
        <cdr:nvSpPr>
          <cdr:cNvPr id="7" name="TextBox 1"/>
          <cdr:cNvSpPr txBox="1"/>
        </cdr:nvSpPr>
        <cdr:spPr>
          <a:xfrm xmlns:a="http://schemas.openxmlformats.org/drawingml/2006/main">
            <a:off x="1079499" y="0"/>
            <a:ext cx="180975" cy="1714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aseline="30000">
                <a:latin typeface="Arial" panose="020B0604020202020204" pitchFamily="34" charset="0"/>
                <a:cs typeface="Arial" panose="020B0604020202020204" pitchFamily="34" charset="0"/>
              </a:rPr>
              <a:t>2</a:t>
            </a:r>
          </a:p>
        </cdr:txBody>
      </cdr:sp>
    </cdr:grpSp>
  </cdr:relSizeAnchor>
</c:userShapes>
</file>

<file path=xl/drawings/drawing9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0.02811</cdr:x>
      <cdr:y>0.5138</cdr:y>
    </cdr:from>
    <cdr:to>
      <cdr:x>0.05384</cdr:x>
      <cdr:y>0.54453</cdr:y>
    </cdr:to>
    <cdr:pic>
      <cdr:nvPicPr>
        <cdr:cNvPr id="2" name="Picture 1"/>
        <cdr:cNvPicPr>
          <a:picLocks xmlns:a="http://schemas.openxmlformats.org/drawingml/2006/main"/>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36801" y="2422525"/>
          <a:ext cx="216797" cy="144858"/>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0.02897</cdr:x>
      <cdr:y>0.59057</cdr:y>
    </cdr:from>
    <cdr:to>
      <cdr:x>0.0547</cdr:x>
      <cdr:y>0.62128</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44042" y="2784475"/>
          <a:ext cx="216797" cy="144797"/>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0.02821</cdr:x>
      <cdr:y>0.6624</cdr:y>
    </cdr:from>
    <cdr:to>
      <cdr:x>0.05395</cdr:x>
      <cdr:y>0.69313</cdr:y>
    </cdr:to>
    <cdr:pic>
      <cdr:nvPicPr>
        <cdr:cNvPr id="4" name="Picture 3"/>
        <cdr:cNvPicPr>
          <a:picLocks xmlns:a="http://schemas.openxmlformats.org/drawingml/2006/main"/>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37675" y="3123142"/>
          <a:ext cx="216796" cy="144858"/>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0.02945</cdr:x>
      <cdr:y>0.72997</cdr:y>
    </cdr:from>
    <cdr:to>
      <cdr:x>0.05505</cdr:x>
      <cdr:y>0.76069</cdr:y>
    </cdr:to>
    <cdr:pic>
      <cdr:nvPicPr>
        <cdr:cNvPr id="6" name="Picture 5"/>
        <cdr:cNvPicPr>
          <a:picLocks xmlns:a="http://schemas.openxmlformats.org/drawingml/2006/main" noChangeAspect="1"/>
        </cdr:cNvPicPr>
      </cdr:nvPicPr>
      <cdr:blipFill>
        <a:blip xmlns:a="http://schemas.openxmlformats.org/drawingml/2006/main" xmlns:r="http://schemas.openxmlformats.org/officeDocument/2006/relationships" r:embed="rId4">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48074" y="3441700"/>
          <a:ext cx="215680" cy="144858"/>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0.02792</cdr:x>
      <cdr:y>0.80444</cdr:y>
    </cdr:from>
    <cdr:to>
      <cdr:x>0.05631</cdr:x>
      <cdr:y>0.83624</cdr:y>
    </cdr:to>
    <cdr:pic>
      <cdr:nvPicPr>
        <cdr:cNvPr id="7" name="chart"/>
        <cdr:cNvPicPr>
          <a:picLocks xmlns:a="http://schemas.openxmlformats.org/drawingml/2006/main" noChangeAspect="1"/>
        </cdr:cNvPicPr>
      </cdr:nvPicPr>
      <cdr:blipFill>
        <a:blip xmlns:a="http://schemas.openxmlformats.org/drawingml/2006/main" xmlns:r="http://schemas.openxmlformats.org/officeDocument/2006/relationships" r:embed="rId5"/>
        <a:stretch xmlns:a="http://schemas.openxmlformats.org/drawingml/2006/main">
          <a:fillRect/>
        </a:stretch>
      </cdr:blipFill>
      <cdr:spPr>
        <a:xfrm xmlns:a="http://schemas.openxmlformats.org/drawingml/2006/main">
          <a:off x="235222" y="3792821"/>
          <a:ext cx="239114" cy="149931"/>
        </a:xfrm>
        <a:prstGeom xmlns:a="http://schemas.openxmlformats.org/drawingml/2006/main" prst="rect">
          <a:avLst/>
        </a:prstGeom>
      </cdr:spPr>
    </cdr:pic>
  </cdr:relSizeAnchor>
  <cdr:relSizeAnchor xmlns:cdr="http://schemas.openxmlformats.org/drawingml/2006/chartDrawing">
    <cdr:from>
      <cdr:x>0.02779</cdr:x>
      <cdr:y>0.08036</cdr:y>
    </cdr:from>
    <cdr:to>
      <cdr:x>0.05333</cdr:x>
      <cdr:y>0.11107</cdr:y>
    </cdr:to>
    <cdr:pic>
      <cdr:nvPicPr>
        <cdr:cNvPr id="9" name="Picture 8"/>
        <cdr:cNvPicPr>
          <a:picLocks xmlns:a="http://schemas.openxmlformats.org/drawingml/2006/main"/>
        </cdr:cNvPicPr>
      </cdr:nvPicPr>
      <cdr:blipFill>
        <a:blip xmlns:a="http://schemas.openxmlformats.org/drawingml/2006/main" xmlns:r="http://schemas.openxmlformats.org/officeDocument/2006/relationships" r:embed="rId6">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34089" y="378883"/>
          <a:ext cx="215194" cy="144797"/>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0.02779</cdr:x>
      <cdr:y>0.15376</cdr:y>
    </cdr:from>
    <cdr:to>
      <cdr:x>0.05333</cdr:x>
      <cdr:y>0.18447</cdr:y>
    </cdr:to>
    <cdr:pic>
      <cdr:nvPicPr>
        <cdr:cNvPr id="10" name="Picture 9"/>
        <cdr:cNvPicPr>
          <a:picLocks xmlns:a="http://schemas.openxmlformats.org/drawingml/2006/main"/>
        </cdr:cNvPicPr>
      </cdr:nvPicPr>
      <cdr:blipFill>
        <a:blip xmlns:a="http://schemas.openxmlformats.org/drawingml/2006/main" xmlns:r="http://schemas.openxmlformats.org/officeDocument/2006/relationships" r:embed="rId7">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34501" y="724958"/>
          <a:ext cx="215572" cy="144798"/>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0.02599</cdr:x>
      <cdr:y>0.2229</cdr:y>
    </cdr:from>
    <cdr:to>
      <cdr:x>0.05693</cdr:x>
      <cdr:y>0.25746</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8"/>
        <a:stretch xmlns:a="http://schemas.openxmlformats.org/drawingml/2006/main">
          <a:fillRect/>
        </a:stretch>
      </cdr:blipFill>
      <cdr:spPr>
        <a:xfrm xmlns:a="http://schemas.openxmlformats.org/drawingml/2006/main">
          <a:off x="219363" y="1050926"/>
          <a:ext cx="261042" cy="162984"/>
        </a:xfrm>
        <a:prstGeom xmlns:a="http://schemas.openxmlformats.org/drawingml/2006/main" prst="rect">
          <a:avLst/>
        </a:prstGeom>
      </cdr:spPr>
    </cdr:pic>
  </cdr:relSizeAnchor>
  <cdr:relSizeAnchor xmlns:cdr="http://schemas.openxmlformats.org/drawingml/2006/chartDrawing">
    <cdr:from>
      <cdr:x>0.02952</cdr:x>
      <cdr:y>0.30146</cdr:y>
    </cdr:from>
    <cdr:to>
      <cdr:x>0.05507</cdr:x>
      <cdr:y>0.33218</cdr:y>
    </cdr:to>
    <cdr:pic>
      <cdr:nvPicPr>
        <cdr:cNvPr id="12" name="Picture 11"/>
        <cdr:cNvPicPr>
          <a:picLocks xmlns:a="http://schemas.openxmlformats.org/drawingml/2006/main"/>
        </cdr:cNvPicPr>
      </cdr:nvPicPr>
      <cdr:blipFill>
        <a:blip xmlns:a="http://schemas.openxmlformats.org/drawingml/2006/main" xmlns:r="http://schemas.openxmlformats.org/officeDocument/2006/relationships" r:embed="rId9">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49112" y="1421360"/>
          <a:ext cx="215621" cy="144841"/>
        </a:xfrm>
        <a:prstGeom xmlns:a="http://schemas.openxmlformats.org/drawingml/2006/main" prst="rect">
          <a:avLst/>
        </a:prstGeom>
        <a:ln xmlns:a="http://schemas.openxmlformats.org/drawingml/2006/main">
          <a:solidFill>
            <a:schemeClr val="bg1">
              <a:lumMod val="65000"/>
            </a:schemeClr>
          </a:solidFill>
        </a:ln>
      </cdr:spPr>
    </cdr:pic>
  </cdr:relSizeAnchor>
  <cdr:relSizeAnchor xmlns:cdr="http://schemas.openxmlformats.org/drawingml/2006/chartDrawing">
    <cdr:from>
      <cdr:x>0.02952</cdr:x>
      <cdr:y>0.37307</cdr:y>
    </cdr:from>
    <cdr:to>
      <cdr:x>0.05507</cdr:x>
      <cdr:y>0.40378</cdr:y>
    </cdr:to>
    <cdr:pic>
      <cdr:nvPicPr>
        <cdr:cNvPr id="13" name="Picture 12"/>
        <cdr:cNvPicPr>
          <a:picLocks xmlns:a="http://schemas.openxmlformats.org/drawingml/2006/main" noChangeAspect="1"/>
        </cdr:cNvPicPr>
      </cdr:nvPicPr>
      <cdr:blipFill>
        <a:blip xmlns:a="http://schemas.openxmlformats.org/drawingml/2006/main" xmlns:r="http://schemas.openxmlformats.org/officeDocument/2006/relationships" r:embed="rId10">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49112" y="1758966"/>
          <a:ext cx="215621" cy="144793"/>
        </a:xfrm>
        <a:prstGeom xmlns:a="http://schemas.openxmlformats.org/drawingml/2006/main" prst="rect">
          <a:avLst/>
        </a:prstGeom>
        <a:ln xmlns:a="http://schemas.openxmlformats.org/drawingml/2006/main">
          <a:solidFill>
            <a:schemeClr val="bg1">
              <a:lumMod val="65000"/>
            </a:schemeClr>
          </a:solidFill>
        </a:ln>
      </cdr:spPr>
    </cdr:pic>
  </cdr:relSizeAnchor>
</c:userShapes>
</file>

<file path=xl/drawings/drawing95.xml><?xml version="1.0" encoding="utf-8"?>
<xdr:wsDr xmlns:xdr="http://schemas.openxmlformats.org/drawingml/2006/spreadsheetDrawing" xmlns:a="http://schemas.openxmlformats.org/drawingml/2006/main">
  <xdr:twoCellAnchor editAs="oneCell">
    <xdr:from>
      <xdr:col>0</xdr:col>
      <xdr:colOff>0</xdr:colOff>
      <xdr:row>2</xdr:row>
      <xdr:rowOff>104775</xdr:rowOff>
    </xdr:from>
    <xdr:to>
      <xdr:col>8</xdr:col>
      <xdr:colOff>250380</xdr:colOff>
      <xdr:row>55</xdr:row>
      <xdr:rowOff>142875</xdr:rowOff>
    </xdr:to>
    <xdr:pic>
      <xdr:nvPicPr>
        <xdr:cNvPr id="2" name="Picture 1"/>
        <xdr:cNvPicPr>
          <a:picLocks noChangeAspect="1"/>
        </xdr:cNvPicPr>
      </xdr:nvPicPr>
      <xdr:blipFill rotWithShape="1">
        <a:blip xmlns:r="http://schemas.openxmlformats.org/officeDocument/2006/relationships" r:embed="rId1"/>
        <a:srcRect b="1505"/>
        <a:stretch/>
      </xdr:blipFill>
      <xdr:spPr>
        <a:xfrm>
          <a:off x="0" y="495300"/>
          <a:ext cx="5127180" cy="8724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absoluteAnchor>
    <xdr:pos x="0" y="0"/>
    <xdr:ext cx="9286875" cy="60864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c:userShapes xmlns:c="http://schemas.openxmlformats.org/drawingml/2006/chart">
  <cdr:relSizeAnchor xmlns:cdr="http://schemas.openxmlformats.org/drawingml/2006/chartDrawing">
    <cdr:from>
      <cdr:x>0.73985</cdr:x>
      <cdr:y>0.45661</cdr:y>
    </cdr:from>
    <cdr:to>
      <cdr:x>0.844</cdr:x>
      <cdr:y>0.60521</cdr:y>
    </cdr:to>
    <cdr:grpSp>
      <cdr:nvGrpSpPr>
        <cdr:cNvPr id="4" name="Group 3"/>
        <cdr:cNvGrpSpPr/>
      </cdr:nvGrpSpPr>
      <cdr:grpSpPr>
        <a:xfrm xmlns:a="http://schemas.openxmlformats.org/drawingml/2006/main">
          <a:off x="6870894" y="2779145"/>
          <a:ext cx="967229" cy="904451"/>
          <a:chOff x="7084994" y="2746259"/>
          <a:chExt cx="967228" cy="904470"/>
        </a:xfrm>
      </cdr:grpSpPr>
      <cdr:grpSp>
        <cdr:nvGrpSpPr>
          <cdr:cNvPr id="12" name="Group 11"/>
          <cdr:cNvGrpSpPr/>
        </cdr:nvGrpSpPr>
        <cdr:grpSpPr>
          <a:xfrm xmlns:a="http://schemas.openxmlformats.org/drawingml/2006/main">
            <a:off x="7084994" y="2746259"/>
            <a:ext cx="967228" cy="904470"/>
            <a:chOff x="6605444" y="2845109"/>
            <a:chExt cx="901700" cy="937001"/>
          </a:xfrm>
        </cdr:grpSpPr>
        <cdr:grpSp>
          <cdr:nvGrpSpPr>
            <cdr:cNvPr id="6" name="Group 5"/>
            <cdr:cNvGrpSpPr/>
          </cdr:nvGrpSpPr>
          <cdr:grpSpPr>
            <a:xfrm xmlns:a="http://schemas.openxmlformats.org/drawingml/2006/main">
              <a:off x="6605444" y="2845109"/>
              <a:ext cx="901700" cy="937001"/>
              <a:chOff x="-140743" y="72355"/>
              <a:chExt cx="840692" cy="966321"/>
            </a:xfrm>
          </cdr:grpSpPr>
          <cdr:grpSp>
            <cdr:nvGrpSpPr>
              <cdr:cNvPr id="7" name="Group 6"/>
              <cdr:cNvGrpSpPr/>
            </cdr:nvGrpSpPr>
            <cdr:grpSpPr>
              <a:xfrm xmlns:a="http://schemas.openxmlformats.org/drawingml/2006/main">
                <a:off x="-140743" y="511508"/>
                <a:ext cx="840692" cy="527168"/>
                <a:chOff x="-150956" y="495987"/>
                <a:chExt cx="901700" cy="511173"/>
              </a:xfrm>
            </cdr:grpSpPr>
            <cdr:sp macro="" textlink="">
              <cdr:nvSpPr>
                <cdr:cNvPr id="9" name="TextBox 4"/>
                <cdr:cNvSpPr txBox="1"/>
              </cdr:nvSpPr>
              <cdr:spPr>
                <a:xfrm xmlns:a="http://schemas.openxmlformats.org/drawingml/2006/main">
                  <a:off x="-150956" y="495987"/>
                  <a:ext cx="901700" cy="5111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rgbClr val="C9347C"/>
                      </a:solidFill>
                      <a:latin typeface="Arial" panose="020B0604020202020204" pitchFamily="34" charset="0"/>
                      <a:cs typeface="Arial" panose="020B0604020202020204" pitchFamily="34" charset="0"/>
                    </a:rPr>
                    <a:t>lowest in 2009</a:t>
                  </a:r>
                </a:p>
              </cdr:txBody>
            </cdr:sp>
          </cdr:grpSp>
          <cdr:cxnSp macro="">
            <cdr:nvCxnSpPr>
              <cdr:cNvPr id="8" name="Straight Arrow Connector 7"/>
              <cdr:cNvCxnSpPr/>
            </cdr:nvCxnSpPr>
            <cdr:spPr>
              <a:xfrm xmlns:a="http://schemas.openxmlformats.org/drawingml/2006/main">
                <a:off x="292967" y="72355"/>
                <a:ext cx="0" cy="216107"/>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sp macro="" textlink="'Data 6.1'!$B$46">
        <cdr:nvSpPr>
          <cdr:cNvPr id="15" name="TextBox 1"/>
          <cdr:cNvSpPr txBox="1"/>
        </cdr:nvSpPr>
        <cdr:spPr>
          <a:xfrm xmlns:a="http://schemas.openxmlformats.org/drawingml/2006/main">
            <a:off x="7095064" y="2927351"/>
            <a:ext cx="933449" cy="2942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8BCB270-5A3D-4F10-9A69-49B8B6C1124C}" type="TxLink">
              <a:rPr lang="en-GB" sz="1600" b="1" i="0" u="none" strike="noStrike">
                <a:solidFill>
                  <a:srgbClr val="C9347C"/>
                </a:solidFill>
                <a:latin typeface="Arial" panose="020B0604020202020204" pitchFamily="34" charset="0"/>
                <a:cs typeface="Arial" panose="020B0604020202020204" pitchFamily="34" charset="0"/>
              </a:rPr>
              <a:pPr algn="ctr"/>
              <a:t>27,524</a:t>
            </a:fld>
            <a:endParaRPr lang="en-GB" sz="1600" b="1">
              <a:solidFill>
                <a:srgbClr val="C9347C"/>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0.07832</cdr:x>
      <cdr:y>0.09127</cdr:y>
    </cdr:from>
    <cdr:to>
      <cdr:x>0.17883</cdr:x>
      <cdr:y>0.21649</cdr:y>
    </cdr:to>
    <cdr:grpSp>
      <cdr:nvGrpSpPr>
        <cdr:cNvPr id="18" name="Group 17"/>
        <cdr:cNvGrpSpPr/>
      </cdr:nvGrpSpPr>
      <cdr:grpSpPr>
        <a:xfrm xmlns:a="http://schemas.openxmlformats.org/drawingml/2006/main">
          <a:off x="727348" y="555513"/>
          <a:ext cx="933424" cy="762148"/>
          <a:chOff x="104997" y="-9555"/>
          <a:chExt cx="933481" cy="762172"/>
        </a:xfrm>
      </cdr:grpSpPr>
      <cdr:grpSp>
        <cdr:nvGrpSpPr>
          <cdr:cNvPr id="19" name="Group 18"/>
          <cdr:cNvGrpSpPr/>
        </cdr:nvGrpSpPr>
        <cdr:grpSpPr>
          <a:xfrm xmlns:a="http://schemas.openxmlformats.org/drawingml/2006/main">
            <a:off x="104997" y="-9555"/>
            <a:ext cx="933481" cy="529703"/>
            <a:chOff x="104993" y="-9554"/>
            <a:chExt cx="933443" cy="529660"/>
          </a:xfrm>
        </cdr:grpSpPr>
        <cdr:sp macro="" textlink="">
          <cdr:nvSpPr>
            <cdr:cNvPr id="21" name="TextBox 4"/>
            <cdr:cNvSpPr txBox="1"/>
          </cdr:nvSpPr>
          <cdr:spPr>
            <a:xfrm xmlns:a="http://schemas.openxmlformats.org/drawingml/2006/main">
              <a:off x="127627" y="225904"/>
              <a:ext cx="815619" cy="2942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rgbClr val="C9347C"/>
                  </a:solidFill>
                  <a:latin typeface="Segoe UI" panose="020B0502040204020203" pitchFamily="34" charset="0"/>
                  <a:cs typeface="Segoe UI" panose="020B0502040204020203" pitchFamily="34" charset="0"/>
                </a:rPr>
                <a:t>in</a:t>
              </a:r>
              <a:r>
                <a:rPr lang="en-GB" sz="1400" b="1" baseline="0">
                  <a:solidFill>
                    <a:srgbClr val="C9347C"/>
                  </a:solidFill>
                  <a:latin typeface="Segoe UI" panose="020B0502040204020203" pitchFamily="34" charset="0"/>
                  <a:cs typeface="Segoe UI" panose="020B0502040204020203" pitchFamily="34" charset="0"/>
                </a:rPr>
                <a:t> </a:t>
              </a:r>
              <a:r>
                <a:rPr lang="en-GB" sz="1400" b="1" baseline="0">
                  <a:solidFill>
                    <a:srgbClr val="C9347C"/>
                  </a:solidFill>
                  <a:latin typeface="Arial" panose="020B0604020202020204" pitchFamily="34" charset="0"/>
                  <a:cs typeface="Arial" panose="020B0604020202020204" pitchFamily="34" charset="0"/>
                </a:rPr>
                <a:t>1971</a:t>
              </a:r>
              <a:endParaRPr lang="en-GB" sz="1400" b="1">
                <a:solidFill>
                  <a:srgbClr val="C9347C"/>
                </a:solidFill>
                <a:latin typeface="Arial" panose="020B0604020202020204" pitchFamily="34" charset="0"/>
                <a:cs typeface="Arial" panose="020B0604020202020204" pitchFamily="34" charset="0"/>
              </a:endParaRPr>
            </a:p>
          </cdr:txBody>
        </cdr:sp>
        <cdr:sp macro="" textlink="">
          <cdr:nvSpPr>
            <cdr:cNvPr id="22" name="TextBox 1"/>
            <cdr:cNvSpPr txBox="1"/>
          </cdr:nvSpPr>
          <cdr:spPr>
            <a:xfrm xmlns:a="http://schemas.openxmlformats.org/drawingml/2006/main">
              <a:off x="104993" y="-9554"/>
              <a:ext cx="933443" cy="294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A66807E-E29A-4D19-9CF0-AF831AB88577}" type="TxLink">
                <a:rPr lang="en-GB" sz="1600" b="1">
                  <a:solidFill>
                    <a:srgbClr val="C9347C"/>
                  </a:solidFill>
                  <a:latin typeface="Arial" panose="020B0604020202020204" pitchFamily="34" charset="0"/>
                  <a:cs typeface="Arial" panose="020B0604020202020204" pitchFamily="34" charset="0"/>
                </a:rPr>
                <a:pPr/>
                <a:t>42,500</a:t>
              </a:fld>
              <a:endParaRPr lang="en-GB" sz="1600" b="1">
                <a:solidFill>
                  <a:srgbClr val="C9347C"/>
                </a:solidFill>
                <a:latin typeface="Arial" panose="020B0604020202020204" pitchFamily="34" charset="0"/>
                <a:cs typeface="Arial" panose="020B0604020202020204" pitchFamily="34" charset="0"/>
              </a:endParaRPr>
            </a:p>
          </cdr:txBody>
        </cdr:sp>
      </cdr:grpSp>
      <cdr:cxnSp macro="">
        <cdr:nvCxnSpPr>
          <cdr:cNvPr id="20" name="Straight Arrow Connector 19"/>
          <cdr:cNvCxnSpPr/>
        </cdr:nvCxnSpPr>
        <cdr:spPr>
          <a:xfrm xmlns:a="http://schemas.openxmlformats.org/drawingml/2006/main">
            <a:off x="260323" y="550343"/>
            <a:ext cx="0" cy="202274"/>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0.89949</cdr:x>
      <cdr:y>0.45655</cdr:y>
    </cdr:from>
    <cdr:to>
      <cdr:x>1</cdr:x>
      <cdr:y>0.57274</cdr:y>
    </cdr:to>
    <cdr:grpSp>
      <cdr:nvGrpSpPr>
        <cdr:cNvPr id="33" name="Group 32"/>
        <cdr:cNvGrpSpPr/>
      </cdr:nvGrpSpPr>
      <cdr:grpSpPr>
        <a:xfrm xmlns:a="http://schemas.openxmlformats.org/drawingml/2006/main">
          <a:off x="8353451" y="2778780"/>
          <a:ext cx="933424" cy="707188"/>
          <a:chOff x="7" y="867701"/>
          <a:chExt cx="933451" cy="707210"/>
        </a:xfrm>
      </cdr:grpSpPr>
      <cdr:grpSp>
        <cdr:nvGrpSpPr>
          <cdr:cNvPr id="34" name="Group 33"/>
          <cdr:cNvGrpSpPr/>
        </cdr:nvGrpSpPr>
        <cdr:grpSpPr>
          <a:xfrm xmlns:a="http://schemas.openxmlformats.org/drawingml/2006/main">
            <a:off x="7" y="1032447"/>
            <a:ext cx="933451" cy="542464"/>
            <a:chOff x="8" y="1032513"/>
            <a:chExt cx="933476" cy="542499"/>
          </a:xfrm>
        </cdr:grpSpPr>
        <cdr:sp macro="" textlink="">
          <cdr:nvSpPr>
            <cdr:cNvPr id="36" name="TextBox 1"/>
            <cdr:cNvSpPr txBox="1"/>
          </cdr:nvSpPr>
          <cdr:spPr>
            <a:xfrm xmlns:a="http://schemas.openxmlformats.org/drawingml/2006/main">
              <a:off x="75260" y="1280779"/>
              <a:ext cx="858224" cy="2942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C9347C"/>
                  </a:solidFill>
                  <a:latin typeface="Segoe UI" panose="020B0502040204020203" pitchFamily="34" charset="0"/>
                  <a:cs typeface="Segoe UI" panose="020B0502040204020203" pitchFamily="34" charset="0"/>
                </a:rPr>
                <a:t>in</a:t>
              </a:r>
              <a:r>
                <a:rPr lang="en-GB" sz="1400" b="1" baseline="0">
                  <a:solidFill>
                    <a:srgbClr val="C9347C"/>
                  </a:solidFill>
                  <a:latin typeface="Segoe UI" panose="020B0502040204020203" pitchFamily="34" charset="0"/>
                  <a:cs typeface="Segoe UI" panose="020B0502040204020203" pitchFamily="34" charset="0"/>
                </a:rPr>
                <a:t> </a:t>
              </a:r>
              <a:r>
                <a:rPr lang="en-GB" sz="1400" b="1" baseline="0">
                  <a:solidFill>
                    <a:srgbClr val="C9347C"/>
                  </a:solidFill>
                  <a:latin typeface="Arial" panose="020B0604020202020204" pitchFamily="34" charset="0"/>
                  <a:cs typeface="Arial" panose="020B0604020202020204" pitchFamily="34" charset="0"/>
                </a:rPr>
                <a:t>2018</a:t>
              </a:r>
              <a:endParaRPr lang="en-GB" sz="1400" b="1">
                <a:solidFill>
                  <a:srgbClr val="C9347C"/>
                </a:solidFill>
                <a:latin typeface="Arial" panose="020B0604020202020204" pitchFamily="34" charset="0"/>
                <a:cs typeface="Arial" panose="020B0604020202020204" pitchFamily="34" charset="0"/>
              </a:endParaRPr>
            </a:p>
          </cdr:txBody>
        </cdr:sp>
        <cdr:sp macro="" textlink="">
          <cdr:nvSpPr>
            <cdr:cNvPr id="37" name="TextBox 1"/>
            <cdr:cNvSpPr txBox="1"/>
          </cdr:nvSpPr>
          <cdr:spPr>
            <a:xfrm xmlns:a="http://schemas.openxmlformats.org/drawingml/2006/main">
              <a:off x="8" y="1032513"/>
              <a:ext cx="933475" cy="294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C9347C"/>
                  </a:solidFill>
                  <a:latin typeface="Arial" panose="020B0604020202020204" pitchFamily="34" charset="0"/>
                  <a:cs typeface="Arial" panose="020B0604020202020204" pitchFamily="34" charset="0"/>
                </a:rPr>
                <a:t>27,525</a:t>
              </a:r>
            </a:p>
          </cdr:txBody>
        </cdr:sp>
      </cdr:grpSp>
      <cdr:cxnSp macro="">
        <cdr:nvCxnSpPr>
          <cdr:cNvPr id="35" name="Straight Arrow Connector 34"/>
          <cdr:cNvCxnSpPr/>
        </cdr:nvCxnSpPr>
        <cdr:spPr>
          <a:xfrm xmlns:a="http://schemas.openxmlformats.org/drawingml/2006/main" flipH="1">
            <a:off x="571599" y="867701"/>
            <a:ext cx="5473" cy="202659"/>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0.64152</cdr:x>
      <cdr:y>0.25781</cdr:y>
    </cdr:from>
    <cdr:to>
      <cdr:x>0.74204</cdr:x>
      <cdr:y>0.38596</cdr:y>
    </cdr:to>
    <cdr:grpSp>
      <cdr:nvGrpSpPr>
        <cdr:cNvPr id="38" name="Group 37"/>
        <cdr:cNvGrpSpPr/>
      </cdr:nvGrpSpPr>
      <cdr:grpSpPr>
        <a:xfrm xmlns:a="http://schemas.openxmlformats.org/drawingml/2006/main">
          <a:off x="5957716" y="1569154"/>
          <a:ext cx="933517" cy="779982"/>
          <a:chOff x="0" y="0"/>
          <a:chExt cx="933407" cy="780058"/>
        </a:xfrm>
      </cdr:grpSpPr>
      <cdr:grpSp>
        <cdr:nvGrpSpPr>
          <cdr:cNvPr id="39" name="Group 38"/>
          <cdr:cNvGrpSpPr/>
        </cdr:nvGrpSpPr>
        <cdr:grpSpPr>
          <a:xfrm xmlns:a="http://schemas.openxmlformats.org/drawingml/2006/main">
            <a:off x="0" y="0"/>
            <a:ext cx="933407" cy="546321"/>
            <a:chOff x="0" y="0"/>
            <a:chExt cx="933499" cy="546311"/>
          </a:xfrm>
        </cdr:grpSpPr>
        <cdr:sp macro="" textlink="">
          <cdr:nvSpPr>
            <cdr:cNvPr id="41" name="TextBox 1"/>
            <cdr:cNvSpPr txBox="1"/>
          </cdr:nvSpPr>
          <cdr:spPr>
            <a:xfrm xmlns:a="http://schemas.openxmlformats.org/drawingml/2006/main">
              <a:off x="54085" y="252069"/>
              <a:ext cx="858246" cy="2942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1">
                  <a:solidFill>
                    <a:srgbClr val="C9347C"/>
                  </a:solidFill>
                  <a:latin typeface="Segoe UI" panose="020B0502040204020203" pitchFamily="34" charset="0"/>
                  <a:cs typeface="Segoe UI" panose="020B0502040204020203" pitchFamily="34" charset="0"/>
                </a:rPr>
                <a:t>in</a:t>
              </a:r>
              <a:r>
                <a:rPr lang="en-GB" sz="1400" b="1" baseline="0">
                  <a:solidFill>
                    <a:srgbClr val="C9347C"/>
                  </a:solidFill>
                  <a:latin typeface="Segoe UI" panose="020B0502040204020203" pitchFamily="34" charset="0"/>
                  <a:cs typeface="Segoe UI" panose="020B0502040204020203" pitchFamily="34" charset="0"/>
                </a:rPr>
                <a:t> </a:t>
              </a:r>
              <a:r>
                <a:rPr lang="en-GB" sz="1400" b="1" baseline="0">
                  <a:solidFill>
                    <a:srgbClr val="C9347C"/>
                  </a:solidFill>
                  <a:latin typeface="Arial" panose="020B0604020202020204" pitchFamily="34" charset="0"/>
                  <a:cs typeface="Arial" panose="020B0604020202020204" pitchFamily="34" charset="0"/>
                </a:rPr>
                <a:t>2004</a:t>
              </a:r>
              <a:endParaRPr lang="en-GB" sz="1400" b="1">
                <a:solidFill>
                  <a:srgbClr val="C9347C"/>
                </a:solidFill>
                <a:latin typeface="Arial" panose="020B0604020202020204" pitchFamily="34" charset="0"/>
                <a:cs typeface="Arial" panose="020B0604020202020204" pitchFamily="34" charset="0"/>
              </a:endParaRPr>
            </a:p>
          </cdr:txBody>
        </cdr:sp>
        <cdr:sp macro="" textlink="">
          <cdr:nvSpPr>
            <cdr:cNvPr id="42" name="TextBox 1"/>
            <cdr:cNvSpPr txBox="1"/>
          </cdr:nvSpPr>
          <cdr:spPr>
            <a:xfrm xmlns:a="http://schemas.openxmlformats.org/drawingml/2006/main">
              <a:off x="0" y="0"/>
              <a:ext cx="933499" cy="2942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b="1">
                  <a:solidFill>
                    <a:srgbClr val="C9347C"/>
                  </a:solidFill>
                  <a:latin typeface="Arial" panose="020B0604020202020204" pitchFamily="34" charset="0"/>
                  <a:cs typeface="Arial" panose="020B0604020202020204" pitchFamily="34" charset="0"/>
                </a:rPr>
                <a:t>32,154</a:t>
              </a:r>
            </a:p>
          </cdr:txBody>
        </cdr:sp>
      </cdr:grpSp>
      <cdr:cxnSp macro="">
        <cdr:nvCxnSpPr>
          <cdr:cNvPr id="40" name="Straight Arrow Connector 39"/>
          <cdr:cNvCxnSpPr/>
        </cdr:nvCxnSpPr>
        <cdr:spPr>
          <a:xfrm xmlns:a="http://schemas.openxmlformats.org/drawingml/2006/main">
            <a:off x="575606" y="577778"/>
            <a:ext cx="0" cy="202280"/>
          </a:xfrm>
          <a:prstGeom xmlns:a="http://schemas.openxmlformats.org/drawingml/2006/main" prst="straightConnector1">
            <a:avLst/>
          </a:prstGeom>
          <a:ln xmlns:a="http://schemas.openxmlformats.org/drawingml/2006/main" w="25400">
            <a:solidFill>
              <a:srgbClr val="C9347C"/>
            </a:solidFill>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9.xml><?xml version="1.0" encoding="utf-8"?>
<c:userShapes xmlns:c="http://schemas.openxmlformats.org/drawingml/2006/chart">
  <cdr:relSizeAnchor xmlns:cdr="http://schemas.openxmlformats.org/drawingml/2006/chartDrawing">
    <cdr:from>
      <cdr:x>0.49674</cdr:x>
      <cdr:y>0.8221</cdr:y>
    </cdr:from>
    <cdr:to>
      <cdr:x>0.92927</cdr:x>
      <cdr:y>0.87902</cdr:y>
    </cdr:to>
    <cdr:sp macro="" textlink="">
      <cdr:nvSpPr>
        <cdr:cNvPr id="2" name="TextBox 2"/>
        <cdr:cNvSpPr txBox="1"/>
      </cdr:nvSpPr>
      <cdr:spPr>
        <a:xfrm xmlns:a="http://schemas.openxmlformats.org/drawingml/2006/main">
          <a:off x="4613162" y="4972386"/>
          <a:ext cx="4016852" cy="3442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a:latin typeface="Arial" panose="020B0604020202020204" pitchFamily="34" charset="0"/>
              <a:cs typeface="Arial" panose="020B0604020202020204" pitchFamily="34" charset="0"/>
            </a:rPr>
            <a:t>One or both parties resident in Scotland</a:t>
          </a:r>
        </a:p>
      </cdr:txBody>
    </cdr:sp>
  </cdr:relSizeAnchor>
  <cdr:relSizeAnchor xmlns:cdr="http://schemas.openxmlformats.org/drawingml/2006/chartDrawing">
    <cdr:from>
      <cdr:x>0.46325</cdr:x>
      <cdr:y>0.56393</cdr:y>
    </cdr:from>
    <cdr:to>
      <cdr:x>0.94591</cdr:x>
      <cdr:y>0.66627</cdr:y>
    </cdr:to>
    <cdr:sp macro="" textlink="">
      <cdr:nvSpPr>
        <cdr:cNvPr id="3" name="TextBox 3"/>
        <cdr:cNvSpPr txBox="1"/>
      </cdr:nvSpPr>
      <cdr:spPr>
        <a:xfrm xmlns:a="http://schemas.openxmlformats.org/drawingml/2006/main">
          <a:off x="4299121" y="3411583"/>
          <a:ext cx="4479323" cy="6191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a:solidFill>
                <a:schemeClr val="bg1"/>
              </a:solidFill>
              <a:latin typeface="Arial" panose="020B0604020202020204" pitchFamily="34" charset="0"/>
              <a:cs typeface="Arial" panose="020B0604020202020204" pitchFamily="34" charset="0"/>
            </a:rPr>
            <a:t>One or both parties</a:t>
          </a:r>
          <a:r>
            <a:rPr lang="en-GB" sz="1400" baseline="0">
              <a:solidFill>
                <a:schemeClr val="bg1"/>
              </a:solidFill>
              <a:latin typeface="Arial" panose="020B0604020202020204" pitchFamily="34" charset="0"/>
              <a:cs typeface="Arial" panose="020B0604020202020204" pitchFamily="34" charset="0"/>
            </a:rPr>
            <a:t> </a:t>
          </a:r>
          <a:r>
            <a:rPr lang="en-GB" sz="1400">
              <a:solidFill>
                <a:schemeClr val="bg1"/>
              </a:solidFill>
              <a:latin typeface="Arial" panose="020B0604020202020204" pitchFamily="34" charset="0"/>
              <a:cs typeface="Arial" panose="020B0604020202020204" pitchFamily="34" charset="0"/>
            </a:rPr>
            <a:t>resident in other part of UK</a:t>
          </a:r>
        </a:p>
      </cdr:txBody>
    </cdr:sp>
  </cdr:relSizeAnchor>
  <cdr:relSizeAnchor xmlns:cdr="http://schemas.openxmlformats.org/drawingml/2006/chartDrawing">
    <cdr:from>
      <cdr:x>0.39244</cdr:x>
      <cdr:y>0.22116</cdr:y>
    </cdr:from>
    <cdr:to>
      <cdr:x>0.54924</cdr:x>
      <cdr:y>0.30775</cdr:y>
    </cdr:to>
    <cdr:sp macro="" textlink="">
      <cdr:nvSpPr>
        <cdr:cNvPr id="4" name="TextBox 4"/>
        <cdr:cNvSpPr txBox="1"/>
      </cdr:nvSpPr>
      <cdr:spPr>
        <a:xfrm xmlns:a="http://schemas.openxmlformats.org/drawingml/2006/main">
          <a:off x="3641971" y="1337972"/>
          <a:ext cx="1455173" cy="52384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400">
              <a:solidFill>
                <a:srgbClr val="6E1841"/>
              </a:solidFill>
              <a:latin typeface="Arial" panose="020B0604020202020204" pitchFamily="34" charset="0"/>
              <a:cs typeface="Arial" panose="020B0604020202020204" pitchFamily="34" charset="0"/>
            </a:rPr>
            <a:t>Neither party </a:t>
          </a:r>
        </a:p>
        <a:p xmlns:a="http://schemas.openxmlformats.org/drawingml/2006/main">
          <a:r>
            <a:rPr lang="en-GB" sz="1400">
              <a:solidFill>
                <a:srgbClr val="6E1841"/>
              </a:solidFill>
              <a:latin typeface="Arial" panose="020B0604020202020204" pitchFamily="34" charset="0"/>
              <a:cs typeface="Arial" panose="020B0604020202020204" pitchFamily="34" charset="0"/>
            </a:rPr>
            <a:t>resident in</a:t>
          </a:r>
          <a:r>
            <a:rPr lang="en-GB" sz="1400" baseline="0">
              <a:solidFill>
                <a:srgbClr val="6E1841"/>
              </a:solidFill>
              <a:latin typeface="Arial" panose="020B0604020202020204" pitchFamily="34" charset="0"/>
              <a:cs typeface="Arial" panose="020B0604020202020204" pitchFamily="34" charset="0"/>
            </a:rPr>
            <a:t> UK</a:t>
          </a:r>
          <a:endParaRPr lang="en-GB" sz="1400">
            <a:solidFill>
              <a:srgbClr val="6E184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0.9388</cdr:x>
      <cdr:y>0.89659</cdr:y>
    </cdr:from>
    <cdr:to>
      <cdr:x>0.99817</cdr:x>
      <cdr:y>0.94384</cdr:y>
    </cdr:to>
    <cdr:sp macro="" textlink="">
      <cdr:nvSpPr>
        <cdr:cNvPr id="5" name="TextBox 1"/>
        <cdr:cNvSpPr txBox="1"/>
      </cdr:nvSpPr>
      <cdr:spPr>
        <a:xfrm xmlns:a="http://schemas.openxmlformats.org/drawingml/2006/main">
          <a:off x="8718550" y="5422900"/>
          <a:ext cx="551362" cy="2857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0">
              <a:solidFill>
                <a:sysClr val="windowText" lastClr="000000"/>
              </a:solidFill>
              <a:latin typeface="Arial" panose="020B0604020202020204" pitchFamily="34" charset="0"/>
              <a:cs typeface="Arial" panose="020B0604020202020204" pitchFamily="34" charset="0"/>
            </a:rPr>
            <a:t>2018</a:t>
          </a:r>
          <a:endParaRPr lang="en-GB" sz="11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0.49675</cdr:x>
      <cdr:y>0.30446</cdr:y>
    </cdr:from>
    <cdr:to>
      <cdr:x>0.53258</cdr:x>
      <cdr:y>0.32954</cdr:y>
    </cdr:to>
    <cdr:cxnSp macro="">
      <cdr:nvCxnSpPr>
        <cdr:cNvPr id="6" name="Straight Connector 5"/>
        <cdr:cNvCxnSpPr/>
      </cdr:nvCxnSpPr>
      <cdr:spPr>
        <a:xfrm xmlns:a="http://schemas.openxmlformats.org/drawingml/2006/main">
          <a:off x="4613275" y="1841500"/>
          <a:ext cx="332749" cy="151693"/>
        </a:xfrm>
        <a:prstGeom xmlns:a="http://schemas.openxmlformats.org/drawingml/2006/main" prst="line">
          <a:avLst/>
        </a:prstGeom>
        <a:ln xmlns:a="http://schemas.openxmlformats.org/drawingml/2006/main">
          <a:solidFill>
            <a:srgbClr val="6E184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cotland.gov.uk\DC1\Household%20estimates%20branch\Household%20estimates\2017\Figures%20and%20tables\Estimates%20of%20households%20and%20dwellings%20in%20Scotland%202017%20-%20Publication%20documents%20-%20Figures%20-%20as%20publishe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otland.gov.uk\dc1\fs4_home\U445229\RGAR\ADD%20INF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cotland.gov.uk\dc1\FS4_Home\U445229\MYE%20Fig%20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cotland.gov.uk\dc1\fs4_home\U445229\RGAR\Local%20Counci%20to%20RUK%20and%20OS%20char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U445229\AppData\Local\Packages\Microsoft.MicrosoftEdge_8wekyb3d8bbwe\TempState\Downloads\mid-year-pop-est-18-figur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U445229\Objective\Objects\A2434063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cotland.gov.uk\dc1\fs4_home\U445229\RGAR\Most%20common%20NB%20nationalities%20char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U442460\Objective\Objects\A2473913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ats\phip\PH_Topics\Healthy_life_expectancy\Spring08\profiles08\HLE_2001CensusSAH(CHP)_5yr_9405yrreg_IMPUT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442405\Objective\Objects\Scottish%20Household%20Survey%20(SHS)%20-%20%20Administration%20-%20Request%20track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gro-scotland.gov.uk/DATAPROD/PROJECTN/2004_based/Sub-national%20projections/Publish/Booklet/BIRTHS%20chart%20%25%20chan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nsusoutput2\wtsa\DATAPROD\PROJECTN\2004_based\Sub-national%20projections\Publish\Booklet\BIRTHS%20chart%20%25%20chang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PROD/PROJECTN/2004_based/Sub-national%20projections/Publish/Booklet/BIRTHS%20chart%20%25%20chan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eb%20Team/RGAR%20-%202018/NRS%20-%20RGAR%202018%20-%20Chapter%202%20-%20Births%20-%20All%20figures%20and%20tabl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442460\Objective\Objects\A24835899.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Fig%204.4%20dat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ure 1"/>
      <sheetName val="Figure 1 data"/>
      <sheetName val="Figure 2"/>
      <sheetName val="Figure 2 data"/>
      <sheetName val="Figure 3"/>
      <sheetName val="Figure 3 data"/>
      <sheetName val="Figure 4"/>
      <sheetName val="Figure 4 data"/>
      <sheetName val="Figure 5"/>
      <sheetName val="Figure 5 data"/>
      <sheetName val="Figure 6"/>
      <sheetName val="Figure 6 data"/>
      <sheetName val="Figure 7"/>
      <sheetName val="Figure 7 data"/>
      <sheetName val="Figure 9"/>
      <sheetName val="Figure 9 data"/>
      <sheetName val="Figure 12"/>
      <sheetName val="Figure 12 data"/>
      <sheetName val="Figure 13"/>
      <sheetName val="Figure 13 data"/>
      <sheetName val="Figure 15"/>
      <sheetName val="Figure 15 data"/>
      <sheetName val="Figure 16"/>
      <sheetName val="Figure 16 data"/>
    </sheetNames>
    <sheetDataSet>
      <sheetData sheetId="0"/>
      <sheetData sheetId="1" refreshError="1"/>
      <sheetData sheetId="2"/>
      <sheetData sheetId="3" refreshError="1"/>
      <sheetData sheetId="4"/>
      <sheetData sheetId="5" refreshError="1"/>
      <sheetData sheetId="6">
        <row r="5">
          <cell r="A5">
            <v>2007</v>
          </cell>
        </row>
      </sheetData>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B2" t="str">
            <v xml:space="preserve">Net Migration </v>
          </cell>
          <cell r="C2" t="str">
            <v>Natural Change</v>
          </cell>
          <cell r="V2" t="str">
            <v>Net Migration</v>
          </cell>
          <cell r="W2" t="str">
            <v>Natural Change</v>
          </cell>
        </row>
        <row r="3">
          <cell r="A3" t="str">
            <v>1968-69 to 1977-78</v>
          </cell>
          <cell r="B3">
            <v>0</v>
          </cell>
          <cell r="C3">
            <v>1</v>
          </cell>
        </row>
        <row r="4">
          <cell r="A4" t="str">
            <v>1978-79 to 1987-88</v>
          </cell>
          <cell r="B4" t="str">
            <v>-</v>
          </cell>
          <cell r="C4" t="str">
            <v>-</v>
          </cell>
          <cell r="U4" t="str">
            <v>1968-69</v>
          </cell>
          <cell r="V4">
            <v>-23900</v>
          </cell>
          <cell r="W4">
            <v>30300</v>
          </cell>
        </row>
        <row r="5">
          <cell r="A5" t="str">
            <v>1988-89 to 1997-98</v>
          </cell>
          <cell r="U5" t="str">
            <v>1969-70</v>
          </cell>
          <cell r="V5">
            <v>-20100</v>
          </cell>
          <cell r="W5">
            <v>23300</v>
          </cell>
        </row>
        <row r="6">
          <cell r="A6" t="str">
            <v>1998-99 to 2007-08</v>
          </cell>
          <cell r="B6">
            <v>1</v>
          </cell>
          <cell r="C6">
            <v>0</v>
          </cell>
          <cell r="U6" t="str">
            <v>1970-71</v>
          </cell>
          <cell r="V6">
            <v>-21700</v>
          </cell>
          <cell r="W6">
            <v>26100</v>
          </cell>
        </row>
        <row r="7">
          <cell r="A7" t="str">
            <v>2008-09 to 2017-18</v>
          </cell>
          <cell r="B7">
            <v>0.96203071672354945</v>
          </cell>
          <cell r="C7">
            <v>3.7969283276450515E-2</v>
          </cell>
          <cell r="U7" t="str">
            <v>1971-72</v>
          </cell>
          <cell r="V7">
            <v>-28600</v>
          </cell>
          <cell r="W7">
            <v>18800</v>
          </cell>
        </row>
        <row r="8">
          <cell r="U8" t="str">
            <v>1972-73</v>
          </cell>
          <cell r="V8">
            <v>-11700</v>
          </cell>
          <cell r="W8">
            <v>12400</v>
          </cell>
        </row>
        <row r="9">
          <cell r="U9" t="str">
            <v>1973-74</v>
          </cell>
          <cell r="V9">
            <v>-3000</v>
          </cell>
          <cell r="W9">
            <v>6800</v>
          </cell>
        </row>
        <row r="10">
          <cell r="U10" t="str">
            <v>1974-75</v>
          </cell>
          <cell r="V10">
            <v>-20000</v>
          </cell>
          <cell r="W10">
            <v>4600</v>
          </cell>
        </row>
        <row r="11">
          <cell r="U11" t="str">
            <v>1975-76</v>
          </cell>
          <cell r="V11">
            <v>-5800</v>
          </cell>
          <cell r="W11">
            <v>2700</v>
          </cell>
        </row>
        <row r="12">
          <cell r="U12" t="str">
            <v>1976-77</v>
          </cell>
          <cell r="V12">
            <v>-10800</v>
          </cell>
          <cell r="W12">
            <v>-1100</v>
          </cell>
        </row>
        <row r="13">
          <cell r="U13" t="str">
            <v>1977-78</v>
          </cell>
          <cell r="V13">
            <v>-17300</v>
          </cell>
          <cell r="W13">
            <v>-1000</v>
          </cell>
        </row>
        <row r="14">
          <cell r="U14" t="str">
            <v>1978-79</v>
          </cell>
          <cell r="V14">
            <v>-14600</v>
          </cell>
          <cell r="W14">
            <v>1800</v>
          </cell>
        </row>
        <row r="15">
          <cell r="U15" t="str">
            <v>1979-80</v>
          </cell>
          <cell r="V15">
            <v>-16300</v>
          </cell>
          <cell r="W15">
            <v>4300</v>
          </cell>
        </row>
        <row r="16">
          <cell r="U16" t="str">
            <v>1980-81</v>
          </cell>
          <cell r="V16">
            <v>-23100</v>
          </cell>
          <cell r="W16">
            <v>6600</v>
          </cell>
        </row>
        <row r="17">
          <cell r="U17" t="str">
            <v>1981-82</v>
          </cell>
          <cell r="V17">
            <v>-16900</v>
          </cell>
          <cell r="W17">
            <v>1500</v>
          </cell>
        </row>
        <row r="18">
          <cell r="U18" t="str">
            <v>1982-83</v>
          </cell>
          <cell r="V18">
            <v>-19700</v>
          </cell>
          <cell r="W18">
            <v>1800</v>
          </cell>
        </row>
        <row r="19">
          <cell r="U19" t="str">
            <v>1983-84</v>
          </cell>
          <cell r="V19">
            <v>-12000</v>
          </cell>
          <cell r="W19">
            <v>1400</v>
          </cell>
        </row>
        <row r="20">
          <cell r="U20" t="str">
            <v>1984-85</v>
          </cell>
          <cell r="V20">
            <v>-15000</v>
          </cell>
          <cell r="W20">
            <v>3700</v>
          </cell>
        </row>
        <row r="21">
          <cell r="U21" t="str">
            <v>1985-86</v>
          </cell>
          <cell r="V21">
            <v>-17600</v>
          </cell>
          <cell r="W21">
            <v>1600</v>
          </cell>
        </row>
        <row r="22">
          <cell r="U22" t="str">
            <v>1986-87</v>
          </cell>
          <cell r="V22">
            <v>-18000</v>
          </cell>
          <cell r="W22">
            <v>4700</v>
          </cell>
        </row>
        <row r="23">
          <cell r="U23" t="str">
            <v>1987-88</v>
          </cell>
          <cell r="V23">
            <v>-27200</v>
          </cell>
          <cell r="W23">
            <v>4900</v>
          </cell>
        </row>
        <row r="24">
          <cell r="U24" t="str">
            <v>1988-89</v>
          </cell>
          <cell r="V24">
            <v>-2900</v>
          </cell>
          <cell r="W24">
            <v>3100</v>
          </cell>
        </row>
        <row r="25">
          <cell r="U25" t="str">
            <v>1989-90</v>
          </cell>
          <cell r="V25">
            <v>5000</v>
          </cell>
          <cell r="W25">
            <v>-1400</v>
          </cell>
        </row>
        <row r="26">
          <cell r="U26" t="str">
            <v>1990-91</v>
          </cell>
          <cell r="V26">
            <v>-1900</v>
          </cell>
          <cell r="W26">
            <v>5800</v>
          </cell>
        </row>
        <row r="27">
          <cell r="U27" t="str">
            <v>1991-92</v>
          </cell>
          <cell r="V27">
            <v>-1900</v>
          </cell>
          <cell r="W27">
            <v>5900</v>
          </cell>
        </row>
        <row r="28">
          <cell r="U28" t="str">
            <v>1992-93</v>
          </cell>
          <cell r="V28">
            <v>4700</v>
          </cell>
          <cell r="W28">
            <v>2400</v>
          </cell>
        </row>
        <row r="29">
          <cell r="U29" t="str">
            <v>1993-94</v>
          </cell>
          <cell r="V29">
            <v>9400</v>
          </cell>
          <cell r="W29">
            <v>500</v>
          </cell>
        </row>
        <row r="30">
          <cell r="U30" t="str">
            <v>1994-95</v>
          </cell>
          <cell r="V30">
            <v>2400</v>
          </cell>
          <cell r="W30">
            <v>900</v>
          </cell>
        </row>
        <row r="31">
          <cell r="U31" t="str">
            <v>1995-96</v>
          </cell>
          <cell r="V31">
            <v>-7200</v>
          </cell>
          <cell r="W31">
            <v>-2300</v>
          </cell>
        </row>
        <row r="32">
          <cell r="U32" t="str">
            <v>1996-97</v>
          </cell>
          <cell r="V32">
            <v>-7500</v>
          </cell>
          <cell r="W32">
            <v>100</v>
          </cell>
        </row>
        <row r="33">
          <cell r="U33" t="str">
            <v>1997-98</v>
          </cell>
          <cell r="V33">
            <v>-5700</v>
          </cell>
          <cell r="W33">
            <v>-500</v>
          </cell>
        </row>
        <row r="34">
          <cell r="U34" t="str">
            <v>1998-99</v>
          </cell>
          <cell r="V34">
            <v>-2200</v>
          </cell>
          <cell r="W34">
            <v>-3700</v>
          </cell>
        </row>
        <row r="35">
          <cell r="U35" t="str">
            <v>1999-00</v>
          </cell>
          <cell r="V35">
            <v>-3600</v>
          </cell>
          <cell r="W35">
            <v>-5700</v>
          </cell>
        </row>
        <row r="36">
          <cell r="U36" t="str">
            <v>2000-01</v>
          </cell>
          <cell r="V36">
            <v>5200</v>
          </cell>
          <cell r="W36">
            <v>-3900</v>
          </cell>
        </row>
        <row r="37">
          <cell r="U37" t="str">
            <v>2001-02</v>
          </cell>
          <cell r="V37">
            <v>6300</v>
          </cell>
          <cell r="W37">
            <v>-6100</v>
          </cell>
        </row>
        <row r="38">
          <cell r="U38" t="str">
            <v>2002-03</v>
          </cell>
          <cell r="V38">
            <v>5600</v>
          </cell>
          <cell r="W38">
            <v>-6500</v>
          </cell>
        </row>
        <row r="39">
          <cell r="U39" t="str">
            <v>2003-04</v>
          </cell>
          <cell r="V39">
            <v>18600</v>
          </cell>
          <cell r="W39">
            <v>-4000</v>
          </cell>
        </row>
        <row r="40">
          <cell r="U40" t="str">
            <v>2004-05</v>
          </cell>
          <cell r="V40">
            <v>25300</v>
          </cell>
          <cell r="W40">
            <v>-2300</v>
          </cell>
        </row>
        <row r="41">
          <cell r="U41" t="str">
            <v>2005-06</v>
          </cell>
          <cell r="V41">
            <v>18800</v>
          </cell>
          <cell r="W41">
            <v>-300</v>
          </cell>
        </row>
        <row r="42">
          <cell r="U42" t="str">
            <v>2006-07</v>
          </cell>
          <cell r="V42">
            <v>33000</v>
          </cell>
          <cell r="W42">
            <v>1100</v>
          </cell>
        </row>
        <row r="43">
          <cell r="U43" t="str">
            <v>2007-08</v>
          </cell>
          <cell r="V43">
            <v>26400</v>
          </cell>
          <cell r="W43">
            <v>3900</v>
          </cell>
        </row>
        <row r="44">
          <cell r="U44" t="str">
            <v>2008-09</v>
          </cell>
          <cell r="V44">
            <v>24400</v>
          </cell>
          <cell r="W44">
            <v>4600</v>
          </cell>
        </row>
        <row r="45">
          <cell r="U45" t="str">
            <v>2009-10</v>
          </cell>
          <cell r="V45">
            <v>26100</v>
          </cell>
          <cell r="W45">
            <v>5200</v>
          </cell>
        </row>
        <row r="46">
          <cell r="U46" t="str">
            <v>2010-11</v>
          </cell>
          <cell r="V46">
            <v>30200</v>
          </cell>
          <cell r="W46">
            <v>4800</v>
          </cell>
        </row>
        <row r="47">
          <cell r="U47" t="str">
            <v>2011-12</v>
          </cell>
          <cell r="V47">
            <v>12700</v>
          </cell>
          <cell r="W47">
            <v>4200</v>
          </cell>
        </row>
        <row r="48">
          <cell r="U48" t="str">
            <v>2012-13</v>
          </cell>
          <cell r="V48">
            <v>10000</v>
          </cell>
          <cell r="W48">
            <v>900</v>
          </cell>
        </row>
        <row r="49">
          <cell r="U49" t="str">
            <v>2013-14</v>
          </cell>
          <cell r="V49">
            <v>17600</v>
          </cell>
          <cell r="W49">
            <v>3500</v>
          </cell>
        </row>
        <row r="50">
          <cell r="U50" t="str">
            <v>2014-15</v>
          </cell>
          <cell r="V50">
            <v>28000</v>
          </cell>
          <cell r="W50">
            <v>-2000</v>
          </cell>
        </row>
        <row r="51">
          <cell r="U51" t="str">
            <v>2015-16</v>
          </cell>
          <cell r="V51">
            <v>31700</v>
          </cell>
          <cell r="W51">
            <v>-800</v>
          </cell>
        </row>
        <row r="52">
          <cell r="U52" t="str">
            <v>2016-17</v>
          </cell>
          <cell r="V52">
            <v>23900</v>
          </cell>
          <cell r="W52">
            <v>-3800</v>
          </cell>
        </row>
        <row r="53">
          <cell r="U53" t="str">
            <v>2017-18</v>
          </cell>
          <cell r="V53">
            <v>20900</v>
          </cell>
          <cell r="W53">
            <v>-7700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Fig 1"/>
      <sheetName val="Fig 1"/>
      <sheetName val="Data Fig 2"/>
      <sheetName val="Fig 2"/>
      <sheetName val="Data Fig 3"/>
      <sheetName val="Fig 3"/>
      <sheetName val="Data Fig 4"/>
      <sheetName val="Fig 4"/>
      <sheetName val="Data Fig 5"/>
      <sheetName val="Fig 5"/>
      <sheetName val="Data Fig 6 "/>
      <sheetName val="Fig 6 "/>
      <sheetName val="Data Fig 7"/>
      <sheetName val="Fig 7"/>
      <sheetName val="Data Fig 8"/>
      <sheetName val="Fig 8"/>
      <sheetName val="Data Fig 9"/>
      <sheetName val="Fig 9"/>
      <sheetName val="Data Figure 10"/>
      <sheetName val="Figure 10"/>
      <sheetName val="Data Figure 11"/>
      <sheetName val="Figure 11"/>
      <sheetName val="Data Fig 12a &amp; Fig 12b"/>
      <sheetName val="Figure 12a"/>
      <sheetName val="Figure 12b"/>
      <sheetName val="Data Fig13"/>
      <sheetName val="Fig13"/>
      <sheetName val="Data Fig14"/>
      <sheetName val="Fig14"/>
      <sheetName val="Data Fig15 "/>
      <sheetName val="Fig15"/>
      <sheetName val="Data Fig16"/>
      <sheetName val="Fig16"/>
      <sheetName val="Data Fig17"/>
      <sheetName val="Data Fig18"/>
      <sheetName val="Fig18"/>
      <sheetName val="Data Fig19"/>
      <sheetName val="Fig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t="str">
            <v xml:space="preserve"> Moves from Scotland</v>
          </cell>
          <cell r="C3" t="str">
            <v xml:space="preserve"> Moves to Scotland</v>
          </cell>
        </row>
        <row r="4">
          <cell r="A4" t="str">
            <v>0-15</v>
          </cell>
          <cell r="B4">
            <v>-4552</v>
          </cell>
          <cell r="C4">
            <v>6200</v>
          </cell>
        </row>
        <row r="5">
          <cell r="A5" t="str">
            <v>16-24</v>
          </cell>
          <cell r="B5">
            <v>-9239</v>
          </cell>
          <cell r="C5">
            <v>11770</v>
          </cell>
        </row>
        <row r="6">
          <cell r="A6" t="str">
            <v>25-34</v>
          </cell>
          <cell r="B6">
            <v>-10734</v>
          </cell>
          <cell r="C6">
            <v>11135</v>
          </cell>
        </row>
        <row r="7">
          <cell r="A7" t="str">
            <v>35-44</v>
          </cell>
          <cell r="B7">
            <v>-4644</v>
          </cell>
          <cell r="C7">
            <v>6091</v>
          </cell>
        </row>
        <row r="8">
          <cell r="A8" t="str">
            <v>45-54</v>
          </cell>
          <cell r="B8">
            <v>-3300</v>
          </cell>
          <cell r="C8">
            <v>4837</v>
          </cell>
        </row>
        <row r="9">
          <cell r="A9" t="str">
            <v>55-64</v>
          </cell>
          <cell r="B9">
            <v>-2544</v>
          </cell>
          <cell r="C9">
            <v>4083</v>
          </cell>
        </row>
        <row r="10">
          <cell r="A10" t="str">
            <v>65-74</v>
          </cell>
          <cell r="B10">
            <v>-1671</v>
          </cell>
          <cell r="C10">
            <v>2273</v>
          </cell>
        </row>
        <row r="11">
          <cell r="A11" t="str">
            <v>75-84</v>
          </cell>
          <cell r="B11">
            <v>-688</v>
          </cell>
          <cell r="C11">
            <v>822</v>
          </cell>
        </row>
        <row r="12">
          <cell r="A12" t="str">
            <v>85+</v>
          </cell>
          <cell r="B12">
            <v>-301</v>
          </cell>
          <cell r="C12">
            <v>443</v>
          </cell>
        </row>
      </sheetData>
      <sheetData sheetId="12" refreshError="1"/>
      <sheetData sheetId="13">
        <row r="3">
          <cell r="B3" t="str">
            <v xml:space="preserve"> Moves from Scotland</v>
          </cell>
          <cell r="C3" t="str">
            <v xml:space="preserve"> Moves to Scotland</v>
          </cell>
        </row>
        <row r="4">
          <cell r="A4" t="str">
            <v>0-15</v>
          </cell>
          <cell r="B4">
            <v>-2944</v>
          </cell>
          <cell r="C4">
            <v>4594</v>
          </cell>
        </row>
        <row r="5">
          <cell r="A5" t="str">
            <v>16-24</v>
          </cell>
          <cell r="B5">
            <v>-5478</v>
          </cell>
          <cell r="C5">
            <v>12400</v>
          </cell>
        </row>
        <row r="6">
          <cell r="A6" t="str">
            <v>25-34</v>
          </cell>
          <cell r="B6">
            <v>-7580</v>
          </cell>
          <cell r="C6">
            <v>9779</v>
          </cell>
        </row>
        <row r="7">
          <cell r="A7" t="str">
            <v>35-44</v>
          </cell>
          <cell r="B7">
            <v>-2770</v>
          </cell>
          <cell r="C7">
            <v>3432</v>
          </cell>
        </row>
        <row r="8">
          <cell r="A8" t="str">
            <v>45-54</v>
          </cell>
          <cell r="B8">
            <v>-1451</v>
          </cell>
          <cell r="C8">
            <v>1457</v>
          </cell>
        </row>
        <row r="9">
          <cell r="A9" t="str">
            <v>55-64</v>
          </cell>
          <cell r="B9">
            <v>-949</v>
          </cell>
          <cell r="C9">
            <v>753</v>
          </cell>
        </row>
        <row r="10">
          <cell r="A10" t="str">
            <v>65-74</v>
          </cell>
          <cell r="B10">
            <v>-552</v>
          </cell>
          <cell r="C10">
            <v>369</v>
          </cell>
        </row>
        <row r="11">
          <cell r="A11" t="str">
            <v>75-84</v>
          </cell>
          <cell r="B11">
            <v>-202</v>
          </cell>
          <cell r="C11">
            <v>107</v>
          </cell>
        </row>
        <row r="12">
          <cell r="A12" t="str">
            <v>85+</v>
          </cell>
          <cell r="B12">
            <v>-74</v>
          </cell>
          <cell r="C12">
            <v>28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2">
          <cell r="A2" t="str">
            <v>Glasgow City</v>
          </cell>
          <cell r="B2">
            <v>5360</v>
          </cell>
        </row>
        <row r="3">
          <cell r="A3" t="str">
            <v>City of Edinburgh</v>
          </cell>
          <cell r="B3">
            <v>4620</v>
          </cell>
        </row>
        <row r="4">
          <cell r="A4" t="str">
            <v>Renfrewshire</v>
          </cell>
          <cell r="B4">
            <v>1340</v>
          </cell>
        </row>
        <row r="5">
          <cell r="A5" t="str">
            <v>South Lanarkshire</v>
          </cell>
          <cell r="B5">
            <v>1300</v>
          </cell>
        </row>
        <row r="6">
          <cell r="A6" t="str">
            <v>Fife</v>
          </cell>
          <cell r="B6">
            <v>1240</v>
          </cell>
        </row>
        <row r="7">
          <cell r="A7" t="str">
            <v>East Lothian</v>
          </cell>
          <cell r="B7">
            <v>1150</v>
          </cell>
        </row>
        <row r="8">
          <cell r="A8" t="str">
            <v>Midlothian</v>
          </cell>
          <cell r="B8">
            <v>1090</v>
          </cell>
        </row>
        <row r="9">
          <cell r="A9" t="str">
            <v>Highland</v>
          </cell>
          <cell r="B9">
            <v>970</v>
          </cell>
        </row>
        <row r="10">
          <cell r="A10" t="str">
            <v>Scottish Borders</v>
          </cell>
          <cell r="B10">
            <v>680</v>
          </cell>
        </row>
        <row r="11">
          <cell r="A11" t="str">
            <v>Perth and Kinross</v>
          </cell>
          <cell r="B11">
            <v>660</v>
          </cell>
        </row>
        <row r="12">
          <cell r="A12" t="str">
            <v>West Lothian</v>
          </cell>
          <cell r="B12">
            <v>580</v>
          </cell>
        </row>
        <row r="13">
          <cell r="A13" t="str">
            <v>North Lanarkshire</v>
          </cell>
          <cell r="B13">
            <v>550</v>
          </cell>
        </row>
        <row r="14">
          <cell r="A14" t="str">
            <v>East Renfrewshire</v>
          </cell>
          <cell r="B14">
            <v>520</v>
          </cell>
        </row>
        <row r="15">
          <cell r="A15" t="str">
            <v>Stirling</v>
          </cell>
          <cell r="B15">
            <v>510</v>
          </cell>
        </row>
        <row r="16">
          <cell r="A16" t="str">
            <v>South Ayrshire</v>
          </cell>
          <cell r="B16">
            <v>500</v>
          </cell>
        </row>
        <row r="17">
          <cell r="A17" t="str">
            <v>Falkirk</v>
          </cell>
          <cell r="B17">
            <v>430</v>
          </cell>
        </row>
        <row r="18">
          <cell r="A18" t="str">
            <v>Dumfries and Galloway</v>
          </cell>
          <cell r="B18">
            <v>380</v>
          </cell>
        </row>
        <row r="19">
          <cell r="A19" t="str">
            <v>East Dunbartonshire</v>
          </cell>
          <cell r="B19">
            <v>370</v>
          </cell>
        </row>
        <row r="20">
          <cell r="A20" t="str">
            <v>Dundee City</v>
          </cell>
          <cell r="B20">
            <v>350</v>
          </cell>
        </row>
        <row r="21">
          <cell r="A21" t="str">
            <v>Orkney Islands</v>
          </cell>
          <cell r="B21">
            <v>250</v>
          </cell>
        </row>
        <row r="22">
          <cell r="A22" t="str">
            <v>East Ayrshire</v>
          </cell>
          <cell r="B22">
            <v>230</v>
          </cell>
        </row>
        <row r="23">
          <cell r="A23" t="str">
            <v>Angus</v>
          </cell>
          <cell r="B23">
            <v>200</v>
          </cell>
        </row>
        <row r="24">
          <cell r="A24" t="str">
            <v>Moray</v>
          </cell>
          <cell r="B24">
            <v>50</v>
          </cell>
        </row>
        <row r="25">
          <cell r="A25" t="str">
            <v>North Ayrshire</v>
          </cell>
          <cell r="B25">
            <v>50</v>
          </cell>
        </row>
        <row r="26">
          <cell r="A26" t="str">
            <v>Na h-Eileanan Siar</v>
          </cell>
          <cell r="B26">
            <v>20</v>
          </cell>
        </row>
        <row r="27">
          <cell r="A27" t="str">
            <v>Clackmannanshire</v>
          </cell>
          <cell r="B27">
            <v>-30</v>
          </cell>
        </row>
        <row r="28">
          <cell r="A28" t="str">
            <v>Argyll and Bute</v>
          </cell>
          <cell r="B28">
            <v>-80</v>
          </cell>
        </row>
        <row r="29">
          <cell r="A29" t="str">
            <v>Shetland Islands</v>
          </cell>
          <cell r="B29">
            <v>-80</v>
          </cell>
        </row>
        <row r="30">
          <cell r="A30" t="str">
            <v>Inverclyde</v>
          </cell>
          <cell r="B30">
            <v>-180</v>
          </cell>
        </row>
        <row r="31">
          <cell r="A31" t="str">
            <v>West Dunbartonshire</v>
          </cell>
          <cell r="B31">
            <v>-210</v>
          </cell>
        </row>
        <row r="32">
          <cell r="A32" t="str">
            <v>Aberdeenshire</v>
          </cell>
          <cell r="B32">
            <v>-600</v>
          </cell>
        </row>
        <row r="33">
          <cell r="A33" t="str">
            <v>Aberdeen City</v>
          </cell>
          <cell r="B33">
            <v>-1320</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Fig 1"/>
      <sheetName val="Fig 1"/>
      <sheetName val="Data Fig 2"/>
      <sheetName val="Fig 2"/>
      <sheetName val="Data Fig 3"/>
      <sheetName val="Fig 3"/>
      <sheetName val="Data Fig 4"/>
      <sheetName val="Fig 4"/>
      <sheetName val="Data Fig 5"/>
      <sheetName val="Fig 5"/>
      <sheetName val="Data Fig 6 "/>
      <sheetName val="Fig 6 "/>
      <sheetName val="Data Fig 7"/>
      <sheetName val="Fig 7"/>
      <sheetName val="Data Fig 8"/>
      <sheetName val="Fig 8"/>
      <sheetName val="Data Fig 9"/>
      <sheetName val="Fig 9"/>
      <sheetName val="Data Figure 10"/>
      <sheetName val="Figure 10"/>
      <sheetName val="Data Figure 11"/>
      <sheetName val="Figure 11"/>
      <sheetName val="Data Fig 12a &amp; Fig 12b"/>
      <sheetName val="Figure 12a"/>
      <sheetName val="Figure 12b"/>
      <sheetName val="Data Fig13"/>
      <sheetName val="Fig13"/>
      <sheetName val="Data Fig14"/>
      <sheetName val="Fig14"/>
      <sheetName val="Data Fig15 "/>
      <sheetName val="Fig15"/>
      <sheetName val="Data Fig16"/>
      <sheetName val="Fig16"/>
      <sheetName val="Data Fig17"/>
      <sheetName val="Data Fig18"/>
      <sheetName val="Fig18"/>
      <sheetName val="Data Fig19"/>
      <sheetName val="Fig19"/>
    </sheetNames>
    <sheetDataSet>
      <sheetData sheetId="0"/>
      <sheetData sheetId="1"/>
      <sheetData sheetId="2" refreshError="1"/>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sheetData sheetId="14" refreshError="1"/>
      <sheetData sheetId="15"/>
      <sheetData sheetId="16" refreshError="1"/>
      <sheetData sheetId="17"/>
      <sheetData sheetId="18" refreshError="1"/>
      <sheetData sheetId="19"/>
      <sheetData sheetId="20" refreshError="1"/>
      <sheetData sheetId="21"/>
      <sheetData sheetId="22" refreshError="1"/>
      <sheetData sheetId="23">
        <row r="4">
          <cell r="B4" t="str">
            <v>Within Scotland</v>
          </cell>
          <cell r="H4" t="str">
            <v>Within Scotland</v>
          </cell>
        </row>
        <row r="6">
          <cell r="A6" t="str">
            <v>City of Edinburgh</v>
          </cell>
          <cell r="B6">
            <v>38</v>
          </cell>
          <cell r="C6">
            <v>33</v>
          </cell>
          <cell r="D6">
            <v>29</v>
          </cell>
          <cell r="G6" t="str">
            <v>Dumfries and Galloway</v>
          </cell>
          <cell r="H6">
            <v>52</v>
          </cell>
          <cell r="I6">
            <v>37</v>
          </cell>
          <cell r="J6">
            <v>12</v>
          </cell>
        </row>
        <row r="7">
          <cell r="A7" t="str">
            <v>Dumfries and Galloway</v>
          </cell>
          <cell r="B7">
            <v>41</v>
          </cell>
          <cell r="C7">
            <v>53</v>
          </cell>
          <cell r="D7">
            <v>6</v>
          </cell>
          <cell r="G7" t="str">
            <v>City of Edinburgh</v>
          </cell>
          <cell r="H7">
            <v>54</v>
          </cell>
          <cell r="I7">
            <v>28</v>
          </cell>
          <cell r="J7">
            <v>18</v>
          </cell>
        </row>
        <row r="8">
          <cell r="A8" t="str">
            <v>Orkney Islands</v>
          </cell>
          <cell r="B8">
            <v>48</v>
          </cell>
          <cell r="C8">
            <v>46</v>
          </cell>
          <cell r="D8">
            <v>6</v>
          </cell>
          <cell r="G8" t="str">
            <v>Scottish Borders</v>
          </cell>
          <cell r="H8">
            <v>57</v>
          </cell>
          <cell r="I8">
            <v>33</v>
          </cell>
          <cell r="J8">
            <v>10</v>
          </cell>
        </row>
        <row r="9">
          <cell r="A9" t="str">
            <v>Glasgow City</v>
          </cell>
          <cell r="B9">
            <v>50</v>
          </cell>
          <cell r="C9">
            <v>21</v>
          </cell>
          <cell r="D9">
            <v>29</v>
          </cell>
          <cell r="G9" t="str">
            <v>Moray</v>
          </cell>
          <cell r="H9">
            <v>59</v>
          </cell>
          <cell r="I9">
            <v>30</v>
          </cell>
          <cell r="J9">
            <v>11</v>
          </cell>
        </row>
        <row r="10">
          <cell r="A10" t="str">
            <v>Shetland Islands</v>
          </cell>
          <cell r="B10">
            <v>53</v>
          </cell>
          <cell r="C10">
            <v>37</v>
          </cell>
          <cell r="D10">
            <v>10</v>
          </cell>
          <cell r="G10" t="str">
            <v>Fife</v>
          </cell>
          <cell r="H10">
            <v>62</v>
          </cell>
          <cell r="I10">
            <v>25</v>
          </cell>
          <cell r="J10">
            <v>13</v>
          </cell>
        </row>
        <row r="11">
          <cell r="A11" t="str">
            <v>Argyll and Bute</v>
          </cell>
          <cell r="B11">
            <v>53</v>
          </cell>
          <cell r="C11">
            <v>40</v>
          </cell>
          <cell r="D11">
            <v>7</v>
          </cell>
          <cell r="G11" t="str">
            <v>Highland</v>
          </cell>
          <cell r="H11">
            <v>64</v>
          </cell>
          <cell r="I11">
            <v>25</v>
          </cell>
          <cell r="J11">
            <v>11</v>
          </cell>
        </row>
        <row r="12">
          <cell r="A12" t="str">
            <v>Highland</v>
          </cell>
          <cell r="B12">
            <v>55</v>
          </cell>
          <cell r="C12">
            <v>35</v>
          </cell>
          <cell r="D12">
            <v>10</v>
          </cell>
          <cell r="G12" t="str">
            <v>Glasgow City</v>
          </cell>
          <cell r="H12">
            <v>65</v>
          </cell>
          <cell r="I12">
            <v>19</v>
          </cell>
          <cell r="J12">
            <v>16</v>
          </cell>
        </row>
        <row r="13">
          <cell r="A13" t="str">
            <v>Aberdeen City</v>
          </cell>
          <cell r="B13">
            <v>56</v>
          </cell>
          <cell r="C13">
            <v>17</v>
          </cell>
          <cell r="D13">
            <v>28</v>
          </cell>
          <cell r="G13" t="str">
            <v>Orkney Islands</v>
          </cell>
          <cell r="H13">
            <v>65</v>
          </cell>
          <cell r="I13">
            <v>25</v>
          </cell>
          <cell r="J13">
            <v>10</v>
          </cell>
        </row>
        <row r="14">
          <cell r="A14" t="str">
            <v>Moray</v>
          </cell>
          <cell r="B14">
            <v>57</v>
          </cell>
          <cell r="C14">
            <v>36</v>
          </cell>
          <cell r="D14">
            <v>7</v>
          </cell>
          <cell r="G14" t="str">
            <v>Aberdeen City</v>
          </cell>
          <cell r="H14">
            <v>65</v>
          </cell>
          <cell r="I14">
            <v>20</v>
          </cell>
          <cell r="J14">
            <v>15</v>
          </cell>
        </row>
        <row r="15">
          <cell r="A15" t="str">
            <v>Scottish Borders</v>
          </cell>
          <cell r="B15">
            <v>57</v>
          </cell>
          <cell r="C15">
            <v>37</v>
          </cell>
          <cell r="D15">
            <v>6</v>
          </cell>
          <cell r="G15" t="str">
            <v>Argyll and Bute</v>
          </cell>
          <cell r="H15">
            <v>65</v>
          </cell>
          <cell r="I15">
            <v>24</v>
          </cell>
          <cell r="J15">
            <v>10</v>
          </cell>
        </row>
        <row r="16">
          <cell r="A16" t="str">
            <v>Fife</v>
          </cell>
          <cell r="B16">
            <v>59</v>
          </cell>
          <cell r="C16">
            <v>27</v>
          </cell>
          <cell r="D16">
            <v>14</v>
          </cell>
          <cell r="G16" t="str">
            <v>Shetland Islands</v>
          </cell>
          <cell r="H16">
            <v>67</v>
          </cell>
          <cell r="I16">
            <v>22</v>
          </cell>
          <cell r="J16">
            <v>11</v>
          </cell>
        </row>
        <row r="17">
          <cell r="A17" t="str">
            <v>Dundee City</v>
          </cell>
          <cell r="B17">
            <v>61</v>
          </cell>
          <cell r="C17">
            <v>20</v>
          </cell>
          <cell r="D17">
            <v>19</v>
          </cell>
          <cell r="G17" t="str">
            <v>Dundee City</v>
          </cell>
          <cell r="H17">
            <v>72</v>
          </cell>
          <cell r="I17">
            <v>17</v>
          </cell>
          <cell r="J17">
            <v>11</v>
          </cell>
        </row>
        <row r="18">
          <cell r="A18" t="str">
            <v>Na h-Eileanan Siar</v>
          </cell>
          <cell r="B18">
            <v>63</v>
          </cell>
          <cell r="C18">
            <v>32</v>
          </cell>
          <cell r="D18">
            <v>6</v>
          </cell>
          <cell r="G18" t="str">
            <v>Aberdeenshire</v>
          </cell>
          <cell r="H18">
            <v>73</v>
          </cell>
          <cell r="I18">
            <v>19</v>
          </cell>
          <cell r="J18">
            <v>8</v>
          </cell>
        </row>
        <row r="19">
          <cell r="A19" t="str">
            <v>Stirling</v>
          </cell>
          <cell r="B19">
            <v>67</v>
          </cell>
          <cell r="C19">
            <v>21</v>
          </cell>
          <cell r="D19">
            <v>12</v>
          </cell>
          <cell r="G19" t="str">
            <v>Perth and Kinross</v>
          </cell>
          <cell r="H19">
            <v>73</v>
          </cell>
          <cell r="I19">
            <v>17</v>
          </cell>
          <cell r="J19">
            <v>10</v>
          </cell>
        </row>
        <row r="20">
          <cell r="A20" t="str">
            <v>Perth and Kinross</v>
          </cell>
          <cell r="B20">
            <v>69</v>
          </cell>
          <cell r="C20">
            <v>20</v>
          </cell>
          <cell r="D20">
            <v>11</v>
          </cell>
          <cell r="G20" t="str">
            <v>Stirling</v>
          </cell>
          <cell r="H20">
            <v>74</v>
          </cell>
          <cell r="I20">
            <v>16</v>
          </cell>
          <cell r="J20">
            <v>10</v>
          </cell>
        </row>
        <row r="21">
          <cell r="A21" t="str">
            <v>Inverclyde</v>
          </cell>
          <cell r="B21">
            <v>71</v>
          </cell>
          <cell r="C21">
            <v>24</v>
          </cell>
          <cell r="D21">
            <v>5</v>
          </cell>
          <cell r="G21" t="str">
            <v>Na h-Eileanan Siar</v>
          </cell>
          <cell r="H21">
            <v>74</v>
          </cell>
          <cell r="I21">
            <v>18</v>
          </cell>
          <cell r="J21">
            <v>8</v>
          </cell>
        </row>
        <row r="22">
          <cell r="A22" t="str">
            <v>West Lothian</v>
          </cell>
          <cell r="B22">
            <v>74</v>
          </cell>
          <cell r="C22">
            <v>16</v>
          </cell>
          <cell r="D22">
            <v>11</v>
          </cell>
          <cell r="G22" t="str">
            <v>East Lothian</v>
          </cell>
          <cell r="H22">
            <v>75</v>
          </cell>
          <cell r="I22">
            <v>18</v>
          </cell>
          <cell r="J22">
            <v>8</v>
          </cell>
        </row>
        <row r="23">
          <cell r="A23" t="str">
            <v>South Ayrshire</v>
          </cell>
          <cell r="B23">
            <v>74</v>
          </cell>
          <cell r="C23">
            <v>20</v>
          </cell>
          <cell r="D23">
            <v>6</v>
          </cell>
          <cell r="G23" t="str">
            <v>Inverclyde</v>
          </cell>
          <cell r="H23">
            <v>76</v>
          </cell>
          <cell r="I23">
            <v>16</v>
          </cell>
          <cell r="J23">
            <v>8</v>
          </cell>
        </row>
        <row r="24">
          <cell r="A24" t="str">
            <v>Aberdeenshire</v>
          </cell>
          <cell r="B24">
            <v>74</v>
          </cell>
          <cell r="C24">
            <v>17</v>
          </cell>
          <cell r="D24">
            <v>8</v>
          </cell>
          <cell r="G24" t="str">
            <v>Renfrewshire</v>
          </cell>
          <cell r="H24">
            <v>76</v>
          </cell>
          <cell r="I24">
            <v>15</v>
          </cell>
          <cell r="J24">
            <v>9</v>
          </cell>
        </row>
        <row r="25">
          <cell r="A25" t="str">
            <v>North Ayrshire</v>
          </cell>
          <cell r="B25">
            <v>74</v>
          </cell>
          <cell r="C25">
            <v>21</v>
          </cell>
          <cell r="D25">
            <v>4</v>
          </cell>
          <cell r="G25" t="str">
            <v>South Ayrshire</v>
          </cell>
          <cell r="H25">
            <v>77</v>
          </cell>
          <cell r="I25">
            <v>15</v>
          </cell>
          <cell r="J25">
            <v>8</v>
          </cell>
        </row>
        <row r="26">
          <cell r="A26" t="str">
            <v>East Lothian</v>
          </cell>
          <cell r="B26">
            <v>75</v>
          </cell>
          <cell r="C26">
            <v>16</v>
          </cell>
          <cell r="D26">
            <v>9</v>
          </cell>
          <cell r="G26" t="str">
            <v>North Ayrshire</v>
          </cell>
          <cell r="H26">
            <v>77</v>
          </cell>
          <cell r="I26">
            <v>16</v>
          </cell>
          <cell r="J26">
            <v>8</v>
          </cell>
        </row>
        <row r="27">
          <cell r="A27" t="str">
            <v>Clackmannanshire</v>
          </cell>
          <cell r="B27">
            <v>75</v>
          </cell>
          <cell r="C27">
            <v>18</v>
          </cell>
          <cell r="D27">
            <v>6</v>
          </cell>
          <cell r="G27" t="str">
            <v>Angus</v>
          </cell>
          <cell r="H27">
            <v>77</v>
          </cell>
          <cell r="I27">
            <v>16</v>
          </cell>
          <cell r="J27">
            <v>7</v>
          </cell>
        </row>
        <row r="28">
          <cell r="A28" t="str">
            <v>Falkirk</v>
          </cell>
          <cell r="B28">
            <v>77</v>
          </cell>
          <cell r="C28">
            <v>15</v>
          </cell>
          <cell r="D28">
            <v>8</v>
          </cell>
          <cell r="G28" t="str">
            <v>South Lanarkshire</v>
          </cell>
          <cell r="H28">
            <v>77</v>
          </cell>
          <cell r="I28">
            <v>15</v>
          </cell>
          <cell r="J28">
            <v>8</v>
          </cell>
        </row>
        <row r="29">
          <cell r="A29" t="str">
            <v>Renfrewshire</v>
          </cell>
          <cell r="B29">
            <v>78</v>
          </cell>
          <cell r="C29">
            <v>12</v>
          </cell>
          <cell r="D29">
            <v>10</v>
          </cell>
          <cell r="G29" t="str">
            <v>Falkirk</v>
          </cell>
          <cell r="H29">
            <v>77</v>
          </cell>
          <cell r="I29">
            <v>15</v>
          </cell>
          <cell r="J29">
            <v>8</v>
          </cell>
        </row>
        <row r="30">
          <cell r="A30" t="str">
            <v>Angus</v>
          </cell>
          <cell r="B30">
            <v>78</v>
          </cell>
          <cell r="C30">
            <v>16</v>
          </cell>
          <cell r="D30">
            <v>6</v>
          </cell>
          <cell r="G30" t="str">
            <v>Clackmannanshire</v>
          </cell>
          <cell r="H30">
            <v>77</v>
          </cell>
          <cell r="I30">
            <v>15</v>
          </cell>
          <cell r="J30">
            <v>8</v>
          </cell>
        </row>
        <row r="31">
          <cell r="A31" t="str">
            <v>East Ayrshire</v>
          </cell>
          <cell r="B31">
            <v>79</v>
          </cell>
          <cell r="C31">
            <v>18</v>
          </cell>
          <cell r="D31">
            <v>3</v>
          </cell>
          <cell r="G31" t="str">
            <v>West Lothian</v>
          </cell>
          <cell r="H31">
            <v>78</v>
          </cell>
          <cell r="I31">
            <v>15</v>
          </cell>
          <cell r="J31">
            <v>7</v>
          </cell>
        </row>
        <row r="32">
          <cell r="A32" t="str">
            <v>North Lanarkshire</v>
          </cell>
          <cell r="B32">
            <v>79</v>
          </cell>
          <cell r="C32">
            <v>15</v>
          </cell>
          <cell r="D32">
            <v>6</v>
          </cell>
          <cell r="G32" t="str">
            <v>East Ayrshire</v>
          </cell>
          <cell r="H32">
            <v>78</v>
          </cell>
          <cell r="I32">
            <v>15</v>
          </cell>
          <cell r="J32">
            <v>7</v>
          </cell>
        </row>
        <row r="33">
          <cell r="A33" t="str">
            <v>South Lanarkshire</v>
          </cell>
          <cell r="B33">
            <v>80</v>
          </cell>
          <cell r="C33">
            <v>15</v>
          </cell>
          <cell r="D33">
            <v>5</v>
          </cell>
          <cell r="G33" t="str">
            <v>North Lanarkshire</v>
          </cell>
          <cell r="H33">
            <v>78</v>
          </cell>
          <cell r="I33">
            <v>13</v>
          </cell>
          <cell r="J33">
            <v>9</v>
          </cell>
        </row>
        <row r="34">
          <cell r="A34" t="str">
            <v>West Dunbartonshire</v>
          </cell>
          <cell r="B34">
            <v>83</v>
          </cell>
          <cell r="C34">
            <v>13</v>
          </cell>
          <cell r="D34">
            <v>4</v>
          </cell>
          <cell r="G34" t="str">
            <v>Midlothian</v>
          </cell>
          <cell r="H34">
            <v>79</v>
          </cell>
          <cell r="I34">
            <v>15</v>
          </cell>
          <cell r="J34">
            <v>6</v>
          </cell>
        </row>
        <row r="35">
          <cell r="A35" t="str">
            <v>Midlothian</v>
          </cell>
          <cell r="B35">
            <v>84</v>
          </cell>
          <cell r="C35">
            <v>11</v>
          </cell>
          <cell r="D35">
            <v>5</v>
          </cell>
          <cell r="G35" t="str">
            <v>East Dunbartonshire</v>
          </cell>
          <cell r="H35">
            <v>80</v>
          </cell>
          <cell r="I35">
            <v>13</v>
          </cell>
          <cell r="J35">
            <v>7</v>
          </cell>
        </row>
        <row r="36">
          <cell r="A36" t="str">
            <v>East Dunbartonshire</v>
          </cell>
          <cell r="B36">
            <v>85</v>
          </cell>
          <cell r="C36">
            <v>13</v>
          </cell>
          <cell r="D36">
            <v>3</v>
          </cell>
          <cell r="G36" t="str">
            <v>West Dunbartonshire</v>
          </cell>
          <cell r="H36">
            <v>82</v>
          </cell>
          <cell r="I36">
            <v>12</v>
          </cell>
          <cell r="J36">
            <v>6</v>
          </cell>
        </row>
        <row r="37">
          <cell r="A37" t="str">
            <v>East Renfrewshire</v>
          </cell>
          <cell r="B37">
            <v>87</v>
          </cell>
          <cell r="C37">
            <v>10</v>
          </cell>
          <cell r="D37">
            <v>3</v>
          </cell>
          <cell r="G37" t="str">
            <v>East Renfrewshire</v>
          </cell>
          <cell r="H37">
            <v>82</v>
          </cell>
          <cell r="I37">
            <v>13</v>
          </cell>
          <cell r="J37">
            <v>5</v>
          </cell>
        </row>
        <row r="39">
          <cell r="A39" t="str">
            <v>Footnotes</v>
          </cell>
        </row>
      </sheetData>
      <sheetData sheetId="24" refreshError="1"/>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sheetData sheetId="36" refreshError="1"/>
      <sheetData sheetId="37"/>
      <sheetData sheetId="3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graphic 3"/>
      <sheetName val="Table1"/>
      <sheetName val="Figure 1 - Data"/>
      <sheetName val="Figure1"/>
      <sheetName val="Sheet1"/>
      <sheetName val="Table 2"/>
      <sheetName val="COB TS chart"/>
      <sheetName val="COB TS data"/>
      <sheetName val="COB most common"/>
      <sheetName val="Nationality most common"/>
      <sheetName val="RESAS - nationality"/>
      <sheetName val="RESAS - COB"/>
      <sheetName val="Sankey alternati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C2" t="str">
            <v>EU14</v>
          </cell>
          <cell r="D2" t="str">
            <v>EU8</v>
          </cell>
          <cell r="E2" t="str">
            <v>EU2</v>
          </cell>
          <cell r="F2" t="str">
            <v>EU Other</v>
          </cell>
          <cell r="G2" t="str">
            <v>Other Europe</v>
          </cell>
          <cell r="H2" t="str">
            <v>Asia</v>
          </cell>
          <cell r="I2" t="str">
            <v>Rest of the World</v>
          </cell>
        </row>
        <row r="3">
          <cell r="B3" t="str">
            <v>Non-EU</v>
          </cell>
          <cell r="C3">
            <v>0</v>
          </cell>
          <cell r="D3">
            <v>0</v>
          </cell>
          <cell r="E3">
            <v>0</v>
          </cell>
          <cell r="F3">
            <v>0</v>
          </cell>
          <cell r="G3">
            <v>12</v>
          </cell>
          <cell r="H3">
            <v>58</v>
          </cell>
          <cell r="I3">
            <v>61</v>
          </cell>
        </row>
        <row r="4">
          <cell r="B4" t="str">
            <v>Non-EU</v>
          </cell>
          <cell r="C4">
            <v>82</v>
          </cell>
          <cell r="D4">
            <v>122</v>
          </cell>
          <cell r="E4">
            <v>15</v>
          </cell>
          <cell r="F4">
            <v>2</v>
          </cell>
          <cell r="G4">
            <v>0</v>
          </cell>
          <cell r="H4">
            <v>0</v>
          </cell>
          <cell r="I4">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A2" t="str">
            <v>Canada</v>
          </cell>
          <cell r="B2">
            <v>6000</v>
          </cell>
        </row>
        <row r="3">
          <cell r="A3" t="str">
            <v>China</v>
          </cell>
          <cell r="B3">
            <v>10000</v>
          </cell>
        </row>
        <row r="4">
          <cell r="A4" t="str">
            <v>USA</v>
          </cell>
          <cell r="B4">
            <v>11000</v>
          </cell>
        </row>
        <row r="5">
          <cell r="A5" t="str">
            <v>India</v>
          </cell>
          <cell r="B5">
            <v>12000</v>
          </cell>
        </row>
        <row r="6">
          <cell r="A6" t="str">
            <v>Pakistan</v>
          </cell>
          <cell r="B6">
            <v>15000</v>
          </cell>
        </row>
        <row r="8">
          <cell r="A8" t="str">
            <v>France</v>
          </cell>
          <cell r="B8">
            <v>12000</v>
          </cell>
        </row>
        <row r="9">
          <cell r="A9" t="str">
            <v>Italy</v>
          </cell>
          <cell r="B9">
            <v>12000</v>
          </cell>
        </row>
        <row r="10">
          <cell r="A10" t="str">
            <v>Lithuania</v>
          </cell>
          <cell r="B10">
            <v>15000</v>
          </cell>
        </row>
        <row r="11">
          <cell r="A11" t="str">
            <v>R.O.Ireland</v>
          </cell>
          <cell r="B11">
            <v>20000</v>
          </cell>
        </row>
        <row r="12">
          <cell r="A12" t="str">
            <v>Poland</v>
          </cell>
          <cell r="B12">
            <v>87000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6.1"/>
      <sheetName val="Figure 6.1"/>
      <sheetName val="Data 6.2"/>
      <sheetName val="Figure 6.2"/>
      <sheetName val="Data 6.3"/>
      <sheetName val="Figure 6.3"/>
      <sheetName val="Data 6.4 NEW Age at mar"/>
      <sheetName val="6.4 NEW Age at mar fig"/>
      <sheetName val="Data 6.5"/>
      <sheetName val="Figure 6.5"/>
      <sheetName val="Data 6.6 NEW Civil marriage"/>
      <sheetName val="Figure 6.6 NEW Civil marriage"/>
      <sheetName val="Data 6.7"/>
      <sheetName val="Figure 6.7"/>
    </sheetNames>
    <sheetDataSet>
      <sheetData sheetId="0"/>
      <sheetData sheetId="1"/>
      <sheetData sheetId="2" refreshError="1"/>
      <sheetData sheetId="3"/>
      <sheetData sheetId="4" refreshError="1"/>
      <sheetData sheetId="5"/>
      <sheetData sheetId="6"/>
      <sheetData sheetId="7"/>
      <sheetData sheetId="8" refreshError="1"/>
      <sheetData sheetId="9">
        <row r="7">
          <cell r="J7">
            <v>1971</v>
          </cell>
        </row>
        <row r="12">
          <cell r="J12">
            <v>1976</v>
          </cell>
        </row>
        <row r="17">
          <cell r="J17">
            <v>1981</v>
          </cell>
        </row>
        <row r="22">
          <cell r="J22">
            <v>1986</v>
          </cell>
        </row>
        <row r="27">
          <cell r="J27">
            <v>1991</v>
          </cell>
        </row>
        <row r="32">
          <cell r="J32">
            <v>1996</v>
          </cell>
        </row>
        <row r="37">
          <cell r="J37">
            <v>2001</v>
          </cell>
        </row>
        <row r="42">
          <cell r="J42">
            <v>2006</v>
          </cell>
        </row>
        <row r="47">
          <cell r="J47">
            <v>2011</v>
          </cell>
        </row>
        <row r="54">
          <cell r="J54">
            <v>2018</v>
          </cell>
        </row>
      </sheetData>
      <sheetData sheetId="10" refreshError="1"/>
      <sheetData sheetId="11"/>
      <sheetData sheetId="12" refreshError="1"/>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Ali SPSS raw data 9906"/>
      <sheetName val="Alldata"/>
      <sheetName val="Pivot"/>
      <sheetName val="paf_hle"/>
      <sheetName val="static summary+graphs"/>
      <sheetName val="graphs 9903"/>
      <sheetName val="new HLE (SAH - Good-Fair)"/>
    </sheetNames>
    <sheetDataSet>
      <sheetData sheetId="0" refreshError="1"/>
      <sheetData sheetId="1" refreshError="1"/>
      <sheetData sheetId="2" refreshError="1">
        <row r="47">
          <cell r="G47" t="str">
            <v>S03000001</v>
          </cell>
          <cell r="H47" t="str">
            <v>East Ayrshire Community Health Partnership</v>
          </cell>
        </row>
        <row r="48">
          <cell r="G48" t="str">
            <v>S03000002</v>
          </cell>
          <cell r="H48" t="str">
            <v>North Ayrshire Community Health Partnership</v>
          </cell>
        </row>
        <row r="49">
          <cell r="G49" t="str">
            <v>S03000003</v>
          </cell>
          <cell r="H49" t="str">
            <v>South Ayrshire Community Health Partnership</v>
          </cell>
        </row>
        <row r="50">
          <cell r="G50" t="str">
            <v>S03000004</v>
          </cell>
          <cell r="H50" t="str">
            <v>Scottish Borders Community Health &amp; Care Partnership</v>
          </cell>
        </row>
        <row r="51">
          <cell r="G51" t="str">
            <v>S03000005</v>
          </cell>
          <cell r="H51" t="str">
            <v>Dumfries &amp; Galloway Community Health Partnership</v>
          </cell>
        </row>
        <row r="52">
          <cell r="G52" t="str">
            <v>S03000006</v>
          </cell>
          <cell r="H52" t="str">
            <v>Dunfermline &amp; West Fife Community Health Partnership</v>
          </cell>
        </row>
        <row r="53">
          <cell r="G53" t="str">
            <v>S03000007</v>
          </cell>
          <cell r="H53" t="str">
            <v>Glenrothes &amp; North East Fife Community Health Partnership</v>
          </cell>
        </row>
        <row r="54">
          <cell r="G54" t="str">
            <v>S03000008</v>
          </cell>
          <cell r="H54" t="str">
            <v>Kirkcaldy &amp; Levenmouth Community Health Partnership</v>
          </cell>
        </row>
        <row r="55">
          <cell r="G55" t="str">
            <v>S03000009</v>
          </cell>
          <cell r="H55" t="str">
            <v>Clackmannanshire Community Health Partnership</v>
          </cell>
        </row>
        <row r="56">
          <cell r="G56" t="str">
            <v>S03000010</v>
          </cell>
          <cell r="H56" t="str">
            <v>Falkirk Community Health Partnership</v>
          </cell>
        </row>
        <row r="57">
          <cell r="G57" t="str">
            <v>S03000011</v>
          </cell>
          <cell r="H57" t="str">
            <v>Stirling Community Health Partnership</v>
          </cell>
        </row>
        <row r="58">
          <cell r="G58" t="str">
            <v>S03000012</v>
          </cell>
          <cell r="H58" t="str">
            <v>Aberdeen City Community Health Partnership</v>
          </cell>
        </row>
        <row r="59">
          <cell r="G59" t="str">
            <v>S03000013</v>
          </cell>
          <cell r="H59" t="str">
            <v>Aberdeenshire Community Health Partnership</v>
          </cell>
        </row>
        <row r="60">
          <cell r="G60" t="str">
            <v>S03000014</v>
          </cell>
          <cell r="H60" t="str">
            <v>Moray Community Health &amp; Social Care Partnership</v>
          </cell>
        </row>
        <row r="61">
          <cell r="G61" t="str">
            <v>S03000015</v>
          </cell>
          <cell r="H61" t="str">
            <v>East Dunbartonshire Community Health Partnership</v>
          </cell>
        </row>
        <row r="62">
          <cell r="G62" t="str">
            <v>S03000016</v>
          </cell>
          <cell r="H62" t="str">
            <v>East Glasgow Community Health &amp; Care Partnership</v>
          </cell>
        </row>
        <row r="63">
          <cell r="G63" t="str">
            <v>S03000017</v>
          </cell>
          <cell r="H63" t="str">
            <v>East Renfrewshire Community Health &amp; Care Partnership</v>
          </cell>
        </row>
        <row r="64">
          <cell r="G64" t="str">
            <v>S03000018</v>
          </cell>
          <cell r="H64" t="str">
            <v>Inverclyde Community Health Partnership</v>
          </cell>
        </row>
        <row r="65">
          <cell r="G65" t="str">
            <v>S03000019</v>
          </cell>
          <cell r="H65" t="str">
            <v>North Glasgow Community Health &amp; Care Partnership</v>
          </cell>
        </row>
        <row r="66">
          <cell r="G66" t="str">
            <v>S03000020</v>
          </cell>
          <cell r="H66" t="str">
            <v>Renfrewshire Community Health Partnership</v>
          </cell>
        </row>
        <row r="67">
          <cell r="G67" t="str">
            <v>S03000021</v>
          </cell>
          <cell r="H67" t="str">
            <v>South East Glasgow Community Health &amp; Care Partnership</v>
          </cell>
        </row>
        <row r="68">
          <cell r="G68" t="str">
            <v>S03000022</v>
          </cell>
          <cell r="H68" t="str">
            <v>South West Glasgow Community Health &amp; Care Partnership</v>
          </cell>
        </row>
        <row r="69">
          <cell r="G69" t="str">
            <v>S03000023</v>
          </cell>
          <cell r="H69" t="str">
            <v>West Dunbartonshire Community Health Partnership</v>
          </cell>
        </row>
        <row r="70">
          <cell r="G70" t="str">
            <v>S03000024</v>
          </cell>
          <cell r="H70" t="str">
            <v>West Glasgow Community Health &amp; Care Partnership</v>
          </cell>
        </row>
        <row r="71">
          <cell r="G71" t="str">
            <v>S03000025</v>
          </cell>
          <cell r="H71" t="str">
            <v>Argyll &amp; Bute Community Health Partnership</v>
          </cell>
        </row>
        <row r="72">
          <cell r="G72" t="str">
            <v>S03000026</v>
          </cell>
          <cell r="H72" t="str">
            <v>Mid Highland Community Health Partnership</v>
          </cell>
        </row>
        <row r="73">
          <cell r="G73" t="str">
            <v>S03000027</v>
          </cell>
          <cell r="H73" t="str">
            <v>North Highland Community Health Partnership</v>
          </cell>
        </row>
        <row r="74">
          <cell r="G74" t="str">
            <v>S03000028</v>
          </cell>
          <cell r="H74" t="str">
            <v>South East Highland Community Health Partnership</v>
          </cell>
        </row>
        <row r="75">
          <cell r="G75" t="str">
            <v>S03000029</v>
          </cell>
          <cell r="H75" t="str">
            <v>North Lanarkshire Community Health Partnership</v>
          </cell>
        </row>
        <row r="76">
          <cell r="G76" t="str">
            <v>S03000030</v>
          </cell>
          <cell r="H76" t="str">
            <v>South Lanarkshire Community Health Partnership</v>
          </cell>
        </row>
        <row r="77">
          <cell r="G77" t="str">
            <v>S03000031</v>
          </cell>
          <cell r="H77" t="str">
            <v>East Lothian Community Health Partnership</v>
          </cell>
        </row>
        <row r="78">
          <cell r="G78" t="str">
            <v>S03000032</v>
          </cell>
          <cell r="H78" t="str">
            <v>Midlothian Community Health Partnership</v>
          </cell>
        </row>
        <row r="79">
          <cell r="G79" t="str">
            <v>S03000035</v>
          </cell>
          <cell r="H79" t="str">
            <v>West Lothian Community Health &amp; Care Partnership</v>
          </cell>
        </row>
        <row r="80">
          <cell r="G80" t="str">
            <v>S03000036</v>
          </cell>
          <cell r="H80" t="str">
            <v>Orkney Community Health Partnership</v>
          </cell>
        </row>
        <row r="81">
          <cell r="G81" t="str">
            <v>S03000037</v>
          </cell>
          <cell r="H81" t="str">
            <v>Shetland Community Health Partnership</v>
          </cell>
        </row>
        <row r="82">
          <cell r="G82" t="str">
            <v>S03000038</v>
          </cell>
          <cell r="H82" t="str">
            <v>Angus Community Health Partnership</v>
          </cell>
        </row>
        <row r="83">
          <cell r="G83" t="str">
            <v>S03000039</v>
          </cell>
          <cell r="H83" t="str">
            <v>Dundee Community Health Partnership</v>
          </cell>
        </row>
        <row r="84">
          <cell r="G84" t="str">
            <v>S03000040</v>
          </cell>
          <cell r="H84" t="str">
            <v>Perth &amp; Kinross Community Health Partnership</v>
          </cell>
        </row>
        <row r="85">
          <cell r="G85" t="str">
            <v>S03000041</v>
          </cell>
          <cell r="H85" t="str">
            <v>Western Isles Community Health Partnership</v>
          </cell>
        </row>
        <row r="86">
          <cell r="G86" t="str">
            <v>S03000042</v>
          </cell>
          <cell r="H86" t="str">
            <v>Edinburgh Community Health Partnership</v>
          </cell>
        </row>
        <row r="87">
          <cell r="G87" t="str">
            <v>Scotland</v>
          </cell>
          <cell r="H87" t="str">
            <v>Scotland</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ports"/>
      <sheetName val="Info"/>
      <sheetName val="Special Dataset Tracker"/>
      <sheetName val="Request"/>
      <sheetName val="Contents"/>
      <sheetName val="Analysis"/>
      <sheetName val="Statistical Significance"/>
    </sheetNames>
    <sheetDataSet>
      <sheetData sheetId="0"/>
      <sheetData sheetId="1"/>
      <sheetData sheetId="2">
        <row r="5">
          <cell r="A5" t="str">
            <v>All</v>
          </cell>
          <cell r="D5" t="str">
            <v>All</v>
          </cell>
          <cell r="F5" t="str">
            <v>Not Started</v>
          </cell>
          <cell r="H5" t="str">
            <v>Jackie</v>
          </cell>
          <cell r="J5">
            <v>1</v>
          </cell>
          <cell r="K5" t="str">
            <v>January</v>
          </cell>
          <cell r="M5" t="str">
            <v>HA - Household composition</v>
          </cell>
        </row>
        <row r="6">
          <cell r="A6" t="str">
            <v>Ad-hoc</v>
          </cell>
          <cell r="F6" t="str">
            <v>In Progress</v>
          </cell>
          <cell r="H6" t="str">
            <v>David</v>
          </cell>
          <cell r="J6">
            <v>2</v>
          </cell>
          <cell r="K6" t="str">
            <v>February</v>
          </cell>
          <cell r="M6" t="str">
            <v>HB - Accommodation</v>
          </cell>
        </row>
        <row r="7">
          <cell r="A7" t="str">
            <v>Enquiry</v>
          </cell>
          <cell r="F7" t="str">
            <v>Completed</v>
          </cell>
          <cell r="H7" t="str">
            <v>Pat</v>
          </cell>
          <cell r="J7">
            <v>3</v>
          </cell>
          <cell r="K7" t="str">
            <v>March</v>
          </cell>
          <cell r="M7" t="str">
            <v>HC - Sharing accommodation, Internet access, Recycling</v>
          </cell>
        </row>
        <row r="8">
          <cell r="A8" t="str">
            <v>Special Dataset</v>
          </cell>
          <cell r="F8" t="str">
            <v>Closed</v>
          </cell>
          <cell r="H8" t="str">
            <v>Lead analyst</v>
          </cell>
          <cell r="J8">
            <v>4</v>
          </cell>
          <cell r="K8" t="str">
            <v>April</v>
          </cell>
          <cell r="M8" t="str">
            <v>HD - Driving and transport</v>
          </cell>
        </row>
        <row r="9">
          <cell r="A9" t="str">
            <v>Follow-up Survey</v>
          </cell>
          <cell r="H9" t="str">
            <v>Ludmila</v>
          </cell>
          <cell r="J9">
            <v>5</v>
          </cell>
          <cell r="K9" t="str">
            <v>May</v>
          </cell>
          <cell r="M9" t="str">
            <v>HE - Young people in the household</v>
          </cell>
        </row>
        <row r="10">
          <cell r="A10" t="str">
            <v>Projects</v>
          </cell>
          <cell r="H10" t="str">
            <v>Sarah</v>
          </cell>
          <cell r="J10">
            <v>6</v>
          </cell>
          <cell r="K10" t="str">
            <v>June</v>
          </cell>
          <cell r="M10" t="str">
            <v>HF - Health and disability</v>
          </cell>
        </row>
        <row r="11">
          <cell r="A11" t="str">
            <v>Fieldwork</v>
          </cell>
          <cell r="J11">
            <v>7</v>
          </cell>
          <cell r="K11" t="str">
            <v>July</v>
          </cell>
          <cell r="M11" t="str">
            <v>HG - Employment of Highest Income Householder</v>
          </cell>
        </row>
        <row r="12">
          <cell r="A12" t="str">
            <v>Management</v>
          </cell>
          <cell r="J12">
            <v>8</v>
          </cell>
          <cell r="K12" t="str">
            <v>August</v>
          </cell>
          <cell r="M12" t="str">
            <v>HH - Household Income</v>
          </cell>
        </row>
        <row r="13">
          <cell r="J13">
            <v>9</v>
          </cell>
          <cell r="K13" t="str">
            <v>September</v>
          </cell>
          <cell r="M13" t="str">
            <v>HI - Financial Services, Savings and Housing Costs</v>
          </cell>
        </row>
        <row r="14">
          <cell r="J14">
            <v>10</v>
          </cell>
          <cell r="K14" t="str">
            <v>October</v>
          </cell>
          <cell r="M14" t="str">
            <v>HJ - Mortgage and rent</v>
          </cell>
        </row>
        <row r="15">
          <cell r="J15">
            <v>11</v>
          </cell>
          <cell r="K15" t="str">
            <v>November</v>
          </cell>
          <cell r="M15" t="str">
            <v>HK - Household Finances</v>
          </cell>
        </row>
        <row r="16">
          <cell r="J16">
            <v>12</v>
          </cell>
          <cell r="K16" t="str">
            <v>December</v>
          </cell>
          <cell r="M16" t="str">
            <v>RA - Accommodation</v>
          </cell>
        </row>
        <row r="17">
          <cell r="M17" t="str">
            <v>RB - Neighbourhoods and Community Safety</v>
          </cell>
        </row>
        <row r="18">
          <cell r="M18" t="str">
            <v>RC - Education and Training</v>
          </cell>
        </row>
        <row r="19">
          <cell r="M19" t="str">
            <v>RD - Travel and Transport</v>
          </cell>
        </row>
        <row r="20">
          <cell r="M20" t="str">
            <v>RF - Volunteering, Convenience of Services</v>
          </cell>
        </row>
        <row r="21">
          <cell r="M21" t="str">
            <v>RG - Health and Disability</v>
          </cell>
        </row>
        <row r="22">
          <cell r="M22" t="str">
            <v>RH - Random Adult Employment</v>
          </cell>
        </row>
        <row r="23">
          <cell r="M23" t="str">
            <v>RI - Random Adult Income</v>
          </cell>
        </row>
        <row r="24">
          <cell r="M24" t="str">
            <v>SHCS</v>
          </cell>
        </row>
        <row r="25">
          <cell r="M25" t="str">
            <v>Cross-cutting topics</v>
          </cell>
        </row>
        <row r="26">
          <cell r="M26" t="str">
            <v>-</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2.1"/>
      <sheetName val="Figure 2.1"/>
      <sheetName val="Data 2.2"/>
      <sheetName val="Figure 2.2"/>
      <sheetName val="Data 2.3"/>
      <sheetName val="Figure 2.3"/>
      <sheetName val="Data 2.4"/>
      <sheetName val="Figure 2.4"/>
      <sheetName val="Data 2.5"/>
      <sheetName val="Figure 2.5"/>
      <sheetName val="Data 2.6"/>
      <sheetName val="Figure 2.6"/>
      <sheetName val="Data 2.7"/>
      <sheetName val="Chart1"/>
      <sheetName val="Figure 2.7"/>
      <sheetName val="Data 2.8"/>
      <sheetName val="Figure 2.8"/>
    </sheetNames>
    <sheetDataSet>
      <sheetData sheetId="0"/>
      <sheetData sheetId="1"/>
      <sheetData sheetId="2" refreshError="1"/>
      <sheetData sheetId="3"/>
      <sheetData sheetId="4" refreshError="1"/>
      <sheetData sheetId="5"/>
      <sheetData sheetId="6" refreshError="1"/>
      <sheetData sheetId="7"/>
      <sheetData sheetId="8" refreshError="1"/>
      <sheetData sheetId="9"/>
      <sheetData sheetId="10" refreshError="1"/>
      <sheetData sheetId="11"/>
      <sheetData sheetId="12" refreshError="1"/>
      <sheetData sheetId="13">
        <row r="5">
          <cell r="I5">
            <v>1986</v>
          </cell>
          <cell r="J5">
            <v>1991</v>
          </cell>
          <cell r="K5">
            <v>1996</v>
          </cell>
          <cell r="L5">
            <v>2001</v>
          </cell>
        </row>
        <row r="6">
          <cell r="A6">
            <v>15</v>
          </cell>
          <cell r="B6">
            <v>1.6877856E-3</v>
          </cell>
          <cell r="C6">
            <v>2.6814225999999999E-3</v>
          </cell>
          <cell r="D6">
            <v>3.0345628E-3</v>
          </cell>
          <cell r="E6">
            <v>2.0731763E-3</v>
          </cell>
          <cell r="F6">
            <v>3.1927365E-3</v>
          </cell>
          <cell r="G6">
            <v>3.689559194769888E-3</v>
          </cell>
          <cell r="H6">
            <v>4.9508014109784018E-3</v>
          </cell>
          <cell r="I6">
            <v>4.1301627033792244E-3</v>
          </cell>
          <cell r="J6">
            <v>3.4584669559202664E-3</v>
          </cell>
          <cell r="K6">
            <v>2.6365603028664143E-3</v>
          </cell>
          <cell r="L6">
            <v>1E-3</v>
          </cell>
        </row>
        <row r="7">
          <cell r="A7">
            <v>16</v>
          </cell>
          <cell r="B7">
            <v>1.3618827300000001E-2</v>
          </cell>
          <cell r="C7">
            <v>1.8738448500000001E-2</v>
          </cell>
          <cell r="D7">
            <v>1.49220015E-2</v>
          </cell>
          <cell r="E7">
            <v>1.2856325300000001E-2</v>
          </cell>
          <cell r="F7">
            <v>1.6406174700000001E-2</v>
          </cell>
          <cell r="G7">
            <v>1.8542170589355346E-2</v>
          </cell>
          <cell r="H7">
            <v>2.0643290768052453E-2</v>
          </cell>
          <cell r="I7">
            <v>1.5362240010190632E-2</v>
          </cell>
          <cell r="J7">
            <v>1.4372689944786505E-2</v>
          </cell>
          <cell r="K7">
            <v>9.6802378439826177E-3</v>
          </cell>
          <cell r="L7">
            <v>5.0000000000000001E-3</v>
          </cell>
        </row>
        <row r="8">
          <cell r="A8">
            <v>17</v>
          </cell>
          <cell r="B8">
            <v>5.2970494600000001E-2</v>
          </cell>
          <cell r="C8">
            <v>6.5343470900000006E-2</v>
          </cell>
          <cell r="D8">
            <v>4.4940255800000002E-2</v>
          </cell>
          <cell r="E8">
            <v>4.0249814199999998E-2</v>
          </cell>
          <cell r="F8">
            <v>4.7089963300000003E-2</v>
          </cell>
          <cell r="G8">
            <v>5.0874884646915398E-2</v>
          </cell>
          <cell r="H8">
            <v>5.534449220353381E-2</v>
          </cell>
          <cell r="I8">
            <v>4.3989641425761915E-2</v>
          </cell>
          <cell r="J8">
            <v>4.0366431618424077E-2</v>
          </cell>
          <cell r="K8">
            <v>2.8000000000000001E-2</v>
          </cell>
          <cell r="L8">
            <v>1.4E-2</v>
          </cell>
        </row>
        <row r="9">
          <cell r="A9">
            <v>18</v>
          </cell>
          <cell r="B9">
            <v>0.12824248129999999</v>
          </cell>
          <cell r="C9">
            <v>0.1338870144</v>
          </cell>
          <cell r="D9">
            <v>9.5117512399999993E-2</v>
          </cell>
          <cell r="E9">
            <v>8.4573190199999995E-2</v>
          </cell>
          <cell r="F9">
            <v>9.1490044200000009E-2</v>
          </cell>
          <cell r="G9">
            <v>9.4276586802326756E-2</v>
          </cell>
          <cell r="H9">
            <v>0.10226687177151031</v>
          </cell>
          <cell r="I9">
            <v>8.4798220717780509E-2</v>
          </cell>
          <cell r="J9">
            <v>7.4702455096046977E-2</v>
          </cell>
          <cell r="K9">
            <v>5.0999999999999997E-2</v>
          </cell>
        </row>
        <row r="10">
          <cell r="A10">
            <v>19</v>
          </cell>
          <cell r="B10">
            <v>0.23779236129999998</v>
          </cell>
          <cell r="C10">
            <v>0.2173153253</v>
          </cell>
          <cell r="D10">
            <v>0.16387961239999999</v>
          </cell>
          <cell r="E10">
            <v>0.14280186419999999</v>
          </cell>
          <cell r="F10">
            <v>0.14694779070000002</v>
          </cell>
          <cell r="G10">
            <v>0.14328399236583414</v>
          </cell>
          <cell r="H10">
            <v>0.15499954682178194</v>
          </cell>
          <cell r="I10">
            <v>0.13275870984336441</v>
          </cell>
          <cell r="J10">
            <v>0.11693452377508326</v>
          </cell>
          <cell r="K10">
            <v>7.9000000000000001E-2</v>
          </cell>
        </row>
        <row r="11">
          <cell r="A11">
            <v>20</v>
          </cell>
          <cell r="B11">
            <v>0.36785016479999999</v>
          </cell>
          <cell r="C11">
            <v>0.30910671319999999</v>
          </cell>
          <cell r="D11">
            <v>0.24582951019999999</v>
          </cell>
          <cell r="E11">
            <v>0.2108770364</v>
          </cell>
          <cell r="F11">
            <v>0.20964206524126144</v>
          </cell>
          <cell r="G11">
            <v>0.19789034723031695</v>
          </cell>
          <cell r="H11">
            <v>0.20899147161032339</v>
          </cell>
          <cell r="I11">
            <v>0.18712155087018609</v>
          </cell>
          <cell r="J11">
            <v>0.16177231334136694</v>
          </cell>
          <cell r="K11">
            <v>0.113</v>
          </cell>
        </row>
        <row r="12">
          <cell r="A12">
            <v>21</v>
          </cell>
          <cell r="B12">
            <v>0.50493363560000004</v>
          </cell>
          <cell r="C12">
            <v>0.40672667979999999</v>
          </cell>
          <cell r="D12">
            <v>0.3408916689</v>
          </cell>
          <cell r="E12">
            <v>0.29135032569999997</v>
          </cell>
          <cell r="F12">
            <v>0.27657663763859913</v>
          </cell>
          <cell r="G12">
            <v>0.25701081796429032</v>
          </cell>
          <cell r="H12">
            <v>0.26587508703520563</v>
          </cell>
          <cell r="I12">
            <v>0.24719934945828578</v>
          </cell>
          <cell r="J12">
            <v>0.20953311762391036</v>
          </cell>
          <cell r="K12">
            <v>0.15</v>
          </cell>
        </row>
        <row r="13">
          <cell r="A13">
            <v>22</v>
          </cell>
          <cell r="B13">
            <v>0.64473170510000011</v>
          </cell>
          <cell r="C13">
            <v>0.51946616329999995</v>
          </cell>
          <cell r="D13">
            <v>0.4442322064</v>
          </cell>
          <cell r="E13">
            <v>0.37957574539999994</v>
          </cell>
          <cell r="F13">
            <v>0.34496650020321895</v>
          </cell>
          <cell r="G13">
            <v>0.31788940668791538</v>
          </cell>
          <cell r="H13">
            <v>0.32284538233994736</v>
          </cell>
          <cell r="I13">
            <v>0.31278995004004589</v>
          </cell>
          <cell r="J13">
            <v>0.26100000000000001</v>
          </cell>
          <cell r="K13">
            <v>0.192</v>
          </cell>
        </row>
        <row r="14">
          <cell r="A14">
            <v>23</v>
          </cell>
          <cell r="B14">
            <v>0.78666897960000015</v>
          </cell>
          <cell r="C14">
            <v>0.64853927479999995</v>
          </cell>
          <cell r="D14">
            <v>0.55433896800000004</v>
          </cell>
          <cell r="E14">
            <v>0.47241089519999996</v>
          </cell>
          <cell r="F14">
            <v>0.42192483778089035</v>
          </cell>
          <cell r="G14">
            <v>0.38199404095240752</v>
          </cell>
          <cell r="H14">
            <v>0.38714915004699491</v>
          </cell>
          <cell r="I14">
            <v>0.38251837318806237</v>
          </cell>
          <cell r="J14">
            <v>0.31453779171283563</v>
          </cell>
        </row>
        <row r="15">
          <cell r="A15">
            <v>24</v>
          </cell>
          <cell r="B15">
            <v>0.93168035250000014</v>
          </cell>
          <cell r="C15">
            <v>0.78402521339999998</v>
          </cell>
          <cell r="D15">
            <v>0.67375590839999999</v>
          </cell>
          <cell r="E15">
            <v>0.57658931849999995</v>
          </cell>
          <cell r="F15">
            <v>0.50226386436365655</v>
          </cell>
          <cell r="G15">
            <v>0.44735912241141418</v>
          </cell>
          <cell r="H15">
            <v>0.45359657642042767</v>
          </cell>
          <cell r="I15">
            <v>0.45294250886602605</v>
          </cell>
          <cell r="J15">
            <v>0.373</v>
          </cell>
        </row>
        <row r="16">
          <cell r="A16">
            <v>25</v>
          </cell>
          <cell r="B16">
            <v>1.0750456828000001</v>
          </cell>
          <cell r="C16">
            <v>0.92634477589999997</v>
          </cell>
          <cell r="D16">
            <v>0.79564392539999995</v>
          </cell>
          <cell r="E16">
            <v>0.68785045810000001</v>
          </cell>
          <cell r="F16">
            <v>0.58832742138108685</v>
          </cell>
          <cell r="G16">
            <v>0.52016966235101525</v>
          </cell>
          <cell r="H16">
            <v>0.53017486849600992</v>
          </cell>
          <cell r="I16">
            <v>0.53389032809289405</v>
          </cell>
          <cell r="J16">
            <v>0.437</v>
          </cell>
        </row>
        <row r="17">
          <cell r="A17">
            <v>26</v>
          </cell>
          <cell r="B17">
            <v>1.2053708584000002</v>
          </cell>
          <cell r="C17">
            <v>1.0565247105</v>
          </cell>
          <cell r="D17">
            <v>0.91731776609999993</v>
          </cell>
          <cell r="E17">
            <v>0.80268051750000002</v>
          </cell>
          <cell r="F17">
            <v>0.68175800198914371</v>
          </cell>
          <cell r="G17">
            <v>0.59783569839602169</v>
          </cell>
          <cell r="H17">
            <v>0.61446605623547357</v>
          </cell>
          <cell r="I17">
            <v>0.61799999999999999</v>
          </cell>
          <cell r="J17">
            <v>0.50600000000000001</v>
          </cell>
        </row>
        <row r="18">
          <cell r="A18">
            <v>27</v>
          </cell>
          <cell r="B18">
            <v>1.3330656229000002</v>
          </cell>
          <cell r="C18">
            <v>1.1774710084</v>
          </cell>
          <cell r="D18">
            <v>1.0414236050999999</v>
          </cell>
          <cell r="E18">
            <v>0.91609575090000006</v>
          </cell>
          <cell r="F18">
            <v>0.77556880285152996</v>
          </cell>
          <cell r="G18">
            <v>0.68256459907584266</v>
          </cell>
          <cell r="H18">
            <v>0.70939618673553129</v>
          </cell>
          <cell r="I18">
            <v>0.70499999999999996</v>
          </cell>
          <cell r="J18">
            <v>0.58099999999999996</v>
          </cell>
        </row>
        <row r="19">
          <cell r="A19">
            <v>28</v>
          </cell>
          <cell r="B19">
            <v>1.4619970716000001</v>
          </cell>
          <cell r="C19">
            <v>1.2942563201999999</v>
          </cell>
          <cell r="D19">
            <v>1.1538389660999999</v>
          </cell>
          <cell r="E19">
            <v>1.0281166739000001</v>
          </cell>
          <cell r="F19">
            <v>0.87352852379400725</v>
          </cell>
          <cell r="G19">
            <v>0.77758752199546399</v>
          </cell>
          <cell r="H19">
            <v>0.80964285952121284</v>
          </cell>
          <cell r="I19">
            <v>0.80100000000000005</v>
          </cell>
        </row>
        <row r="20">
          <cell r="A20">
            <v>29</v>
          </cell>
          <cell r="B20">
            <v>1.5730664575000002</v>
          </cell>
          <cell r="C20">
            <v>1.4010540451</v>
          </cell>
          <cell r="D20">
            <v>1.2632942716</v>
          </cell>
          <cell r="E20">
            <v>1.1331627917</v>
          </cell>
          <cell r="F20">
            <v>0.96878291276039574</v>
          </cell>
          <cell r="G20">
            <v>0.87503766910236169</v>
          </cell>
          <cell r="H20">
            <v>0.91535690047041185</v>
          </cell>
          <cell r="I20">
            <v>0.89900000000000002</v>
          </cell>
        </row>
        <row r="21">
          <cell r="A21">
            <v>30</v>
          </cell>
          <cell r="B21">
            <v>1.6697411731000003</v>
          </cell>
          <cell r="C21">
            <v>1.4985716277000001</v>
          </cell>
          <cell r="D21">
            <v>1.3652855414</v>
          </cell>
          <cell r="E21">
            <v>1.2356176954</v>
          </cell>
          <cell r="F21">
            <v>1.0643651576422648</v>
          </cell>
          <cell r="G21">
            <v>0.97870214834347657</v>
          </cell>
          <cell r="H21">
            <v>1.0246723275460392</v>
          </cell>
          <cell r="I21">
            <v>0.999</v>
          </cell>
        </row>
        <row r="22">
          <cell r="A22">
            <v>31</v>
          </cell>
          <cell r="B22">
            <v>1.7463343104000002</v>
          </cell>
          <cell r="C22">
            <v>1.5828488134000001</v>
          </cell>
          <cell r="D22">
            <v>1.4613893098999999</v>
          </cell>
          <cell r="E22">
            <v>1.3282829239</v>
          </cell>
          <cell r="F22">
            <v>1.1581282713644636</v>
          </cell>
          <cell r="G22">
            <v>1.0846547586305118</v>
          </cell>
          <cell r="H22">
            <v>1.1325307899589994</v>
          </cell>
          <cell r="I22">
            <v>1.0960000000000001</v>
          </cell>
        </row>
        <row r="23">
          <cell r="A23">
            <v>32</v>
          </cell>
          <cell r="B23">
            <v>1.8097323516000001</v>
          </cell>
          <cell r="C23">
            <v>1.6523864457000002</v>
          </cell>
          <cell r="D23">
            <v>1.5397446812</v>
          </cell>
          <cell r="E23">
            <v>1.414548114</v>
          </cell>
          <cell r="F23">
            <v>1.2512525679593285</v>
          </cell>
          <cell r="G23">
            <v>1.1893939443811479</v>
          </cell>
          <cell r="H23">
            <v>1.2343802743193506</v>
          </cell>
          <cell r="I23">
            <v>1.1919999999999999</v>
          </cell>
        </row>
        <row r="24">
          <cell r="A24">
            <v>33</v>
          </cell>
          <cell r="B24">
            <v>1.8608407804000002</v>
          </cell>
          <cell r="C24">
            <v>1.7104017557000002</v>
          </cell>
          <cell r="D24">
            <v>1.6071892723999999</v>
          </cell>
          <cell r="E24">
            <v>1.4873923930999999</v>
          </cell>
          <cell r="F24">
            <v>1.3377505678554269</v>
          </cell>
          <cell r="G24">
            <v>1.2844144297262472</v>
          </cell>
          <cell r="H24">
            <v>1.3303501616799664</v>
          </cell>
        </row>
        <row r="25">
          <cell r="A25">
            <v>34</v>
          </cell>
          <cell r="B25">
            <v>1.9023281986000002</v>
          </cell>
          <cell r="C25">
            <v>1.7597541452000003</v>
          </cell>
          <cell r="D25">
            <v>1.6647103136999999</v>
          </cell>
          <cell r="E25">
            <v>1.5505688033</v>
          </cell>
          <cell r="F25">
            <v>1.4161116632089414</v>
          </cell>
          <cell r="G25">
            <v>1.3736571335956207</v>
          </cell>
          <cell r="H25">
            <v>1.42</v>
          </cell>
        </row>
        <row r="26">
          <cell r="A26">
            <v>35</v>
          </cell>
          <cell r="B26">
            <v>1.9367037538000003</v>
          </cell>
          <cell r="C26">
            <v>1.8028912906000003</v>
          </cell>
          <cell r="D26">
            <v>1.7134554993</v>
          </cell>
          <cell r="E26">
            <v>1.6078168946</v>
          </cell>
          <cell r="F26">
            <v>1.4885683536936996</v>
          </cell>
          <cell r="G26">
            <v>1.4546384622973141</v>
          </cell>
          <cell r="H26">
            <v>1.5</v>
          </cell>
        </row>
        <row r="27">
          <cell r="A27">
            <v>36</v>
          </cell>
          <cell r="B27">
            <v>1.9630727413000002</v>
          </cell>
          <cell r="C27">
            <v>1.8367031373000002</v>
          </cell>
          <cell r="D27">
            <v>1.7568750332</v>
          </cell>
          <cell r="E27">
            <v>1.6543132129</v>
          </cell>
          <cell r="F27">
            <v>1.5517593052600691</v>
          </cell>
          <cell r="G27">
            <v>1.5219122032376597</v>
          </cell>
          <cell r="H27">
            <v>1.5680000000000001</v>
          </cell>
        </row>
        <row r="28">
          <cell r="A28">
            <v>37</v>
          </cell>
          <cell r="B28">
            <v>1.9839191410000001</v>
          </cell>
          <cell r="C28">
            <v>1.8633757436000002</v>
          </cell>
          <cell r="D28">
            <v>1.7895107283</v>
          </cell>
          <cell r="E28">
            <v>1.6948652453999999</v>
          </cell>
          <cell r="F28">
            <v>1.6056525863948785</v>
          </cell>
          <cell r="G28">
            <v>1.5760900924670953</v>
          </cell>
          <cell r="H28">
            <v>1.62</v>
          </cell>
        </row>
        <row r="29">
          <cell r="A29">
            <v>38</v>
          </cell>
          <cell r="B29">
            <v>1.9999687815</v>
          </cell>
          <cell r="C29">
            <v>1.8834512698000003</v>
          </cell>
          <cell r="D29">
            <v>1.8131981821000001</v>
          </cell>
          <cell r="E29">
            <v>1.7270960109</v>
          </cell>
          <cell r="F29">
            <v>1.6479474361368598</v>
          </cell>
          <cell r="G29">
            <v>1.6214254009261886</v>
          </cell>
        </row>
        <row r="30">
          <cell r="A30">
            <v>39</v>
          </cell>
          <cell r="B30">
            <v>2.0114045002999998</v>
          </cell>
          <cell r="C30">
            <v>1.8984859439000004</v>
          </cell>
          <cell r="D30">
            <v>1.8319483363</v>
          </cell>
          <cell r="E30">
            <v>1.7522172734999999</v>
          </cell>
          <cell r="F30">
            <v>1.6795882187104783</v>
          </cell>
          <cell r="G30">
            <v>1.655</v>
          </cell>
        </row>
        <row r="31">
          <cell r="A31">
            <v>40</v>
          </cell>
          <cell r="B31">
            <v>2.0204940547999999</v>
          </cell>
          <cell r="C31">
            <v>1.9096158670000003</v>
          </cell>
          <cell r="D31">
            <v>1.8450224889</v>
          </cell>
          <cell r="E31">
            <v>1.7695039625</v>
          </cell>
          <cell r="F31">
            <v>1.7019250316899777</v>
          </cell>
          <cell r="G31">
            <v>1.681</v>
          </cell>
        </row>
        <row r="32">
          <cell r="A32">
            <v>41</v>
          </cell>
          <cell r="B32">
            <v>2.0258875408999999</v>
          </cell>
          <cell r="C32">
            <v>1.9158448373000003</v>
          </cell>
          <cell r="D32">
            <v>1.8528481036</v>
          </cell>
          <cell r="E32">
            <v>1.7818312125</v>
          </cell>
          <cell r="F32">
            <v>1.7165817428547212</v>
          </cell>
          <cell r="G32">
            <v>1.696</v>
          </cell>
        </row>
        <row r="33">
          <cell r="A33">
            <v>42</v>
          </cell>
          <cell r="B33">
            <v>2.0288626688</v>
          </cell>
          <cell r="C33">
            <v>1.9202100711000003</v>
          </cell>
          <cell r="D33">
            <v>1.8585945212999999</v>
          </cell>
          <cell r="E33">
            <v>1.7894322997000001</v>
          </cell>
          <cell r="F33">
            <v>1.7257186453692572</v>
          </cell>
          <cell r="G33">
            <v>1.7070000000000001</v>
          </cell>
        </row>
        <row r="34">
          <cell r="A34">
            <v>43</v>
          </cell>
          <cell r="B34">
            <v>2.0310338017</v>
          </cell>
          <cell r="C34">
            <v>1.9229943455000003</v>
          </cell>
          <cell r="D34">
            <v>1.8620352546999999</v>
          </cell>
          <cell r="E34">
            <v>1.7942205576000001</v>
          </cell>
          <cell r="F34">
            <v>1.7311986483857726</v>
          </cell>
        </row>
        <row r="35">
          <cell r="A35">
            <v>44</v>
          </cell>
          <cell r="B35">
            <v>2.0326991302000001</v>
          </cell>
          <cell r="C35">
            <v>1.9248049305000003</v>
          </cell>
          <cell r="D35">
            <v>1.8654229215999998</v>
          </cell>
          <cell r="E35">
            <v>1.7987735676000001</v>
          </cell>
          <cell r="F35">
            <v>1.7370000000000001</v>
          </cell>
        </row>
      </sheetData>
      <sheetData sheetId="14" refreshError="1"/>
      <sheetData sheetId="15"/>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4.1"/>
      <sheetName val="Fig 4.1 data"/>
      <sheetName val="Fig 4.2"/>
      <sheetName val="Fig 4.2 data"/>
      <sheetName val="Fig 4.3a"/>
      <sheetName val="Fig 4.3a data"/>
      <sheetName val="Fig 4.3b"/>
      <sheetName val="Fig 4.3b data"/>
      <sheetName val="Fig 4.4 data"/>
      <sheetName val="Fig 4.4"/>
      <sheetName val="Fig 4.5a"/>
      <sheetName val="Fig 4.5b"/>
      <sheetName val="Fig 4.5 data"/>
      <sheetName val="Fig 4.6"/>
      <sheetName val="Fig 4.6 data"/>
      <sheetName val="Fig 4.7a"/>
      <sheetName val="Fig 4.7b"/>
      <sheetName val="Fig 4.7 data"/>
    </sheetNames>
    <sheetDataSet>
      <sheetData sheetId="0"/>
      <sheetData sheetId="1" refreshError="1"/>
      <sheetData sheetId="2"/>
      <sheetData sheetId="3" refreshError="1"/>
      <sheetData sheetId="4"/>
      <sheetData sheetId="5" refreshError="1"/>
      <sheetData sheetId="6">
        <row r="5">
          <cell r="B5" t="str">
            <v>1980-1982</v>
          </cell>
          <cell r="C5" t="str">
            <v>1981-1983</v>
          </cell>
          <cell r="D5" t="str">
            <v>1982-1984</v>
          </cell>
          <cell r="E5" t="str">
            <v>1983-1985</v>
          </cell>
          <cell r="F5" t="str">
            <v>1984-1986</v>
          </cell>
          <cell r="G5" t="str">
            <v>1985-1987</v>
          </cell>
          <cell r="H5" t="str">
            <v>1986-1988</v>
          </cell>
          <cell r="I5" t="str">
            <v>1987-1989</v>
          </cell>
          <cell r="J5" t="str">
            <v>1988-1990</v>
          </cell>
          <cell r="K5" t="str">
            <v>1989-1991</v>
          </cell>
          <cell r="L5" t="str">
            <v>1990-1992</v>
          </cell>
          <cell r="M5" t="str">
            <v>1991-1993</v>
          </cell>
          <cell r="N5" t="str">
            <v>1992-1994</v>
          </cell>
          <cell r="O5" t="str">
            <v>1993-1995</v>
          </cell>
          <cell r="P5" t="str">
            <v>1994-1996</v>
          </cell>
          <cell r="Q5" t="str">
            <v>1995-1997</v>
          </cell>
          <cell r="R5" t="str">
            <v>1996-1998</v>
          </cell>
          <cell r="S5" t="str">
            <v>1997-1999</v>
          </cell>
          <cell r="T5" t="str">
            <v>1998-2000</v>
          </cell>
          <cell r="U5" t="str">
            <v>1999-2001</v>
          </cell>
          <cell r="V5" t="str">
            <v>2000-2002</v>
          </cell>
          <cell r="W5" t="str">
            <v>2001-2003</v>
          </cell>
          <cell r="X5" t="str">
            <v>2002-2004</v>
          </cell>
          <cell r="Y5" t="str">
            <v>2003-2005</v>
          </cell>
          <cell r="Z5" t="str">
            <v>2004-2006</v>
          </cell>
          <cell r="AA5" t="str">
            <v>2005-2007</v>
          </cell>
          <cell r="AB5" t="str">
            <v>2006-2008</v>
          </cell>
          <cell r="AC5" t="str">
            <v>2007-2009</v>
          </cell>
          <cell r="AD5" t="str">
            <v>2008-2010</v>
          </cell>
          <cell r="AE5" t="str">
            <v>2009-2011</v>
          </cell>
          <cell r="AF5" t="str">
            <v>2010-2012</v>
          </cell>
          <cell r="AG5" t="str">
            <v>2011-2013</v>
          </cell>
          <cell r="AH5" t="str">
            <v>2012-2014</v>
          </cell>
          <cell r="AI5" t="str">
            <v>2013-2015</v>
          </cell>
          <cell r="AJ5" t="str">
            <v>2014-2016</v>
          </cell>
          <cell r="AK5" t="str">
            <v>2015-2017</v>
          </cell>
        </row>
        <row r="6">
          <cell r="A6" t="str">
            <v>Austria</v>
          </cell>
          <cell r="B6">
            <v>69.3</v>
          </cell>
          <cell r="C6">
            <v>69.400000000000006</v>
          </cell>
          <cell r="D6">
            <v>69.5</v>
          </cell>
          <cell r="E6">
            <v>70.099999999999994</v>
          </cell>
          <cell r="F6">
            <v>70.400000000000006</v>
          </cell>
          <cell r="G6">
            <v>71</v>
          </cell>
          <cell r="H6">
            <v>71.5</v>
          </cell>
          <cell r="I6">
            <v>71.900000000000006</v>
          </cell>
          <cell r="J6">
            <v>71.900000000000006</v>
          </cell>
          <cell r="K6">
            <v>72.3</v>
          </cell>
          <cell r="L6">
            <v>72.3</v>
          </cell>
          <cell r="M6">
            <v>72.5</v>
          </cell>
          <cell r="N6">
            <v>72.8</v>
          </cell>
          <cell r="O6">
            <v>73.2</v>
          </cell>
          <cell r="P6">
            <v>73.400000000000006</v>
          </cell>
          <cell r="Q6">
            <v>73.7</v>
          </cell>
          <cell r="R6">
            <v>74.099999999999994</v>
          </cell>
          <cell r="S6">
            <v>74.5</v>
          </cell>
          <cell r="T6">
            <v>74.900000000000006</v>
          </cell>
          <cell r="U6">
            <v>75.2</v>
          </cell>
          <cell r="V6">
            <v>75.599999999999994</v>
          </cell>
          <cell r="W6">
            <v>75.8</v>
          </cell>
          <cell r="X6">
            <v>75.900000000000006</v>
          </cell>
          <cell r="Y6">
            <v>76.400000000000006</v>
          </cell>
          <cell r="Z6">
            <v>76.599999999999994</v>
          </cell>
          <cell r="AA6">
            <v>77.099999999999994</v>
          </cell>
          <cell r="AB6">
            <v>77.400000000000006</v>
          </cell>
          <cell r="AC6">
            <v>77.7</v>
          </cell>
          <cell r="AD6">
            <v>77.599999999999994</v>
          </cell>
          <cell r="AE6">
            <v>77.8</v>
          </cell>
          <cell r="AF6">
            <v>78.3</v>
          </cell>
          <cell r="AG6">
            <v>78.400000000000006</v>
          </cell>
          <cell r="AH6">
            <v>78.599999999999994</v>
          </cell>
          <cell r="AI6">
            <v>79.099999999999994</v>
          </cell>
          <cell r="AJ6">
            <v>78.8</v>
          </cell>
          <cell r="AK6">
            <v>79.3</v>
          </cell>
        </row>
        <row r="7">
          <cell r="A7" t="str">
            <v>Belgium</v>
          </cell>
          <cell r="B7">
            <v>70.3</v>
          </cell>
          <cell r="C7">
            <v>70.599999999999994</v>
          </cell>
          <cell r="D7">
            <v>70.599999999999994</v>
          </cell>
          <cell r="E7">
            <v>71</v>
          </cell>
          <cell r="F7">
            <v>71.099999999999994</v>
          </cell>
          <cell r="G7">
            <v>71.400000000000006</v>
          </cell>
          <cell r="H7">
            <v>72</v>
          </cell>
          <cell r="I7">
            <v>72.2</v>
          </cell>
          <cell r="J7">
            <v>72.3</v>
          </cell>
          <cell r="K7">
            <v>72.7</v>
          </cell>
          <cell r="L7">
            <v>72.900000000000006</v>
          </cell>
          <cell r="M7">
            <v>73</v>
          </cell>
          <cell r="N7">
            <v>73</v>
          </cell>
          <cell r="O7">
            <v>73.400000000000006</v>
          </cell>
          <cell r="P7">
            <v>73.5</v>
          </cell>
          <cell r="Q7">
            <v>73.900000000000006</v>
          </cell>
          <cell r="R7">
            <v>74.2</v>
          </cell>
          <cell r="S7">
            <v>74.400000000000006</v>
          </cell>
          <cell r="T7">
            <v>74.400000000000006</v>
          </cell>
          <cell r="U7">
            <v>74.599999999999994</v>
          </cell>
          <cell r="V7">
            <v>74.900000000000006</v>
          </cell>
          <cell r="W7">
            <v>75.099999999999994</v>
          </cell>
          <cell r="X7">
            <v>75.3</v>
          </cell>
          <cell r="Y7">
            <v>76</v>
          </cell>
          <cell r="Z7">
            <v>76.2</v>
          </cell>
          <cell r="AA7">
            <v>76.599999999999994</v>
          </cell>
          <cell r="AB7">
            <v>77.099999999999994</v>
          </cell>
          <cell r="AC7">
            <v>76.900000000000006</v>
          </cell>
          <cell r="AD7">
            <v>77.400000000000006</v>
          </cell>
          <cell r="AE7">
            <v>77.5</v>
          </cell>
          <cell r="AF7">
            <v>78</v>
          </cell>
          <cell r="AG7">
            <v>77.8</v>
          </cell>
          <cell r="AH7">
            <v>78.099999999999994</v>
          </cell>
          <cell r="AI7">
            <v>78.8</v>
          </cell>
          <cell r="AJ7">
            <v>78.7</v>
          </cell>
          <cell r="AK7">
            <v>79</v>
          </cell>
        </row>
        <row r="8">
          <cell r="A8" t="str">
            <v>Bulgaria</v>
          </cell>
          <cell r="B8">
            <v>68.900000000000006</v>
          </cell>
          <cell r="C8">
            <v>68.5</v>
          </cell>
          <cell r="D8">
            <v>68.5</v>
          </cell>
          <cell r="E8">
            <v>68.5</v>
          </cell>
          <cell r="F8">
            <v>68.099999999999994</v>
          </cell>
          <cell r="G8">
            <v>68.5</v>
          </cell>
          <cell r="H8">
            <v>68.3</v>
          </cell>
          <cell r="I8">
            <v>68.3</v>
          </cell>
          <cell r="J8">
            <v>68.2</v>
          </cell>
          <cell r="K8">
            <v>68</v>
          </cell>
          <cell r="L8">
            <v>68</v>
          </cell>
          <cell r="M8">
            <v>67.8</v>
          </cell>
          <cell r="N8">
            <v>67.599999999999994</v>
          </cell>
          <cell r="O8">
            <v>67.3</v>
          </cell>
          <cell r="P8">
            <v>67.400000000000006</v>
          </cell>
          <cell r="Q8">
            <v>67.400000000000006</v>
          </cell>
          <cell r="R8">
            <v>67</v>
          </cell>
          <cell r="S8">
            <v>67.400000000000006</v>
          </cell>
          <cell r="T8">
            <v>68.2</v>
          </cell>
          <cell r="U8">
            <v>68.400000000000006</v>
          </cell>
          <cell r="V8">
            <v>68.599999999999994</v>
          </cell>
          <cell r="W8">
            <v>68.8</v>
          </cell>
          <cell r="X8">
            <v>68.900000000000006</v>
          </cell>
          <cell r="Y8">
            <v>69</v>
          </cell>
          <cell r="Z8">
            <v>69</v>
          </cell>
          <cell r="AA8">
            <v>69.2</v>
          </cell>
          <cell r="AB8">
            <v>69.5</v>
          </cell>
          <cell r="AC8">
            <v>69.8</v>
          </cell>
          <cell r="AD8">
            <v>70.2</v>
          </cell>
          <cell r="AE8">
            <v>70.3</v>
          </cell>
          <cell r="AF8">
            <v>70.7</v>
          </cell>
          <cell r="AG8">
            <v>70.900000000000006</v>
          </cell>
          <cell r="AH8">
            <v>71.3</v>
          </cell>
          <cell r="AI8">
            <v>71.099999999999994</v>
          </cell>
          <cell r="AJ8">
            <v>71.2</v>
          </cell>
          <cell r="AK8">
            <v>71.3</v>
          </cell>
        </row>
        <row r="9">
          <cell r="A9" t="str">
            <v>Croatia</v>
          </cell>
          <cell r="V9">
            <v>70.900000000000006</v>
          </cell>
          <cell r="W9">
            <v>71</v>
          </cell>
          <cell r="X9">
            <v>71</v>
          </cell>
          <cell r="Y9">
            <v>71.8</v>
          </cell>
          <cell r="Z9">
            <v>71.7</v>
          </cell>
          <cell r="AA9">
            <v>72.400000000000006</v>
          </cell>
          <cell r="AB9">
            <v>72.2</v>
          </cell>
          <cell r="AC9">
            <v>72.3</v>
          </cell>
          <cell r="AD9">
            <v>72.8</v>
          </cell>
          <cell r="AE9">
            <v>73.400000000000006</v>
          </cell>
          <cell r="AF9">
            <v>73.8</v>
          </cell>
          <cell r="AG9">
            <v>73.900000000000006</v>
          </cell>
          <cell r="AH9">
            <v>74.5</v>
          </cell>
          <cell r="AI9">
            <v>74.7</v>
          </cell>
          <cell r="AJ9">
            <v>74.400000000000006</v>
          </cell>
          <cell r="AK9">
            <v>75</v>
          </cell>
        </row>
        <row r="10">
          <cell r="A10" t="str">
            <v>Cyprus</v>
          </cell>
          <cell r="N10">
            <v>74.7</v>
          </cell>
          <cell r="O10">
            <v>75</v>
          </cell>
          <cell r="P10">
            <v>75.099999999999994</v>
          </cell>
          <cell r="Q10">
            <v>75.3</v>
          </cell>
          <cell r="R10">
            <v>74.900000000000006</v>
          </cell>
          <cell r="S10">
            <v>74.7</v>
          </cell>
          <cell r="T10">
            <v>76</v>
          </cell>
          <cell r="U10">
            <v>75.400000000000006</v>
          </cell>
          <cell r="V10">
            <v>76.599999999999994</v>
          </cell>
          <cell r="W10">
            <v>76.400000000000006</v>
          </cell>
          <cell r="X10">
            <v>76.8</v>
          </cell>
          <cell r="Y10">
            <v>76.5</v>
          </cell>
          <cell r="Z10">
            <v>76.5</v>
          </cell>
          <cell r="AA10">
            <v>78.099999999999994</v>
          </cell>
          <cell r="AB10">
            <v>77.599999999999994</v>
          </cell>
          <cell r="AC10">
            <v>78.2</v>
          </cell>
          <cell r="AD10">
            <v>78.5</v>
          </cell>
          <cell r="AE10">
            <v>79.2</v>
          </cell>
          <cell r="AF10">
            <v>79.3</v>
          </cell>
          <cell r="AG10">
            <v>78.900000000000006</v>
          </cell>
          <cell r="AH10">
            <v>80.099999999999994</v>
          </cell>
          <cell r="AI10">
            <v>80.3</v>
          </cell>
          <cell r="AJ10">
            <v>79.900000000000006</v>
          </cell>
          <cell r="AK10">
            <v>80.5</v>
          </cell>
        </row>
        <row r="11">
          <cell r="A11" t="str">
            <v>Czechia</v>
          </cell>
          <cell r="B11">
            <v>67.2</v>
          </cell>
          <cell r="C11">
            <v>67.3</v>
          </cell>
          <cell r="D11">
            <v>67.099999999999994</v>
          </cell>
          <cell r="E11">
            <v>67.400000000000006</v>
          </cell>
          <cell r="F11">
            <v>67.5</v>
          </cell>
          <cell r="G11">
            <v>67.5</v>
          </cell>
          <cell r="H11">
            <v>67.900000000000006</v>
          </cell>
          <cell r="I11">
            <v>68.2</v>
          </cell>
          <cell r="J11">
            <v>68.2</v>
          </cell>
          <cell r="K11">
            <v>67.599999999999994</v>
          </cell>
          <cell r="L11">
            <v>68.2</v>
          </cell>
          <cell r="M11">
            <v>68.599999999999994</v>
          </cell>
          <cell r="N11">
            <v>69.3</v>
          </cell>
          <cell r="O11">
            <v>69.5</v>
          </cell>
          <cell r="P11">
            <v>69.7</v>
          </cell>
          <cell r="Q11">
            <v>70.400000000000006</v>
          </cell>
          <cell r="R11">
            <v>70.5</v>
          </cell>
          <cell r="S11">
            <v>71.2</v>
          </cell>
          <cell r="T11">
            <v>71.5</v>
          </cell>
          <cell r="U11">
            <v>71.599999999999994</v>
          </cell>
          <cell r="V11">
            <v>72</v>
          </cell>
          <cell r="W11">
            <v>72.099999999999994</v>
          </cell>
          <cell r="X11">
            <v>72</v>
          </cell>
          <cell r="Y11">
            <v>72.5</v>
          </cell>
          <cell r="Z11">
            <v>72.900000000000006</v>
          </cell>
          <cell r="AA11">
            <v>73.5</v>
          </cell>
          <cell r="AB11">
            <v>73.8</v>
          </cell>
          <cell r="AC11">
            <v>74.099999999999994</v>
          </cell>
          <cell r="AD11">
            <v>74.3</v>
          </cell>
          <cell r="AE11">
            <v>74.5</v>
          </cell>
          <cell r="AF11">
            <v>74.8</v>
          </cell>
          <cell r="AG11">
            <v>75.099999999999994</v>
          </cell>
          <cell r="AH11">
            <v>75.2</v>
          </cell>
          <cell r="AI11">
            <v>75.8</v>
          </cell>
          <cell r="AJ11">
            <v>75.7</v>
          </cell>
          <cell r="AK11">
            <v>76.099999999999994</v>
          </cell>
        </row>
        <row r="12">
          <cell r="A12" t="str">
            <v>Denmark</v>
          </cell>
          <cell r="B12">
            <v>71.3</v>
          </cell>
          <cell r="C12">
            <v>71.599999999999994</v>
          </cell>
          <cell r="D12">
            <v>71.5</v>
          </cell>
          <cell r="E12">
            <v>71.7</v>
          </cell>
          <cell r="F12">
            <v>71.5</v>
          </cell>
          <cell r="G12">
            <v>71.8</v>
          </cell>
          <cell r="H12">
            <v>71.8</v>
          </cell>
          <cell r="I12">
            <v>72.099999999999994</v>
          </cell>
          <cell r="J12">
            <v>72</v>
          </cell>
          <cell r="K12">
            <v>72</v>
          </cell>
          <cell r="L12">
            <v>72.5</v>
          </cell>
          <cell r="M12">
            <v>72.599999999999994</v>
          </cell>
          <cell r="N12">
            <v>72.599999999999994</v>
          </cell>
          <cell r="O12">
            <v>72.8</v>
          </cell>
          <cell r="P12">
            <v>72.7</v>
          </cell>
          <cell r="Q12">
            <v>73.099999999999994</v>
          </cell>
          <cell r="R12">
            <v>73.599999999999994</v>
          </cell>
          <cell r="S12">
            <v>74</v>
          </cell>
          <cell r="T12">
            <v>74.2</v>
          </cell>
          <cell r="U12">
            <v>74.5</v>
          </cell>
          <cell r="V12">
            <v>74.7</v>
          </cell>
          <cell r="W12">
            <v>74.8</v>
          </cell>
          <cell r="X12">
            <v>75</v>
          </cell>
          <cell r="Y12">
            <v>75.400000000000006</v>
          </cell>
          <cell r="Z12">
            <v>76</v>
          </cell>
          <cell r="AA12">
            <v>76.099999999999994</v>
          </cell>
          <cell r="AB12">
            <v>76.2</v>
          </cell>
          <cell r="AC12">
            <v>76.5</v>
          </cell>
          <cell r="AD12">
            <v>76.900000000000006</v>
          </cell>
          <cell r="AE12">
            <v>77.2</v>
          </cell>
          <cell r="AF12">
            <v>77.8</v>
          </cell>
          <cell r="AG12">
            <v>78.099999999999994</v>
          </cell>
          <cell r="AH12">
            <v>78.3</v>
          </cell>
          <cell r="AI12">
            <v>78.7</v>
          </cell>
          <cell r="AJ12">
            <v>78.8</v>
          </cell>
          <cell r="AK12">
            <v>79</v>
          </cell>
        </row>
        <row r="13">
          <cell r="A13" t="str">
            <v>Estonia</v>
          </cell>
          <cell r="B13">
            <v>64.099999999999994</v>
          </cell>
          <cell r="C13">
            <v>64.599999999999994</v>
          </cell>
          <cell r="D13">
            <v>64.400000000000006</v>
          </cell>
          <cell r="E13">
            <v>64.599999999999994</v>
          </cell>
          <cell r="F13">
            <v>64.599999999999994</v>
          </cell>
          <cell r="G13">
            <v>66.2</v>
          </cell>
          <cell r="H13">
            <v>66.3</v>
          </cell>
          <cell r="I13">
            <v>66.5</v>
          </cell>
          <cell r="J13">
            <v>65.7</v>
          </cell>
          <cell r="K13">
            <v>64.7</v>
          </cell>
          <cell r="L13">
            <v>64.400000000000006</v>
          </cell>
          <cell r="M13">
            <v>63.4</v>
          </cell>
          <cell r="N13">
            <v>62.3</v>
          </cell>
          <cell r="O13">
            <v>60.6</v>
          </cell>
          <cell r="P13">
            <v>61.4</v>
          </cell>
          <cell r="Q13">
            <v>64.2</v>
          </cell>
          <cell r="R13">
            <v>64.2</v>
          </cell>
          <cell r="S13">
            <v>63.9</v>
          </cell>
          <cell r="T13">
            <v>65</v>
          </cell>
          <cell r="U13">
            <v>65.599999999999994</v>
          </cell>
          <cell r="V13">
            <v>65.2</v>
          </cell>
          <cell r="W13">
            <v>65.599999999999994</v>
          </cell>
          <cell r="X13">
            <v>66.400000000000006</v>
          </cell>
          <cell r="Y13">
            <v>66.7</v>
          </cell>
          <cell r="Z13">
            <v>67.599999999999994</v>
          </cell>
          <cell r="AA13">
            <v>67.599999999999994</v>
          </cell>
          <cell r="AB13">
            <v>67.5</v>
          </cell>
          <cell r="AC13">
            <v>68.900000000000006</v>
          </cell>
          <cell r="AD13">
            <v>70</v>
          </cell>
          <cell r="AE13">
            <v>70.900000000000006</v>
          </cell>
          <cell r="AF13">
            <v>71.400000000000006</v>
          </cell>
          <cell r="AG13">
            <v>71.400000000000006</v>
          </cell>
          <cell r="AH13">
            <v>72.8</v>
          </cell>
          <cell r="AI13">
            <v>72.400000000000006</v>
          </cell>
          <cell r="AJ13">
            <v>73.2</v>
          </cell>
          <cell r="AK13">
            <v>73.3</v>
          </cell>
        </row>
        <row r="14">
          <cell r="A14" t="str">
            <v>Finland</v>
          </cell>
          <cell r="B14">
            <v>69.599999999999994</v>
          </cell>
          <cell r="C14">
            <v>70.3</v>
          </cell>
          <cell r="D14">
            <v>70.3</v>
          </cell>
          <cell r="E14">
            <v>70.5</v>
          </cell>
          <cell r="F14">
            <v>70.2</v>
          </cell>
          <cell r="G14">
            <v>70.599999999999994</v>
          </cell>
          <cell r="H14">
            <v>70.7</v>
          </cell>
          <cell r="I14">
            <v>70.7</v>
          </cell>
          <cell r="J14">
            <v>70.900000000000006</v>
          </cell>
          <cell r="K14">
            <v>71</v>
          </cell>
          <cell r="L14">
            <v>71.400000000000006</v>
          </cell>
          <cell r="M14">
            <v>71.7</v>
          </cell>
          <cell r="N14">
            <v>72.099999999999994</v>
          </cell>
          <cell r="O14">
            <v>72.8</v>
          </cell>
          <cell r="P14">
            <v>72.8</v>
          </cell>
          <cell r="Q14">
            <v>73.099999999999994</v>
          </cell>
          <cell r="R14">
            <v>73.5</v>
          </cell>
          <cell r="S14">
            <v>73.599999999999994</v>
          </cell>
          <cell r="T14">
            <v>73.8</v>
          </cell>
          <cell r="U14">
            <v>74.2</v>
          </cell>
          <cell r="V14">
            <v>74.599999999999994</v>
          </cell>
          <cell r="W14">
            <v>74.900000000000006</v>
          </cell>
          <cell r="X14">
            <v>75.099999999999994</v>
          </cell>
          <cell r="Y14">
            <v>75.400000000000006</v>
          </cell>
          <cell r="Z14">
            <v>75.599999999999994</v>
          </cell>
          <cell r="AA14">
            <v>75.900000000000006</v>
          </cell>
          <cell r="AB14">
            <v>76</v>
          </cell>
          <cell r="AC14">
            <v>76.5</v>
          </cell>
          <cell r="AD14">
            <v>76.599999999999994</v>
          </cell>
          <cell r="AE14">
            <v>76.900000000000006</v>
          </cell>
          <cell r="AF14">
            <v>77.3</v>
          </cell>
          <cell r="AG14">
            <v>77.7</v>
          </cell>
          <cell r="AH14">
            <v>78</v>
          </cell>
          <cell r="AI14">
            <v>78.400000000000006</v>
          </cell>
          <cell r="AJ14">
            <v>78.7</v>
          </cell>
          <cell r="AK14">
            <v>78.599999999999994</v>
          </cell>
        </row>
        <row r="15">
          <cell r="A15" t="str">
            <v>France</v>
          </cell>
          <cell r="S15">
            <v>74.8</v>
          </cell>
          <cell r="T15">
            <v>75</v>
          </cell>
          <cell r="U15">
            <v>75.3</v>
          </cell>
          <cell r="V15">
            <v>75.5</v>
          </cell>
          <cell r="W15">
            <v>75.7</v>
          </cell>
          <cell r="X15">
            <v>75.7</v>
          </cell>
          <cell r="Y15">
            <v>76.7</v>
          </cell>
          <cell r="Z15">
            <v>76.7</v>
          </cell>
          <cell r="AA15">
            <v>77.3</v>
          </cell>
          <cell r="AB15">
            <v>77.599999999999994</v>
          </cell>
          <cell r="AC15">
            <v>77.8</v>
          </cell>
          <cell r="AD15">
            <v>78</v>
          </cell>
          <cell r="AE15">
            <v>78.2</v>
          </cell>
          <cell r="AF15">
            <v>78.7</v>
          </cell>
          <cell r="AG15">
            <v>78.7</v>
          </cell>
          <cell r="AH15">
            <v>79</v>
          </cell>
          <cell r="AI15">
            <v>79.5</v>
          </cell>
          <cell r="AJ15">
            <v>79.2</v>
          </cell>
          <cell r="AK15">
            <v>79.5</v>
          </cell>
        </row>
        <row r="16">
          <cell r="A16" t="str">
            <v>Germany (including former GDR)</v>
          </cell>
          <cell r="B16">
            <v>69.900000000000006</v>
          </cell>
          <cell r="C16">
            <v>70.2</v>
          </cell>
          <cell r="D16">
            <v>70.5</v>
          </cell>
          <cell r="E16">
            <v>71</v>
          </cell>
          <cell r="F16">
            <v>71.099999999999994</v>
          </cell>
          <cell r="G16">
            <v>71.400000000000006</v>
          </cell>
          <cell r="H16">
            <v>71.7</v>
          </cell>
          <cell r="I16">
            <v>71.900000000000006</v>
          </cell>
          <cell r="J16">
            <v>72.099999999999994</v>
          </cell>
          <cell r="K16">
            <v>72</v>
          </cell>
          <cell r="L16">
            <v>72.2</v>
          </cell>
          <cell r="M16">
            <v>72.7</v>
          </cell>
          <cell r="N16">
            <v>72.8</v>
          </cell>
          <cell r="O16">
            <v>73.099999999999994</v>
          </cell>
          <cell r="P16">
            <v>73.3</v>
          </cell>
          <cell r="Q16">
            <v>73.599999999999994</v>
          </cell>
          <cell r="R16">
            <v>74.099999999999994</v>
          </cell>
          <cell r="S16">
            <v>74.5</v>
          </cell>
          <cell r="T16">
            <v>74.8</v>
          </cell>
          <cell r="U16">
            <v>75.099999999999994</v>
          </cell>
          <cell r="V16">
            <v>75.599999999999994</v>
          </cell>
          <cell r="W16">
            <v>75.7</v>
          </cell>
          <cell r="X16">
            <v>75.8</v>
          </cell>
          <cell r="Y16">
            <v>76.5</v>
          </cell>
          <cell r="Z16">
            <v>76.7</v>
          </cell>
          <cell r="AA16">
            <v>77.2</v>
          </cell>
          <cell r="AB16">
            <v>77.400000000000006</v>
          </cell>
          <cell r="AC16">
            <v>77.599999999999994</v>
          </cell>
          <cell r="AD16">
            <v>77.8</v>
          </cell>
          <cell r="AE16">
            <v>78</v>
          </cell>
          <cell r="AF16">
            <v>77.900000000000006</v>
          </cell>
          <cell r="AG16">
            <v>78.099999999999994</v>
          </cell>
          <cell r="AH16">
            <v>78.099999999999994</v>
          </cell>
          <cell r="AI16">
            <v>78.7</v>
          </cell>
          <cell r="AJ16">
            <v>78.3</v>
          </cell>
          <cell r="AK16">
            <v>78.599999999999994</v>
          </cell>
        </row>
        <row r="17">
          <cell r="A17" t="str">
            <v>Greece</v>
          </cell>
          <cell r="B17">
            <v>73.400000000000006</v>
          </cell>
          <cell r="C17">
            <v>73.599999999999994</v>
          </cell>
          <cell r="D17">
            <v>73.400000000000006</v>
          </cell>
          <cell r="E17">
            <v>73.8</v>
          </cell>
          <cell r="F17">
            <v>73.5</v>
          </cell>
          <cell r="G17">
            <v>74.099999999999994</v>
          </cell>
          <cell r="H17">
            <v>73.900000000000006</v>
          </cell>
          <cell r="I17">
            <v>74.3</v>
          </cell>
          <cell r="J17">
            <v>74.5</v>
          </cell>
          <cell r="K17">
            <v>74.7</v>
          </cell>
          <cell r="L17">
            <v>74.8</v>
          </cell>
          <cell r="M17">
            <v>74.7</v>
          </cell>
          <cell r="N17">
            <v>75.099999999999994</v>
          </cell>
          <cell r="O17">
            <v>75.3</v>
          </cell>
          <cell r="P17">
            <v>75.2</v>
          </cell>
          <cell r="Q17">
            <v>75.3</v>
          </cell>
          <cell r="R17">
            <v>75.7</v>
          </cell>
          <cell r="S17">
            <v>75.8</v>
          </cell>
          <cell r="T17">
            <v>75.900000000000006</v>
          </cell>
          <cell r="U17">
            <v>75.900000000000006</v>
          </cell>
          <cell r="V17">
            <v>76.3</v>
          </cell>
          <cell r="W17">
            <v>76.400000000000006</v>
          </cell>
          <cell r="X17">
            <v>76.599999999999994</v>
          </cell>
          <cell r="Y17">
            <v>76.599999999999994</v>
          </cell>
          <cell r="Z17">
            <v>76.8</v>
          </cell>
          <cell r="AA17">
            <v>77.099999999999994</v>
          </cell>
          <cell r="AB17">
            <v>76.900000000000006</v>
          </cell>
          <cell r="AC17">
            <v>77.5</v>
          </cell>
          <cell r="AD17">
            <v>77.5</v>
          </cell>
          <cell r="AE17">
            <v>78</v>
          </cell>
          <cell r="AF17">
            <v>78</v>
          </cell>
          <cell r="AG17">
            <v>78</v>
          </cell>
          <cell r="AH17">
            <v>78.7</v>
          </cell>
          <cell r="AI17">
            <v>78.8</v>
          </cell>
          <cell r="AJ17">
            <v>78.5</v>
          </cell>
          <cell r="AK17">
            <v>78.900000000000006</v>
          </cell>
        </row>
        <row r="18">
          <cell r="A18" t="str">
            <v>Hungary</v>
          </cell>
          <cell r="B18">
            <v>65.5</v>
          </cell>
          <cell r="C18">
            <v>65.7</v>
          </cell>
          <cell r="D18">
            <v>65.099999999999994</v>
          </cell>
          <cell r="E18">
            <v>65.099999999999994</v>
          </cell>
          <cell r="F18">
            <v>65.099999999999994</v>
          </cell>
          <cell r="G18">
            <v>65.3</v>
          </cell>
          <cell r="H18">
            <v>65.7</v>
          </cell>
          <cell r="I18">
            <v>66.2</v>
          </cell>
          <cell r="J18">
            <v>65.400000000000006</v>
          </cell>
          <cell r="K18">
            <v>65.2</v>
          </cell>
          <cell r="L18">
            <v>65.099999999999994</v>
          </cell>
          <cell r="M18">
            <v>64.7</v>
          </cell>
          <cell r="N18">
            <v>64.7</v>
          </cell>
          <cell r="O18">
            <v>65</v>
          </cell>
          <cell r="P18">
            <v>65.400000000000006</v>
          </cell>
          <cell r="Q18">
            <v>66.3</v>
          </cell>
          <cell r="R18">
            <v>66.7</v>
          </cell>
          <cell r="S18">
            <v>66.5</v>
          </cell>
          <cell r="T18">
            <v>66.7</v>
          </cell>
          <cell r="U18">
            <v>67.5</v>
          </cell>
          <cell r="V18">
            <v>68.2</v>
          </cell>
          <cell r="W18">
            <v>68.3</v>
          </cell>
          <cell r="X18">
            <v>68.400000000000006</v>
          </cell>
          <cell r="Y18">
            <v>68.7</v>
          </cell>
          <cell r="Z18">
            <v>68.7</v>
          </cell>
          <cell r="AA18">
            <v>69.2</v>
          </cell>
          <cell r="AB18">
            <v>69.400000000000006</v>
          </cell>
          <cell r="AC18">
            <v>70</v>
          </cell>
          <cell r="AD18">
            <v>70.3</v>
          </cell>
          <cell r="AE18">
            <v>70.7</v>
          </cell>
          <cell r="AF18">
            <v>71.2</v>
          </cell>
          <cell r="AG18">
            <v>71.599999999999994</v>
          </cell>
          <cell r="AH18">
            <v>72.2</v>
          </cell>
          <cell r="AI18">
            <v>72.3</v>
          </cell>
          <cell r="AJ18">
            <v>72.3</v>
          </cell>
          <cell r="AK18">
            <v>72.599999999999994</v>
          </cell>
        </row>
        <row r="19">
          <cell r="A19" t="str">
            <v>Ireland</v>
          </cell>
          <cell r="G19">
            <v>70.8</v>
          </cell>
          <cell r="H19">
            <v>71.599999999999994</v>
          </cell>
          <cell r="I19">
            <v>71.7</v>
          </cell>
          <cell r="J19">
            <v>71.7</v>
          </cell>
          <cell r="K19">
            <v>72.099999999999994</v>
          </cell>
          <cell r="L19">
            <v>72.3</v>
          </cell>
          <cell r="M19">
            <v>72.7</v>
          </cell>
          <cell r="N19">
            <v>72.5</v>
          </cell>
          <cell r="O19">
            <v>73.099999999999994</v>
          </cell>
          <cell r="P19">
            <v>72.8</v>
          </cell>
          <cell r="Q19">
            <v>73.099999999999994</v>
          </cell>
          <cell r="R19">
            <v>73.400000000000006</v>
          </cell>
          <cell r="S19">
            <v>73.400000000000006</v>
          </cell>
          <cell r="T19">
            <v>73.400000000000006</v>
          </cell>
          <cell r="U19">
            <v>74</v>
          </cell>
          <cell r="V19">
            <v>74.5</v>
          </cell>
          <cell r="W19">
            <v>75</v>
          </cell>
          <cell r="X19">
            <v>75.7</v>
          </cell>
          <cell r="Y19">
            <v>76.099999999999994</v>
          </cell>
          <cell r="Z19">
            <v>76.7</v>
          </cell>
          <cell r="AA19">
            <v>76.900000000000006</v>
          </cell>
          <cell r="AB19">
            <v>77.3</v>
          </cell>
          <cell r="AC19">
            <v>77.900000000000006</v>
          </cell>
          <cell r="AD19">
            <v>77.8</v>
          </cell>
          <cell r="AE19">
            <v>78.5</v>
          </cell>
          <cell r="AF19">
            <v>78.599999999999994</v>
          </cell>
          <cell r="AG19">
            <v>78.7</v>
          </cell>
          <cell r="AH19">
            <v>78.900000000000006</v>
          </cell>
          <cell r="AI19">
            <v>79.3</v>
          </cell>
          <cell r="AJ19">
            <v>79.599999999999994</v>
          </cell>
          <cell r="AK19">
            <v>79.900000000000006</v>
          </cell>
        </row>
        <row r="20">
          <cell r="A20" t="str">
            <v>Italy</v>
          </cell>
          <cell r="F20">
            <v>72.3</v>
          </cell>
          <cell r="G20">
            <v>72.599999999999994</v>
          </cell>
          <cell r="H20">
            <v>73</v>
          </cell>
          <cell r="I20">
            <v>73.2</v>
          </cell>
          <cell r="J20">
            <v>73.599999999999994</v>
          </cell>
          <cell r="K20">
            <v>73.8</v>
          </cell>
          <cell r="L20">
            <v>73.8</v>
          </cell>
          <cell r="M20">
            <v>74.2</v>
          </cell>
          <cell r="N20">
            <v>74.599999999999994</v>
          </cell>
          <cell r="O20">
            <v>74.8</v>
          </cell>
          <cell r="P20">
            <v>75</v>
          </cell>
          <cell r="Q20">
            <v>75.400000000000006</v>
          </cell>
          <cell r="R20">
            <v>75.8</v>
          </cell>
          <cell r="S20">
            <v>76</v>
          </cell>
          <cell r="T20">
            <v>76.400000000000006</v>
          </cell>
          <cell r="U20">
            <v>76.900000000000006</v>
          </cell>
          <cell r="V20">
            <v>77.2</v>
          </cell>
          <cell r="W20">
            <v>77.400000000000006</v>
          </cell>
          <cell r="X20">
            <v>77.3</v>
          </cell>
          <cell r="Y20">
            <v>78</v>
          </cell>
          <cell r="Z20">
            <v>78.099999999999994</v>
          </cell>
          <cell r="AA20">
            <v>78.599999999999994</v>
          </cell>
          <cell r="AB20">
            <v>78.8</v>
          </cell>
          <cell r="AC20">
            <v>78.900000000000006</v>
          </cell>
          <cell r="AD20">
            <v>79.099999999999994</v>
          </cell>
          <cell r="AE20">
            <v>79.5</v>
          </cell>
          <cell r="AF20">
            <v>79.7</v>
          </cell>
          <cell r="AG20">
            <v>79.8</v>
          </cell>
          <cell r="AH20">
            <v>80.3</v>
          </cell>
          <cell r="AI20">
            <v>80.7</v>
          </cell>
          <cell r="AJ20">
            <v>80.3</v>
          </cell>
          <cell r="AK20">
            <v>81</v>
          </cell>
        </row>
        <row r="21">
          <cell r="A21" t="str">
            <v>Latvia</v>
          </cell>
          <cell r="W21">
            <v>64.400000000000006</v>
          </cell>
          <cell r="X21">
            <v>65.3</v>
          </cell>
          <cell r="Y21">
            <v>65.599999999999994</v>
          </cell>
          <cell r="Z21">
            <v>64.900000000000006</v>
          </cell>
          <cell r="AA21">
            <v>65</v>
          </cell>
          <cell r="AB21">
            <v>65.3</v>
          </cell>
          <cell r="AC21">
            <v>66.5</v>
          </cell>
          <cell r="AD21">
            <v>67.5</v>
          </cell>
          <cell r="AE21">
            <v>67.900000000000006</v>
          </cell>
          <cell r="AF21">
            <v>68.599999999999994</v>
          </cell>
          <cell r="AG21">
            <v>68.900000000000006</v>
          </cell>
          <cell r="AH21">
            <v>69.3</v>
          </cell>
          <cell r="AI21">
            <v>69.099999999999994</v>
          </cell>
          <cell r="AJ21">
            <v>69.7</v>
          </cell>
          <cell r="AK21">
            <v>69.8</v>
          </cell>
        </row>
        <row r="22">
          <cell r="A22" t="str">
            <v>Lithuania</v>
          </cell>
          <cell r="B22">
            <v>65.3</v>
          </cell>
          <cell r="C22">
            <v>65.7</v>
          </cell>
          <cell r="D22">
            <v>65.7</v>
          </cell>
          <cell r="E22">
            <v>65.099999999999994</v>
          </cell>
          <cell r="F22">
            <v>65.599999999999994</v>
          </cell>
          <cell r="G22">
            <v>67.8</v>
          </cell>
          <cell r="H22">
            <v>67.599999999999994</v>
          </cell>
          <cell r="I22">
            <v>67.400000000000006</v>
          </cell>
          <cell r="J22">
            <v>66.900000000000006</v>
          </cell>
          <cell r="K22">
            <v>66.400000000000006</v>
          </cell>
          <cell r="L22">
            <v>65.099999999999994</v>
          </cell>
          <cell r="M22">
            <v>64.8</v>
          </cell>
          <cell r="N22">
            <v>63.1</v>
          </cell>
          <cell r="O22">
            <v>62.5</v>
          </cell>
          <cell r="P22">
            <v>63.3</v>
          </cell>
          <cell r="Q22">
            <v>64.599999999999994</v>
          </cell>
          <cell r="R22">
            <v>65.5</v>
          </cell>
          <cell r="S22">
            <v>66</v>
          </cell>
          <cell r="T22">
            <v>66.3</v>
          </cell>
          <cell r="U22">
            <v>66.7</v>
          </cell>
          <cell r="V22">
            <v>65.900000000000006</v>
          </cell>
          <cell r="W22">
            <v>66.099999999999994</v>
          </cell>
          <cell r="X22">
            <v>66.400000000000006</v>
          </cell>
          <cell r="Y22">
            <v>66.2</v>
          </cell>
          <cell r="Z22">
            <v>65.2</v>
          </cell>
          <cell r="AA22">
            <v>65</v>
          </cell>
          <cell r="AB22">
            <v>64.5</v>
          </cell>
          <cell r="AC22">
            <v>65.900000000000006</v>
          </cell>
          <cell r="AD22">
            <v>67.099999999999994</v>
          </cell>
          <cell r="AE22">
            <v>67.599999999999994</v>
          </cell>
          <cell r="AF22">
            <v>68.099999999999994</v>
          </cell>
          <cell r="AG22">
            <v>68.400000000000006</v>
          </cell>
          <cell r="AH22">
            <v>68.5</v>
          </cell>
          <cell r="AI22">
            <v>69.2</v>
          </cell>
          <cell r="AJ22">
            <v>69.2</v>
          </cell>
          <cell r="AK22">
            <v>69.5</v>
          </cell>
        </row>
        <row r="23">
          <cell r="A23" t="str">
            <v>Luxembourg</v>
          </cell>
          <cell r="B23">
            <v>68.900000000000006</v>
          </cell>
          <cell r="C23">
            <v>68.900000000000006</v>
          </cell>
          <cell r="D23">
            <v>69.900000000000006</v>
          </cell>
          <cell r="E23">
            <v>69.7</v>
          </cell>
          <cell r="F23">
            <v>70.3</v>
          </cell>
          <cell r="G23">
            <v>70.7</v>
          </cell>
          <cell r="H23">
            <v>70.599999999999994</v>
          </cell>
          <cell r="I23">
            <v>71</v>
          </cell>
          <cell r="J23">
            <v>71.2</v>
          </cell>
          <cell r="K23">
            <v>72.400000000000006</v>
          </cell>
          <cell r="L23">
            <v>72</v>
          </cell>
          <cell r="M23">
            <v>71.900000000000006</v>
          </cell>
          <cell r="N23">
            <v>72.2</v>
          </cell>
          <cell r="O23">
            <v>73.2</v>
          </cell>
          <cell r="P23">
            <v>73</v>
          </cell>
          <cell r="Q23">
            <v>73.3</v>
          </cell>
          <cell r="R23">
            <v>74</v>
          </cell>
          <cell r="S23">
            <v>73.7</v>
          </cell>
          <cell r="T23">
            <v>74.400000000000006</v>
          </cell>
          <cell r="U23">
            <v>74.599999999999994</v>
          </cell>
          <cell r="V23">
            <v>75.099999999999994</v>
          </cell>
          <cell r="W23">
            <v>74.599999999999994</v>
          </cell>
          <cell r="X23">
            <v>74.8</v>
          </cell>
          <cell r="Y23">
            <v>76</v>
          </cell>
          <cell r="Z23">
            <v>76.7</v>
          </cell>
          <cell r="AA23">
            <v>76.8</v>
          </cell>
          <cell r="AB23">
            <v>76.7</v>
          </cell>
          <cell r="AC23">
            <v>78.099999999999994</v>
          </cell>
          <cell r="AD23">
            <v>78.099999999999994</v>
          </cell>
          <cell r="AE23">
            <v>77.900000000000006</v>
          </cell>
          <cell r="AF23">
            <v>78.5</v>
          </cell>
          <cell r="AG23">
            <v>79.099999999999994</v>
          </cell>
          <cell r="AH23">
            <v>79.8</v>
          </cell>
          <cell r="AI23">
            <v>79.400000000000006</v>
          </cell>
          <cell r="AJ23">
            <v>80</v>
          </cell>
          <cell r="AK23">
            <v>80.099999999999994</v>
          </cell>
        </row>
        <row r="24">
          <cell r="A24" t="str">
            <v>Malta</v>
          </cell>
          <cell r="B24">
            <v>69</v>
          </cell>
          <cell r="P24">
            <v>74.900000000000006</v>
          </cell>
          <cell r="Q24">
            <v>75</v>
          </cell>
          <cell r="R24">
            <v>75.3</v>
          </cell>
          <cell r="S24">
            <v>75.099999999999994</v>
          </cell>
          <cell r="T24">
            <v>75.5</v>
          </cell>
          <cell r="U24">
            <v>76.3</v>
          </cell>
          <cell r="V24">
            <v>76.599999999999994</v>
          </cell>
          <cell r="W24">
            <v>76.3</v>
          </cell>
          <cell r="X24">
            <v>76.400000000000006</v>
          </cell>
          <cell r="Y24">
            <v>77.400000000000006</v>
          </cell>
          <cell r="Z24">
            <v>77.3</v>
          </cell>
          <cell r="AA24">
            <v>77</v>
          </cell>
          <cell r="AB24">
            <v>77.5</v>
          </cell>
          <cell r="AC24">
            <v>77.099999999999994</v>
          </cell>
          <cell r="AD24">
            <v>77.900000000000006</v>
          </cell>
          <cell r="AE24">
            <v>79.3</v>
          </cell>
          <cell r="AF24">
            <v>78.599999999999994</v>
          </cell>
          <cell r="AG24">
            <v>78.599999999999994</v>
          </cell>
          <cell r="AH24">
            <v>79.599999999999994</v>
          </cell>
          <cell r="AI24">
            <v>79.900000000000006</v>
          </cell>
          <cell r="AJ24">
            <v>79.8</v>
          </cell>
          <cell r="AK24">
            <v>80.599999999999994</v>
          </cell>
        </row>
        <row r="25">
          <cell r="A25" t="str">
            <v>Netherlands</v>
          </cell>
          <cell r="F25">
            <v>73.099999999999994</v>
          </cell>
          <cell r="G25">
            <v>73.099999999999994</v>
          </cell>
          <cell r="H25">
            <v>73.5</v>
          </cell>
          <cell r="I25">
            <v>73.7</v>
          </cell>
          <cell r="J25">
            <v>73.7</v>
          </cell>
          <cell r="K25">
            <v>73.8</v>
          </cell>
          <cell r="L25">
            <v>74.099999999999994</v>
          </cell>
          <cell r="M25">
            <v>74.3</v>
          </cell>
          <cell r="N25">
            <v>74</v>
          </cell>
          <cell r="O25">
            <v>74.599999999999994</v>
          </cell>
          <cell r="P25">
            <v>74.599999999999994</v>
          </cell>
          <cell r="Q25">
            <v>74.7</v>
          </cell>
          <cell r="R25">
            <v>75.2</v>
          </cell>
          <cell r="S25">
            <v>75.2</v>
          </cell>
          <cell r="T25">
            <v>75.3</v>
          </cell>
          <cell r="U25">
            <v>75.599999999999994</v>
          </cell>
          <cell r="V25">
            <v>75.8</v>
          </cell>
          <cell r="W25">
            <v>76</v>
          </cell>
          <cell r="X25">
            <v>76.3</v>
          </cell>
          <cell r="Y25">
            <v>76.900000000000006</v>
          </cell>
          <cell r="Z25">
            <v>77.2</v>
          </cell>
          <cell r="AA25">
            <v>77.7</v>
          </cell>
          <cell r="AB25">
            <v>78.099999999999994</v>
          </cell>
          <cell r="AC25">
            <v>78.400000000000006</v>
          </cell>
          <cell r="AD25">
            <v>78.7</v>
          </cell>
          <cell r="AE25">
            <v>78.900000000000006</v>
          </cell>
          <cell r="AF25">
            <v>79.400000000000006</v>
          </cell>
          <cell r="AG25">
            <v>79.3</v>
          </cell>
          <cell r="AH25">
            <v>79.5</v>
          </cell>
          <cell r="AI25">
            <v>80</v>
          </cell>
          <cell r="AJ25">
            <v>79.900000000000006</v>
          </cell>
          <cell r="AK25">
            <v>80</v>
          </cell>
        </row>
        <row r="26">
          <cell r="A26" t="str">
            <v>Poland</v>
          </cell>
          <cell r="K26">
            <v>66.3</v>
          </cell>
          <cell r="L26">
            <v>65.900000000000006</v>
          </cell>
          <cell r="M26">
            <v>66.5</v>
          </cell>
          <cell r="N26">
            <v>67.2</v>
          </cell>
          <cell r="O26">
            <v>67.5</v>
          </cell>
          <cell r="P26">
            <v>67.7</v>
          </cell>
          <cell r="Q26">
            <v>68.099999999999994</v>
          </cell>
          <cell r="R26">
            <v>68.5</v>
          </cell>
          <cell r="S26">
            <v>68.900000000000006</v>
          </cell>
          <cell r="T26">
            <v>68.8</v>
          </cell>
          <cell r="U26">
            <v>69.599999999999994</v>
          </cell>
          <cell r="V26">
            <v>70</v>
          </cell>
          <cell r="W26">
            <v>70.3</v>
          </cell>
          <cell r="X26">
            <v>70.5</v>
          </cell>
          <cell r="Y26">
            <v>70.599999999999994</v>
          </cell>
          <cell r="Z26">
            <v>70.8</v>
          </cell>
          <cell r="AA26">
            <v>70.900000000000006</v>
          </cell>
          <cell r="AB26">
            <v>71</v>
          </cell>
          <cell r="AC26">
            <v>71.3</v>
          </cell>
          <cell r="AD26">
            <v>71.5</v>
          </cell>
          <cell r="AE26">
            <v>72.2</v>
          </cell>
          <cell r="AF26">
            <v>72.5</v>
          </cell>
          <cell r="AG26">
            <v>72.599999999999994</v>
          </cell>
          <cell r="AH26">
            <v>73</v>
          </cell>
          <cell r="AI26">
            <v>73.7</v>
          </cell>
          <cell r="AJ26">
            <v>73.5</v>
          </cell>
          <cell r="AK26">
            <v>73.900000000000006</v>
          </cell>
        </row>
        <row r="27">
          <cell r="A27" t="str">
            <v>Portugal</v>
          </cell>
          <cell r="B27">
            <v>68.2</v>
          </cell>
          <cell r="C27">
            <v>69</v>
          </cell>
          <cell r="D27">
            <v>69</v>
          </cell>
          <cell r="E27">
            <v>69.2</v>
          </cell>
          <cell r="F27">
            <v>69.400000000000006</v>
          </cell>
          <cell r="G27">
            <v>69.900000000000006</v>
          </cell>
          <cell r="H27">
            <v>70.3</v>
          </cell>
          <cell r="I27">
            <v>70.3</v>
          </cell>
          <cell r="J27">
            <v>70.900000000000006</v>
          </cell>
          <cell r="K27">
            <v>70.599999999999994</v>
          </cell>
          <cell r="L27">
            <v>70.5</v>
          </cell>
          <cell r="M27">
            <v>71</v>
          </cell>
          <cell r="N27">
            <v>71</v>
          </cell>
          <cell r="O27">
            <v>72</v>
          </cell>
          <cell r="P27">
            <v>71.7</v>
          </cell>
          <cell r="Q27">
            <v>71.599999999999994</v>
          </cell>
          <cell r="R27">
            <v>72.2</v>
          </cell>
          <cell r="S27">
            <v>72.400000000000006</v>
          </cell>
          <cell r="T27">
            <v>72.7</v>
          </cell>
          <cell r="U27">
            <v>73.3</v>
          </cell>
          <cell r="V27">
            <v>73.599999999999994</v>
          </cell>
          <cell r="W27">
            <v>73.900000000000006</v>
          </cell>
          <cell r="X27">
            <v>74.2</v>
          </cell>
          <cell r="Y27">
            <v>75</v>
          </cell>
          <cell r="Z27">
            <v>74.900000000000006</v>
          </cell>
          <cell r="AA27">
            <v>75.5</v>
          </cell>
          <cell r="AB27">
            <v>75.900000000000006</v>
          </cell>
          <cell r="AC27">
            <v>76.2</v>
          </cell>
          <cell r="AD27">
            <v>76.5</v>
          </cell>
          <cell r="AE27">
            <v>76.8</v>
          </cell>
          <cell r="AF27">
            <v>77.3</v>
          </cell>
          <cell r="AG27">
            <v>77.3</v>
          </cell>
          <cell r="AH27">
            <v>77.599999999999994</v>
          </cell>
          <cell r="AI27">
            <v>78</v>
          </cell>
          <cell r="AJ27">
            <v>78.099999999999994</v>
          </cell>
          <cell r="AK27">
            <v>78.099999999999994</v>
          </cell>
        </row>
        <row r="28">
          <cell r="A28" t="str">
            <v>Romania</v>
          </cell>
          <cell r="B28">
            <v>66.8</v>
          </cell>
          <cell r="C28">
            <v>67.099999999999994</v>
          </cell>
          <cell r="D28">
            <v>67</v>
          </cell>
          <cell r="E28">
            <v>67</v>
          </cell>
          <cell r="F28">
            <v>66.400000000000006</v>
          </cell>
          <cell r="G28">
            <v>66.7</v>
          </cell>
          <cell r="H28">
            <v>66.099999999999994</v>
          </cell>
          <cell r="I28">
            <v>66.5</v>
          </cell>
          <cell r="J28">
            <v>66.7</v>
          </cell>
          <cell r="K28">
            <v>66.7</v>
          </cell>
          <cell r="L28">
            <v>66.8</v>
          </cell>
          <cell r="M28">
            <v>66</v>
          </cell>
          <cell r="N28">
            <v>65.900000000000006</v>
          </cell>
          <cell r="O28">
            <v>65.7</v>
          </cell>
          <cell r="P28">
            <v>65.5</v>
          </cell>
          <cell r="Q28">
            <v>65.099999999999994</v>
          </cell>
          <cell r="R28">
            <v>65.2</v>
          </cell>
          <cell r="S28">
            <v>66.3</v>
          </cell>
          <cell r="T28">
            <v>67.099999999999994</v>
          </cell>
          <cell r="U28">
            <v>67.7</v>
          </cell>
          <cell r="V28">
            <v>67.5</v>
          </cell>
          <cell r="W28">
            <v>67.3</v>
          </cell>
          <cell r="X28">
            <v>67.400000000000006</v>
          </cell>
          <cell r="Y28">
            <v>67.8</v>
          </cell>
          <cell r="Z28">
            <v>68.400000000000006</v>
          </cell>
          <cell r="AA28">
            <v>69</v>
          </cell>
          <cell r="AB28">
            <v>69.5</v>
          </cell>
          <cell r="AC28">
            <v>69.7</v>
          </cell>
          <cell r="AD28">
            <v>69.8</v>
          </cell>
          <cell r="AE28">
            <v>70</v>
          </cell>
          <cell r="AF28">
            <v>70.8</v>
          </cell>
          <cell r="AG28">
            <v>70.900000000000006</v>
          </cell>
          <cell r="AH28">
            <v>71.599999999999994</v>
          </cell>
          <cell r="AI28">
            <v>71.3</v>
          </cell>
          <cell r="AJ28">
            <v>71.400000000000006</v>
          </cell>
          <cell r="AK28">
            <v>71.7</v>
          </cell>
        </row>
        <row r="29">
          <cell r="A29" t="str">
            <v>Scotland</v>
          </cell>
          <cell r="B29">
            <v>69.099999999999994</v>
          </cell>
          <cell r="C29">
            <v>69.3</v>
          </cell>
          <cell r="D29">
            <v>69.599999999999994</v>
          </cell>
          <cell r="E29">
            <v>69.900000000000006</v>
          </cell>
          <cell r="F29">
            <v>70</v>
          </cell>
          <cell r="G29">
            <v>70.2</v>
          </cell>
          <cell r="H29">
            <v>70.400000000000006</v>
          </cell>
          <cell r="I29">
            <v>70.599999999999994</v>
          </cell>
          <cell r="J29">
            <v>70.8</v>
          </cell>
          <cell r="K29">
            <v>71.099999999999994</v>
          </cell>
          <cell r="L29">
            <v>71.400000000000006</v>
          </cell>
          <cell r="M29">
            <v>71.5</v>
          </cell>
          <cell r="N29">
            <v>71.7</v>
          </cell>
          <cell r="O29">
            <v>71.900000000000006</v>
          </cell>
          <cell r="P29">
            <v>72.099999999999994</v>
          </cell>
          <cell r="Q29">
            <v>72.2</v>
          </cell>
          <cell r="R29">
            <v>72.400000000000006</v>
          </cell>
          <cell r="S29">
            <v>72.599999999999994</v>
          </cell>
          <cell r="T29">
            <v>72.8</v>
          </cell>
          <cell r="U29">
            <v>73.099999999999994</v>
          </cell>
          <cell r="V29">
            <v>73.3</v>
          </cell>
          <cell r="W29">
            <v>73.5</v>
          </cell>
          <cell r="X29">
            <v>73.8</v>
          </cell>
          <cell r="Y29">
            <v>74.2</v>
          </cell>
          <cell r="Z29">
            <v>74.599999999999994</v>
          </cell>
          <cell r="AA29">
            <v>74.8</v>
          </cell>
          <cell r="AB29">
            <v>75</v>
          </cell>
          <cell r="AC29">
            <v>75.3</v>
          </cell>
          <cell r="AD29">
            <v>75.8</v>
          </cell>
          <cell r="AE29">
            <v>76.2</v>
          </cell>
          <cell r="AF29">
            <v>76.5</v>
          </cell>
          <cell r="AG29">
            <v>76.8</v>
          </cell>
          <cell r="AH29">
            <v>77.099999999999994</v>
          </cell>
          <cell r="AI29">
            <v>77.099999999999994</v>
          </cell>
          <cell r="AJ29">
            <v>77.099999999999994</v>
          </cell>
          <cell r="AK29">
            <v>77</v>
          </cell>
        </row>
        <row r="30">
          <cell r="A30" t="str">
            <v>Slovakia</v>
          </cell>
          <cell r="B30">
            <v>66.8</v>
          </cell>
          <cell r="C30">
            <v>67</v>
          </cell>
          <cell r="D30">
            <v>66.7</v>
          </cell>
          <cell r="E30">
            <v>66.900000000000006</v>
          </cell>
          <cell r="F30">
            <v>67</v>
          </cell>
          <cell r="G30">
            <v>67.2</v>
          </cell>
          <cell r="H30">
            <v>67.400000000000006</v>
          </cell>
          <cell r="I30">
            <v>67.2</v>
          </cell>
          <cell r="J30">
            <v>67</v>
          </cell>
          <cell r="K30">
            <v>66.7</v>
          </cell>
          <cell r="L30">
            <v>66.900000000000006</v>
          </cell>
          <cell r="M30">
            <v>67.099999999999994</v>
          </cell>
          <cell r="N30">
            <v>67.8</v>
          </cell>
          <cell r="O30">
            <v>68.3</v>
          </cell>
          <cell r="P30">
            <v>68.400000000000006</v>
          </cell>
          <cell r="Q30">
            <v>68.8</v>
          </cell>
          <cell r="R30">
            <v>68.900000000000006</v>
          </cell>
          <cell r="S30">
            <v>68.599999999999994</v>
          </cell>
          <cell r="T30">
            <v>69</v>
          </cell>
          <cell r="U30">
            <v>69.2</v>
          </cell>
          <cell r="V30">
            <v>69.5</v>
          </cell>
          <cell r="W30">
            <v>69.8</v>
          </cell>
          <cell r="X30">
            <v>69.8</v>
          </cell>
          <cell r="Y30">
            <v>70.3</v>
          </cell>
          <cell r="Z30">
            <v>70.2</v>
          </cell>
          <cell r="AA30">
            <v>70.400000000000006</v>
          </cell>
          <cell r="AB30">
            <v>70.599999999999994</v>
          </cell>
          <cell r="AC30">
            <v>70.900000000000006</v>
          </cell>
          <cell r="AD30">
            <v>71.400000000000006</v>
          </cell>
          <cell r="AE30">
            <v>71.8</v>
          </cell>
          <cell r="AF30">
            <v>72.3</v>
          </cell>
          <cell r="AG30">
            <v>72.5</v>
          </cell>
          <cell r="AH30">
            <v>72.900000000000006</v>
          </cell>
          <cell r="AI30">
            <v>73.3</v>
          </cell>
          <cell r="AJ30">
            <v>73.099999999999994</v>
          </cell>
          <cell r="AK30">
            <v>73.8</v>
          </cell>
        </row>
        <row r="31">
          <cell r="A31" t="str">
            <v>Slovenia</v>
          </cell>
          <cell r="C31">
            <v>67</v>
          </cell>
          <cell r="D31">
            <v>66.900000000000006</v>
          </cell>
          <cell r="E31">
            <v>67.3</v>
          </cell>
          <cell r="F31">
            <v>67.7</v>
          </cell>
          <cell r="G31">
            <v>68.400000000000006</v>
          </cell>
          <cell r="H31">
            <v>68.2</v>
          </cell>
          <cell r="I31">
            <v>68.900000000000006</v>
          </cell>
          <cell r="J31">
            <v>69.3</v>
          </cell>
          <cell r="K31">
            <v>69.8</v>
          </cell>
          <cell r="L31">
            <v>69.5</v>
          </cell>
          <cell r="M31">
            <v>69.599999999999994</v>
          </cell>
          <cell r="N31">
            <v>69.400000000000006</v>
          </cell>
          <cell r="O31">
            <v>70.099999999999994</v>
          </cell>
          <cell r="P31">
            <v>70.8</v>
          </cell>
          <cell r="Q31">
            <v>71.099999999999994</v>
          </cell>
          <cell r="R31">
            <v>71.099999999999994</v>
          </cell>
          <cell r="S31">
            <v>71.3</v>
          </cell>
          <cell r="T31">
            <v>71.8</v>
          </cell>
          <cell r="U31">
            <v>72.2</v>
          </cell>
          <cell r="V31">
            <v>72.3</v>
          </cell>
          <cell r="W31">
            <v>72.599999999999994</v>
          </cell>
          <cell r="X31">
            <v>72.5</v>
          </cell>
          <cell r="Y31">
            <v>73.5</v>
          </cell>
          <cell r="Z31">
            <v>73.900000000000006</v>
          </cell>
          <cell r="AA31">
            <v>74.5</v>
          </cell>
          <cell r="AB31">
            <v>74.599999999999994</v>
          </cell>
          <cell r="AC31">
            <v>75.5</v>
          </cell>
          <cell r="AD31">
            <v>75.900000000000006</v>
          </cell>
          <cell r="AE31">
            <v>76.400000000000006</v>
          </cell>
          <cell r="AF31">
            <v>76.8</v>
          </cell>
          <cell r="AG31">
            <v>77.099999999999994</v>
          </cell>
          <cell r="AH31">
            <v>77.2</v>
          </cell>
          <cell r="AI31">
            <v>78.2</v>
          </cell>
          <cell r="AJ31">
            <v>77.8</v>
          </cell>
          <cell r="AK31">
            <v>78.2</v>
          </cell>
        </row>
        <row r="32">
          <cell r="A32" t="str">
            <v>Spain</v>
          </cell>
          <cell r="B32">
            <v>72.5</v>
          </cell>
          <cell r="C32">
            <v>73.099999999999994</v>
          </cell>
          <cell r="D32">
            <v>72.900000000000006</v>
          </cell>
          <cell r="E32">
            <v>73.099999999999994</v>
          </cell>
          <cell r="F32">
            <v>73.099999999999994</v>
          </cell>
          <cell r="G32">
            <v>73.400000000000006</v>
          </cell>
          <cell r="H32">
            <v>73.5</v>
          </cell>
          <cell r="I32">
            <v>73.5</v>
          </cell>
          <cell r="J32">
            <v>73.400000000000006</v>
          </cell>
          <cell r="K32">
            <v>73.3</v>
          </cell>
          <cell r="L32">
            <v>73.400000000000006</v>
          </cell>
          <cell r="M32">
            <v>73.8</v>
          </cell>
          <cell r="N32">
            <v>74</v>
          </cell>
          <cell r="O32">
            <v>74.400000000000006</v>
          </cell>
          <cell r="P32">
            <v>74.400000000000006</v>
          </cell>
          <cell r="Q32">
            <v>74.5</v>
          </cell>
          <cell r="R32">
            <v>75.2</v>
          </cell>
          <cell r="S32">
            <v>75.3</v>
          </cell>
          <cell r="T32">
            <v>75.3</v>
          </cell>
          <cell r="U32">
            <v>75.8</v>
          </cell>
          <cell r="V32">
            <v>76.3</v>
          </cell>
          <cell r="W32">
            <v>76.400000000000006</v>
          </cell>
          <cell r="X32">
            <v>76.400000000000006</v>
          </cell>
          <cell r="Y32">
            <v>77</v>
          </cell>
          <cell r="Z32">
            <v>77</v>
          </cell>
          <cell r="AA32">
            <v>77.8</v>
          </cell>
          <cell r="AB32">
            <v>77.900000000000006</v>
          </cell>
          <cell r="AC32">
            <v>78.3</v>
          </cell>
          <cell r="AD32">
            <v>78.8</v>
          </cell>
          <cell r="AE32">
            <v>79.2</v>
          </cell>
          <cell r="AF32">
            <v>79.5</v>
          </cell>
          <cell r="AG32">
            <v>79.5</v>
          </cell>
          <cell r="AH32">
            <v>80.2</v>
          </cell>
          <cell r="AI32">
            <v>80.400000000000006</v>
          </cell>
          <cell r="AJ32">
            <v>80.099999999999994</v>
          </cell>
          <cell r="AK32">
            <v>80.5</v>
          </cell>
        </row>
        <row r="33">
          <cell r="A33" t="str">
            <v>Sweden</v>
          </cell>
          <cell r="B33">
            <v>73.099999999999994</v>
          </cell>
          <cell r="C33">
            <v>73.5</v>
          </cell>
          <cell r="D33">
            <v>73.599999999999994</v>
          </cell>
          <cell r="E33">
            <v>73.900000000000006</v>
          </cell>
          <cell r="F33">
            <v>73.8</v>
          </cell>
          <cell r="G33">
            <v>74</v>
          </cell>
          <cell r="H33">
            <v>74.2</v>
          </cell>
          <cell r="I33">
            <v>74.099999999999994</v>
          </cell>
          <cell r="J33">
            <v>74.8</v>
          </cell>
          <cell r="K33">
            <v>74.8</v>
          </cell>
          <cell r="L33">
            <v>75</v>
          </cell>
          <cell r="M33">
            <v>75.400000000000006</v>
          </cell>
          <cell r="N33">
            <v>75.5</v>
          </cell>
          <cell r="O33">
            <v>76.099999999999994</v>
          </cell>
          <cell r="P33">
            <v>76.2</v>
          </cell>
          <cell r="Q33">
            <v>76.599999999999994</v>
          </cell>
          <cell r="R33">
            <v>76.8</v>
          </cell>
          <cell r="S33">
            <v>76.900000000000006</v>
          </cell>
          <cell r="T33">
            <v>77.099999999999994</v>
          </cell>
          <cell r="U33">
            <v>77.400000000000006</v>
          </cell>
          <cell r="V33">
            <v>77.599999999999994</v>
          </cell>
          <cell r="W33">
            <v>77.7</v>
          </cell>
          <cell r="X33">
            <v>78</v>
          </cell>
          <cell r="Y33">
            <v>78.400000000000006</v>
          </cell>
          <cell r="Z33">
            <v>78.5</v>
          </cell>
          <cell r="AA33">
            <v>78.8</v>
          </cell>
          <cell r="AB33">
            <v>79</v>
          </cell>
          <cell r="AC33">
            <v>79.2</v>
          </cell>
          <cell r="AD33">
            <v>79.400000000000006</v>
          </cell>
          <cell r="AE33">
            <v>79.599999999999994</v>
          </cell>
          <cell r="AF33">
            <v>79.900000000000006</v>
          </cell>
          <cell r="AG33">
            <v>79.900000000000006</v>
          </cell>
          <cell r="AH33">
            <v>80.2</v>
          </cell>
          <cell r="AI33">
            <v>80.400000000000006</v>
          </cell>
          <cell r="AJ33">
            <v>80.400000000000006</v>
          </cell>
          <cell r="AK33">
            <v>80.599999999999994</v>
          </cell>
        </row>
        <row r="34">
          <cell r="A34" t="str">
            <v>UK</v>
          </cell>
          <cell r="B34">
            <v>70.8</v>
          </cell>
          <cell r="C34">
            <v>71.099999999999994</v>
          </cell>
          <cell r="D34">
            <v>71.3</v>
          </cell>
          <cell r="E34">
            <v>71.5</v>
          </cell>
          <cell r="F34">
            <v>71.7</v>
          </cell>
          <cell r="G34">
            <v>71.900000000000006</v>
          </cell>
          <cell r="H34">
            <v>72.2</v>
          </cell>
          <cell r="I34">
            <v>72.400000000000006</v>
          </cell>
          <cell r="J34">
            <v>72.599999999999994</v>
          </cell>
          <cell r="K34">
            <v>72.900000000000006</v>
          </cell>
          <cell r="L34">
            <v>73.2</v>
          </cell>
          <cell r="M34">
            <v>73.400000000000006</v>
          </cell>
          <cell r="N34">
            <v>73.7</v>
          </cell>
          <cell r="O34">
            <v>73.8</v>
          </cell>
          <cell r="P34">
            <v>74.099999999999994</v>
          </cell>
          <cell r="Q34">
            <v>74.2</v>
          </cell>
          <cell r="R34">
            <v>74.5</v>
          </cell>
          <cell r="S34">
            <v>74.7</v>
          </cell>
          <cell r="T34">
            <v>75</v>
          </cell>
          <cell r="U34">
            <v>75.3</v>
          </cell>
          <cell r="V34">
            <v>75.599999999999994</v>
          </cell>
          <cell r="W34">
            <v>75.900000000000006</v>
          </cell>
          <cell r="X34">
            <v>76.2</v>
          </cell>
          <cell r="Y34">
            <v>76.5</v>
          </cell>
          <cell r="Z34">
            <v>76.900000000000006</v>
          </cell>
          <cell r="AA34">
            <v>77.099999999999994</v>
          </cell>
          <cell r="AB34">
            <v>77.400000000000006</v>
          </cell>
          <cell r="AC34">
            <v>77.7</v>
          </cell>
          <cell r="AD34">
            <v>78</v>
          </cell>
          <cell r="AE34">
            <v>78.400000000000006</v>
          </cell>
          <cell r="AF34">
            <v>78.7</v>
          </cell>
          <cell r="AG34">
            <v>78.900000000000006</v>
          </cell>
          <cell r="AH34">
            <v>79.099999999999994</v>
          </cell>
          <cell r="AI34">
            <v>79.099999999999994</v>
          </cell>
          <cell r="AJ34">
            <v>79.2</v>
          </cell>
          <cell r="AK34">
            <v>79.2</v>
          </cell>
        </row>
      </sheetData>
      <sheetData sheetId="7" refreshError="1"/>
      <sheetData sheetId="8"/>
      <sheetData sheetId="9">
        <row r="17">
          <cell r="B17" t="str">
            <v>good health</v>
          </cell>
          <cell r="C17" t="str">
            <v>bad health</v>
          </cell>
        </row>
        <row r="18">
          <cell r="A18" t="str">
            <v>Wales</v>
          </cell>
          <cell r="B18">
            <v>61.4</v>
          </cell>
          <cell r="C18">
            <v>16.899999999999999</v>
          </cell>
        </row>
        <row r="19">
          <cell r="A19" t="str">
            <v>Northern Ireland</v>
          </cell>
          <cell r="B19">
            <v>61.2</v>
          </cell>
          <cell r="C19">
            <v>17.299999999999997</v>
          </cell>
        </row>
        <row r="20">
          <cell r="A20" t="str">
            <v>Scotland</v>
          </cell>
          <cell r="B20">
            <v>62.3</v>
          </cell>
          <cell r="C20">
            <v>14.700000000000003</v>
          </cell>
        </row>
        <row r="21">
          <cell r="A21" t="str">
            <v>England</v>
          </cell>
          <cell r="B21">
            <v>63.4</v>
          </cell>
          <cell r="C21">
            <v>16.199999999999996</v>
          </cell>
        </row>
        <row r="22">
          <cell r="A22" t="str">
            <v>United Kingdom</v>
          </cell>
          <cell r="B22">
            <v>63.1</v>
          </cell>
          <cell r="C22">
            <v>16.100000000000001</v>
          </cell>
        </row>
        <row r="24">
          <cell r="A24" t="str">
            <v>Wales</v>
          </cell>
          <cell r="B24">
            <v>62</v>
          </cell>
          <cell r="C24">
            <v>20.200000000000003</v>
          </cell>
        </row>
        <row r="25">
          <cell r="A25" t="str">
            <v>Northern Ireland</v>
          </cell>
          <cell r="B25">
            <v>62.8</v>
          </cell>
          <cell r="C25">
            <v>19.5</v>
          </cell>
        </row>
        <row r="26">
          <cell r="A26" t="str">
            <v>Scotland</v>
          </cell>
          <cell r="B26">
            <v>62.6</v>
          </cell>
          <cell r="C26">
            <v>18.499999999999993</v>
          </cell>
        </row>
        <row r="27">
          <cell r="A27" t="str">
            <v>England</v>
          </cell>
          <cell r="B27">
            <v>63.8</v>
          </cell>
          <cell r="C27">
            <v>19.299999999999997</v>
          </cell>
        </row>
        <row r="28">
          <cell r="A28" t="str">
            <v>United Kingdom</v>
          </cell>
          <cell r="B28">
            <v>63.6</v>
          </cell>
          <cell r="C28">
            <v>19.300000000000004</v>
          </cell>
        </row>
      </sheetData>
      <sheetData sheetId="10" refreshError="1"/>
      <sheetData sheetId="11" refreshError="1"/>
      <sheetData sheetId="12" refreshError="1"/>
      <sheetData sheetId="13"/>
      <sheetData sheetId="14" refreshError="1"/>
      <sheetData sheetId="15"/>
      <sheetData sheetId="16" refreshError="1"/>
      <sheetData sheetId="17" refreshError="1"/>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4"/>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ons.gov.uk/peoplepopulationandcommunity/birthsdeathsandmarriages/deaths/articles/theimpactofusingthenewdefinitionofalcoholspecificdeaths/2017-10-27"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vital-events/deaths/accidental-deaths/the-definition-of-the-statistics"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www.nrscotland.gov.uk/statistics-and-data/statistics/statistics-by-theme/vital-events/deaths/suicides/the-definition-of-the-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showGridLines="0" tabSelected="1" workbookViewId="0">
      <selection sqref="A1:B1"/>
    </sheetView>
  </sheetViews>
  <sheetFormatPr defaultRowHeight="12.75" x14ac:dyDescent="0.2"/>
  <cols>
    <col min="1" max="1" width="10.5703125" style="3" customWidth="1"/>
    <col min="2" max="2" width="92.5703125" style="3" customWidth="1"/>
    <col min="3" max="16384" width="9.140625" style="3"/>
  </cols>
  <sheetData>
    <row r="1" spans="1:5" s="1" customFormat="1" ht="18" customHeight="1" x14ac:dyDescent="0.25">
      <c r="A1" s="986" t="s">
        <v>0</v>
      </c>
      <c r="B1" s="986"/>
      <c r="D1" s="6"/>
      <c r="E1" s="6"/>
    </row>
    <row r="2" spans="1:5" ht="15" customHeight="1" x14ac:dyDescent="0.2">
      <c r="A2" s="2"/>
      <c r="B2" s="2"/>
    </row>
    <row r="3" spans="1:5" x14ac:dyDescent="0.2">
      <c r="A3" s="967" t="s">
        <v>1</v>
      </c>
      <c r="B3" s="967"/>
    </row>
    <row r="4" spans="1:5" x14ac:dyDescent="0.2">
      <c r="A4" s="4"/>
      <c r="B4" s="978"/>
    </row>
    <row r="5" spans="1:5" x14ac:dyDescent="0.2">
      <c r="A5" s="2" t="s">
        <v>2</v>
      </c>
      <c r="B5" s="979" t="s">
        <v>3</v>
      </c>
    </row>
    <row r="6" spans="1:5" x14ac:dyDescent="0.2">
      <c r="A6" s="2" t="s">
        <v>4</v>
      </c>
      <c r="B6" s="979" t="s">
        <v>5</v>
      </c>
    </row>
    <row r="7" spans="1:5" x14ac:dyDescent="0.2">
      <c r="A7" s="2" t="s">
        <v>6</v>
      </c>
      <c r="B7" s="979" t="s">
        <v>7</v>
      </c>
    </row>
    <row r="8" spans="1:5" x14ac:dyDescent="0.2">
      <c r="A8" s="2" t="s">
        <v>8</v>
      </c>
      <c r="B8" s="979" t="s">
        <v>9</v>
      </c>
    </row>
    <row r="9" spans="1:5" x14ac:dyDescent="0.2">
      <c r="A9" s="2" t="s">
        <v>10</v>
      </c>
      <c r="B9" s="979" t="s">
        <v>11</v>
      </c>
    </row>
    <row r="10" spans="1:5" x14ac:dyDescent="0.2">
      <c r="A10" s="2" t="s">
        <v>12</v>
      </c>
      <c r="B10" s="979" t="s">
        <v>13</v>
      </c>
    </row>
    <row r="11" spans="1:5" x14ac:dyDescent="0.2">
      <c r="A11" s="2" t="s">
        <v>14</v>
      </c>
      <c r="B11" s="979" t="s">
        <v>15</v>
      </c>
    </row>
    <row r="12" spans="1:5" x14ac:dyDescent="0.2">
      <c r="A12" s="2" t="s">
        <v>16</v>
      </c>
      <c r="B12" s="979" t="s">
        <v>17</v>
      </c>
    </row>
    <row r="13" spans="1:5" x14ac:dyDescent="0.2">
      <c r="A13" s="2" t="s">
        <v>18</v>
      </c>
      <c r="B13" s="979" t="s">
        <v>19</v>
      </c>
    </row>
    <row r="14" spans="1:5" x14ac:dyDescent="0.2">
      <c r="A14" s="2" t="s">
        <v>20</v>
      </c>
      <c r="B14" s="979" t="s">
        <v>21</v>
      </c>
    </row>
    <row r="15" spans="1:5" x14ac:dyDescent="0.2">
      <c r="A15" s="2"/>
      <c r="B15" s="979"/>
    </row>
    <row r="16" spans="1:5" x14ac:dyDescent="0.2">
      <c r="A16" s="214" t="s">
        <v>190</v>
      </c>
      <c r="B16" s="968"/>
    </row>
    <row r="17" spans="1:12" x14ac:dyDescent="0.2">
      <c r="A17" s="215"/>
      <c r="B17" s="980"/>
    </row>
    <row r="18" spans="1:12" x14ac:dyDescent="0.2">
      <c r="A18" s="213" t="s">
        <v>191</v>
      </c>
      <c r="B18" s="979" t="s">
        <v>192</v>
      </c>
    </row>
    <row r="19" spans="1:12" x14ac:dyDescent="0.2">
      <c r="A19" s="213" t="s">
        <v>193</v>
      </c>
      <c r="B19" s="979" t="s">
        <v>194</v>
      </c>
    </row>
    <row r="20" spans="1:12" x14ac:dyDescent="0.2">
      <c r="A20" s="213" t="s">
        <v>195</v>
      </c>
      <c r="B20" s="979" t="s">
        <v>196</v>
      </c>
    </row>
    <row r="21" spans="1:12" x14ac:dyDescent="0.2">
      <c r="A21" s="213" t="s">
        <v>197</v>
      </c>
      <c r="B21" s="979" t="s">
        <v>198</v>
      </c>
    </row>
    <row r="22" spans="1:12" x14ac:dyDescent="0.2">
      <c r="A22" s="213" t="s">
        <v>199</v>
      </c>
      <c r="B22" s="979" t="s">
        <v>200</v>
      </c>
    </row>
    <row r="23" spans="1:12" x14ac:dyDescent="0.2">
      <c r="A23" s="213" t="s">
        <v>201</v>
      </c>
      <c r="B23" s="979" t="s">
        <v>202</v>
      </c>
    </row>
    <row r="24" spans="1:12" x14ac:dyDescent="0.2">
      <c r="A24" s="213" t="s">
        <v>203</v>
      </c>
      <c r="B24" s="979" t="s">
        <v>204</v>
      </c>
    </row>
    <row r="25" spans="1:12" x14ac:dyDescent="0.2">
      <c r="A25" s="213" t="s">
        <v>205</v>
      </c>
      <c r="B25" s="979" t="s">
        <v>206</v>
      </c>
    </row>
    <row r="26" spans="1:12" x14ac:dyDescent="0.2">
      <c r="A26" s="213"/>
      <c r="B26" s="979"/>
    </row>
    <row r="27" spans="1:12" x14ac:dyDescent="0.2">
      <c r="A27" s="380" t="s">
        <v>238</v>
      </c>
      <c r="B27" s="380"/>
    </row>
    <row r="28" spans="1:12" x14ac:dyDescent="0.2">
      <c r="A28" s="380"/>
      <c r="B28" s="981"/>
    </row>
    <row r="29" spans="1:12" x14ac:dyDescent="0.2">
      <c r="A29" s="378" t="s">
        <v>239</v>
      </c>
      <c r="B29" s="982" t="s">
        <v>240</v>
      </c>
      <c r="C29" s="969"/>
      <c r="D29" s="969"/>
      <c r="E29" s="969"/>
      <c r="F29" s="969"/>
      <c r="G29" s="969"/>
      <c r="H29" s="969"/>
      <c r="I29" s="969"/>
      <c r="J29" s="969"/>
      <c r="K29" s="969"/>
      <c r="L29" s="969"/>
    </row>
    <row r="30" spans="1:12" x14ac:dyDescent="0.2">
      <c r="A30" s="378" t="s">
        <v>241</v>
      </c>
      <c r="B30" s="982" t="s">
        <v>242</v>
      </c>
      <c r="C30" s="969"/>
      <c r="D30" s="969"/>
      <c r="E30" s="969"/>
      <c r="F30" s="969"/>
      <c r="G30" s="969"/>
      <c r="H30" s="969"/>
      <c r="I30" s="969"/>
      <c r="J30" s="969"/>
      <c r="K30" s="969"/>
      <c r="L30" s="969"/>
    </row>
    <row r="31" spans="1:12" x14ac:dyDescent="0.2">
      <c r="A31" s="378" t="s">
        <v>243</v>
      </c>
      <c r="B31" s="983" t="s">
        <v>244</v>
      </c>
      <c r="C31" s="969"/>
      <c r="D31" s="969"/>
      <c r="E31" s="969"/>
      <c r="F31" s="969"/>
      <c r="G31" s="969"/>
      <c r="H31" s="969"/>
      <c r="I31" s="969"/>
      <c r="J31" s="969"/>
      <c r="K31" s="969"/>
      <c r="L31" s="969"/>
    </row>
    <row r="32" spans="1:12" x14ac:dyDescent="0.2">
      <c r="A32" s="378" t="s">
        <v>245</v>
      </c>
      <c r="B32" s="982" t="s">
        <v>246</v>
      </c>
      <c r="C32" s="971"/>
      <c r="D32" s="971"/>
      <c r="E32" s="971"/>
      <c r="F32" s="971"/>
      <c r="G32" s="971"/>
      <c r="H32" s="971"/>
      <c r="I32" s="971"/>
      <c r="J32" s="971"/>
      <c r="K32" s="971"/>
      <c r="L32" s="969"/>
    </row>
    <row r="33" spans="1:14" x14ac:dyDescent="0.2">
      <c r="A33" s="378" t="s">
        <v>247</v>
      </c>
      <c r="B33" s="982" t="s">
        <v>248</v>
      </c>
      <c r="C33" s="971"/>
      <c r="D33" s="971"/>
      <c r="E33" s="971"/>
      <c r="F33" s="971"/>
      <c r="G33" s="971"/>
      <c r="H33" s="971"/>
      <c r="I33" s="971"/>
      <c r="J33" s="971"/>
      <c r="K33" s="971"/>
      <c r="L33" s="969"/>
    </row>
    <row r="34" spans="1:14" x14ac:dyDescent="0.2">
      <c r="A34" s="378" t="s">
        <v>249</v>
      </c>
      <c r="B34" s="982" t="s">
        <v>250</v>
      </c>
      <c r="C34" s="971"/>
      <c r="D34" s="971"/>
      <c r="E34" s="971"/>
      <c r="F34" s="971"/>
      <c r="G34" s="971"/>
      <c r="H34" s="971"/>
      <c r="I34" s="971"/>
      <c r="J34" s="971"/>
      <c r="K34" s="971"/>
      <c r="L34" s="969"/>
    </row>
    <row r="35" spans="1:14" x14ac:dyDescent="0.2">
      <c r="A35" s="378" t="s">
        <v>251</v>
      </c>
      <c r="B35" s="982" t="s">
        <v>252</v>
      </c>
      <c r="C35" s="971"/>
      <c r="D35" s="971"/>
      <c r="E35" s="971"/>
      <c r="F35" s="971"/>
      <c r="G35" s="971"/>
      <c r="H35" s="971"/>
      <c r="I35" s="971"/>
      <c r="J35" s="971"/>
      <c r="K35" s="971"/>
      <c r="L35" s="969"/>
    </row>
    <row r="36" spans="1:14" x14ac:dyDescent="0.2">
      <c r="A36" s="378" t="s">
        <v>253</v>
      </c>
      <c r="B36" s="982" t="s">
        <v>254</v>
      </c>
      <c r="C36" s="971"/>
      <c r="D36" s="971"/>
      <c r="E36" s="971"/>
      <c r="F36" s="971"/>
      <c r="G36" s="971"/>
      <c r="H36" s="971"/>
      <c r="I36" s="971"/>
      <c r="J36" s="971"/>
      <c r="K36" s="971"/>
      <c r="L36" s="969"/>
    </row>
    <row r="37" spans="1:14" ht="12.75" customHeight="1" x14ac:dyDescent="0.2">
      <c r="A37" s="378" t="s">
        <v>255</v>
      </c>
      <c r="B37" s="985" t="s">
        <v>256</v>
      </c>
      <c r="C37" s="985"/>
      <c r="D37" s="971"/>
      <c r="E37" s="971"/>
      <c r="F37" s="971"/>
      <c r="G37" s="971"/>
      <c r="H37" s="971"/>
      <c r="I37" s="971"/>
      <c r="J37" s="971"/>
      <c r="K37" s="971"/>
      <c r="L37" s="969"/>
    </row>
    <row r="38" spans="1:14" ht="12.75" customHeight="1" x14ac:dyDescent="0.2">
      <c r="A38" s="378" t="s">
        <v>257</v>
      </c>
      <c r="B38" s="985" t="s">
        <v>258</v>
      </c>
      <c r="C38" s="985"/>
      <c r="D38" s="971"/>
      <c r="E38" s="971"/>
      <c r="F38" s="971"/>
      <c r="G38" s="971"/>
      <c r="H38" s="971"/>
      <c r="I38" s="971"/>
      <c r="J38" s="971"/>
      <c r="K38" s="971"/>
      <c r="L38" s="969"/>
    </row>
    <row r="39" spans="1:14" x14ac:dyDescent="0.2">
      <c r="A39" s="378" t="s">
        <v>259</v>
      </c>
      <c r="B39" s="983" t="s">
        <v>260</v>
      </c>
      <c r="C39" s="969"/>
      <c r="D39" s="969"/>
      <c r="E39" s="969"/>
      <c r="F39" s="969"/>
      <c r="G39" s="969"/>
      <c r="H39" s="969"/>
      <c r="I39" s="969"/>
      <c r="J39" s="969"/>
      <c r="K39" s="969"/>
      <c r="L39" s="969"/>
    </row>
    <row r="40" spans="1:14" x14ac:dyDescent="0.2">
      <c r="A40" s="378" t="s">
        <v>261</v>
      </c>
      <c r="B40" s="983" t="s">
        <v>262</v>
      </c>
      <c r="C40" s="970"/>
      <c r="D40" s="970"/>
      <c r="E40" s="970"/>
      <c r="F40" s="970"/>
      <c r="G40" s="970"/>
      <c r="H40" s="970"/>
      <c r="I40" s="970"/>
      <c r="J40" s="969"/>
      <c r="K40" s="969"/>
      <c r="L40" s="969"/>
    </row>
    <row r="42" spans="1:14" ht="15" x14ac:dyDescent="0.25">
      <c r="A42" s="972" t="s">
        <v>334</v>
      </c>
      <c r="B42" s="973"/>
      <c r="C42" s="973"/>
      <c r="D42" s="529"/>
      <c r="E42" s="529"/>
      <c r="F42" s="529"/>
      <c r="G42" s="529"/>
      <c r="H42" s="529"/>
      <c r="I42" s="529"/>
      <c r="J42" s="529"/>
      <c r="K42" s="529"/>
      <c r="L42" s="529"/>
      <c r="M42" s="529"/>
      <c r="N42" s="529"/>
    </row>
    <row r="43" spans="1:14" x14ac:dyDescent="0.2">
      <c r="A43" s="531"/>
      <c r="B43" s="531"/>
      <c r="C43" s="529"/>
      <c r="D43" s="529"/>
      <c r="E43" s="529"/>
      <c r="F43" s="529"/>
      <c r="G43" s="529"/>
      <c r="H43" s="529"/>
      <c r="I43" s="529"/>
      <c r="J43" s="529"/>
      <c r="K43" s="529"/>
      <c r="L43" s="529"/>
      <c r="M43" s="529"/>
      <c r="N43" s="529"/>
    </row>
    <row r="44" spans="1:14" x14ac:dyDescent="0.2">
      <c r="A44" s="530" t="s">
        <v>335</v>
      </c>
      <c r="B44" s="974" t="s">
        <v>336</v>
      </c>
      <c r="C44" s="974"/>
      <c r="D44" s="974"/>
      <c r="E44" s="974"/>
      <c r="F44" s="974"/>
      <c r="G44" s="974"/>
      <c r="H44" s="974"/>
      <c r="I44" s="974"/>
      <c r="J44" s="974"/>
      <c r="K44" s="974"/>
      <c r="L44" s="974"/>
      <c r="M44" s="974"/>
      <c r="N44" s="974"/>
    </row>
    <row r="45" spans="1:14" x14ac:dyDescent="0.2">
      <c r="A45" s="530" t="s">
        <v>337</v>
      </c>
      <c r="B45" s="975" t="s">
        <v>338</v>
      </c>
      <c r="C45" s="976"/>
      <c r="D45" s="976"/>
      <c r="E45" s="976"/>
      <c r="F45" s="976"/>
      <c r="G45" s="976"/>
      <c r="H45" s="976"/>
      <c r="I45" s="976"/>
      <c r="J45" s="976"/>
      <c r="K45" s="976"/>
      <c r="L45" s="976"/>
      <c r="M45" s="976"/>
      <c r="N45" s="976"/>
    </row>
    <row r="46" spans="1:14" x14ac:dyDescent="0.2">
      <c r="A46" s="530" t="s">
        <v>339</v>
      </c>
      <c r="B46" s="984" t="s">
        <v>340</v>
      </c>
      <c r="C46" s="984"/>
      <c r="D46" s="976"/>
      <c r="E46" s="976"/>
      <c r="F46" s="976"/>
      <c r="G46" s="976"/>
      <c r="H46" s="976"/>
      <c r="I46" s="976"/>
      <c r="J46" s="976"/>
      <c r="K46" s="976"/>
      <c r="L46" s="976"/>
      <c r="M46" s="976"/>
      <c r="N46" s="976"/>
    </row>
    <row r="47" spans="1:14" x14ac:dyDescent="0.2">
      <c r="A47" s="530" t="s">
        <v>341</v>
      </c>
      <c r="B47" s="984" t="s">
        <v>342</v>
      </c>
      <c r="C47" s="984"/>
      <c r="D47" s="976"/>
      <c r="E47" s="976"/>
      <c r="F47" s="976"/>
      <c r="G47" s="976"/>
      <c r="H47" s="976"/>
      <c r="I47" s="976"/>
      <c r="J47" s="976"/>
      <c r="K47" s="976"/>
      <c r="L47" s="976"/>
      <c r="M47" s="976"/>
      <c r="N47" s="976"/>
    </row>
    <row r="48" spans="1:14" x14ac:dyDescent="0.2">
      <c r="A48" s="530" t="s">
        <v>343</v>
      </c>
      <c r="B48" s="984" t="s">
        <v>344</v>
      </c>
      <c r="C48" s="984"/>
      <c r="D48" s="976"/>
      <c r="E48" s="976"/>
      <c r="F48" s="976"/>
      <c r="G48" s="976"/>
      <c r="H48" s="976"/>
      <c r="I48" s="976"/>
      <c r="J48" s="976"/>
      <c r="K48" s="976"/>
      <c r="L48" s="976"/>
      <c r="M48" s="976"/>
      <c r="N48" s="976"/>
    </row>
    <row r="49" spans="1:14" x14ac:dyDescent="0.2">
      <c r="A49" s="530" t="s">
        <v>345</v>
      </c>
      <c r="B49" s="984" t="s">
        <v>346</v>
      </c>
      <c r="C49" s="984"/>
      <c r="D49" s="984"/>
      <c r="E49" s="984"/>
      <c r="F49" s="976"/>
      <c r="G49" s="976"/>
      <c r="H49" s="976"/>
      <c r="I49" s="976"/>
      <c r="J49" s="976"/>
      <c r="K49" s="976"/>
      <c r="L49" s="976"/>
      <c r="M49" s="976"/>
      <c r="N49" s="976"/>
    </row>
    <row r="50" spans="1:14" x14ac:dyDescent="0.2">
      <c r="A50" s="530" t="s">
        <v>347</v>
      </c>
      <c r="B50" s="984" t="s">
        <v>348</v>
      </c>
      <c r="C50" s="984"/>
      <c r="D50" s="984"/>
      <c r="E50" s="976"/>
      <c r="F50" s="976"/>
      <c r="G50" s="976"/>
      <c r="H50" s="976"/>
      <c r="I50" s="976"/>
      <c r="J50" s="976"/>
      <c r="K50" s="976"/>
      <c r="L50" s="976"/>
      <c r="M50" s="976"/>
      <c r="N50" s="976"/>
    </row>
    <row r="51" spans="1:14" x14ac:dyDescent="0.2">
      <c r="A51" s="530" t="s">
        <v>349</v>
      </c>
      <c r="B51" s="975" t="s">
        <v>350</v>
      </c>
      <c r="C51" s="976"/>
      <c r="D51" s="976"/>
      <c r="E51" s="976"/>
      <c r="F51" s="976"/>
      <c r="G51" s="976"/>
      <c r="H51" s="976"/>
      <c r="I51" s="976"/>
      <c r="J51" s="976"/>
      <c r="K51" s="976"/>
      <c r="L51" s="976"/>
      <c r="M51" s="976"/>
      <c r="N51" s="976"/>
    </row>
    <row r="52" spans="1:14" x14ac:dyDescent="0.2">
      <c r="A52" s="530"/>
      <c r="B52" s="530"/>
      <c r="C52" s="529"/>
      <c r="D52" s="529"/>
      <c r="E52" s="529"/>
      <c r="F52" s="529"/>
      <c r="G52" s="529"/>
      <c r="H52" s="529"/>
      <c r="I52" s="529"/>
      <c r="J52" s="529"/>
      <c r="K52" s="529"/>
      <c r="L52" s="529"/>
      <c r="M52" s="529"/>
      <c r="N52" s="529"/>
    </row>
    <row r="53" spans="1:14" x14ac:dyDescent="0.2">
      <c r="A53" s="657" t="s">
        <v>472</v>
      </c>
      <c r="B53" s="657"/>
      <c r="C53"/>
      <c r="D53"/>
      <c r="E53"/>
      <c r="F53"/>
      <c r="G53"/>
      <c r="H53"/>
      <c r="I53"/>
      <c r="J53"/>
      <c r="K53"/>
    </row>
    <row r="54" spans="1:14" x14ac:dyDescent="0.2">
      <c r="A54" s="657"/>
      <c r="B54" s="657"/>
      <c r="C54"/>
      <c r="D54"/>
      <c r="E54"/>
      <c r="F54"/>
      <c r="G54"/>
      <c r="H54"/>
      <c r="I54"/>
      <c r="J54"/>
      <c r="K54"/>
    </row>
    <row r="55" spans="1:14" x14ac:dyDescent="0.2">
      <c r="A55" s="658" t="s">
        <v>473</v>
      </c>
      <c r="B55" s="84" t="s">
        <v>474</v>
      </c>
      <c r="C55" s="84"/>
      <c r="D55" s="84"/>
      <c r="E55" s="84"/>
      <c r="F55" s="84"/>
      <c r="G55" s="84"/>
      <c r="H55" s="84"/>
      <c r="I55" s="84"/>
      <c r="J55" s="84"/>
      <c r="K55" s="84"/>
    </row>
    <row r="56" spans="1:14" x14ac:dyDescent="0.2">
      <c r="A56" s="658" t="s">
        <v>475</v>
      </c>
      <c r="B56" s="84" t="s">
        <v>476</v>
      </c>
      <c r="C56" s="84"/>
      <c r="D56" s="84"/>
      <c r="E56" s="84"/>
      <c r="F56" s="84"/>
      <c r="G56" s="84"/>
      <c r="H56" s="84"/>
      <c r="I56" s="84"/>
      <c r="J56" s="84"/>
      <c r="K56" s="84"/>
    </row>
    <row r="57" spans="1:14" x14ac:dyDescent="0.2">
      <c r="A57" s="658" t="s">
        <v>477</v>
      </c>
      <c r="B57" s="84" t="s">
        <v>478</v>
      </c>
      <c r="C57" s="84"/>
      <c r="D57" s="84"/>
      <c r="E57" s="84"/>
      <c r="F57" s="84"/>
      <c r="G57" s="84"/>
      <c r="H57" s="84"/>
      <c r="I57" s="84"/>
      <c r="J57" s="84"/>
      <c r="K57" s="84"/>
    </row>
    <row r="58" spans="1:14" x14ac:dyDescent="0.2">
      <c r="A58" s="658" t="s">
        <v>479</v>
      </c>
      <c r="B58" s="977" t="s">
        <v>480</v>
      </c>
      <c r="C58" s="84"/>
      <c r="D58" s="84"/>
      <c r="E58" s="84"/>
      <c r="F58" s="84"/>
      <c r="G58" s="84"/>
      <c r="H58" s="84"/>
      <c r="I58" s="84"/>
      <c r="J58" s="84"/>
      <c r="K58" s="84"/>
    </row>
    <row r="59" spans="1:14" x14ac:dyDescent="0.2">
      <c r="A59" s="658" t="s">
        <v>481</v>
      </c>
      <c r="B59" s="84" t="s">
        <v>482</v>
      </c>
      <c r="C59" s="84"/>
      <c r="D59" s="84"/>
      <c r="E59" s="84"/>
      <c r="F59" s="84"/>
      <c r="G59" s="84"/>
      <c r="H59" s="84"/>
      <c r="I59" s="84"/>
      <c r="J59" s="84"/>
      <c r="K59" s="84"/>
    </row>
    <row r="60" spans="1:14" x14ac:dyDescent="0.2">
      <c r="A60" s="658" t="s">
        <v>483</v>
      </c>
      <c r="B60" s="84" t="s">
        <v>484</v>
      </c>
      <c r="C60" s="84"/>
      <c r="D60" s="84"/>
      <c r="E60" s="84"/>
      <c r="F60" s="84"/>
      <c r="G60" s="84"/>
      <c r="H60" s="84"/>
      <c r="I60" s="84"/>
      <c r="J60" s="84"/>
      <c r="K60" s="84"/>
    </row>
    <row r="61" spans="1:14" x14ac:dyDescent="0.2">
      <c r="A61" s="658" t="s">
        <v>485</v>
      </c>
      <c r="B61" s="84" t="s">
        <v>486</v>
      </c>
      <c r="C61" s="84"/>
      <c r="D61" s="84"/>
      <c r="E61" s="84"/>
      <c r="F61" s="84"/>
      <c r="G61" s="84"/>
      <c r="H61" s="84"/>
      <c r="I61" s="84"/>
      <c r="J61" s="84"/>
      <c r="K61" s="84"/>
    </row>
    <row r="62" spans="1:14" x14ac:dyDescent="0.2">
      <c r="A62" s="658" t="s">
        <v>487</v>
      </c>
      <c r="B62" s="84" t="s">
        <v>488</v>
      </c>
      <c r="C62" s="84"/>
      <c r="D62" s="84"/>
      <c r="E62" s="84"/>
      <c r="F62" s="84"/>
      <c r="G62" s="84"/>
      <c r="H62" s="84"/>
      <c r="I62" s="84"/>
      <c r="J62" s="84"/>
      <c r="K62" s="84"/>
    </row>
    <row r="63" spans="1:14" x14ac:dyDescent="0.2">
      <c r="A63" s="658" t="s">
        <v>489</v>
      </c>
      <c r="B63" s="84" t="s">
        <v>490</v>
      </c>
      <c r="C63" s="84"/>
      <c r="D63" s="84"/>
      <c r="E63" s="84"/>
      <c r="F63" s="84"/>
      <c r="G63" s="84"/>
      <c r="H63" s="84"/>
      <c r="I63" s="84"/>
      <c r="J63" s="84"/>
      <c r="K63" s="84"/>
    </row>
    <row r="64" spans="1:14" x14ac:dyDescent="0.2">
      <c r="A64" s="658" t="s">
        <v>491</v>
      </c>
      <c r="B64" s="84" t="s">
        <v>492</v>
      </c>
      <c r="C64" s="84"/>
      <c r="D64" s="84"/>
      <c r="E64" s="84"/>
      <c r="F64" s="84"/>
      <c r="G64" s="84"/>
      <c r="H64" s="84"/>
      <c r="I64" s="84"/>
      <c r="J64" s="84"/>
      <c r="K64" s="84"/>
    </row>
    <row r="65" spans="1:11" x14ac:dyDescent="0.2">
      <c r="A65" s="658" t="s">
        <v>493</v>
      </c>
      <c r="B65" s="84" t="s">
        <v>494</v>
      </c>
      <c r="C65" s="84"/>
      <c r="D65" s="84"/>
      <c r="E65" s="84"/>
      <c r="F65" s="84"/>
      <c r="G65" s="84"/>
      <c r="H65" s="84"/>
      <c r="I65" s="84"/>
      <c r="J65" s="84"/>
      <c r="K65" s="84"/>
    </row>
    <row r="66" spans="1:11" x14ac:dyDescent="0.2">
      <c r="A66" s="658" t="s">
        <v>495</v>
      </c>
      <c r="B66" s="84" t="s">
        <v>496</v>
      </c>
      <c r="C66" s="84"/>
      <c r="D66" s="84"/>
      <c r="E66" s="84"/>
      <c r="F66" s="84"/>
      <c r="G66" s="84"/>
      <c r="H66" s="84"/>
      <c r="I66" s="84"/>
      <c r="J66" s="84"/>
      <c r="K66" s="84"/>
    </row>
    <row r="68" spans="1:11" x14ac:dyDescent="0.2">
      <c r="A68" s="215" t="s">
        <v>645</v>
      </c>
      <c r="B68" s="215"/>
    </row>
    <row r="69" spans="1:11" x14ac:dyDescent="0.2">
      <c r="A69" s="215"/>
      <c r="B69" s="215"/>
    </row>
    <row r="70" spans="1:11" x14ac:dyDescent="0.2">
      <c r="A70" s="213" t="s">
        <v>646</v>
      </c>
      <c r="B70" s="6" t="s">
        <v>647</v>
      </c>
    </row>
    <row r="71" spans="1:11" x14ac:dyDescent="0.2">
      <c r="A71" s="213" t="s">
        <v>648</v>
      </c>
      <c r="B71" s="5" t="s">
        <v>649</v>
      </c>
    </row>
    <row r="72" spans="1:11" x14ac:dyDescent="0.2">
      <c r="A72" s="213" t="s">
        <v>650</v>
      </c>
      <c r="B72" s="5" t="s">
        <v>651</v>
      </c>
    </row>
    <row r="73" spans="1:11" x14ac:dyDescent="0.2">
      <c r="A73" s="213" t="s">
        <v>652</v>
      </c>
      <c r="B73" s="5" t="s">
        <v>653</v>
      </c>
    </row>
    <row r="74" spans="1:11" x14ac:dyDescent="0.2">
      <c r="A74" s="213" t="s">
        <v>654</v>
      </c>
      <c r="B74" s="5" t="s">
        <v>655</v>
      </c>
    </row>
    <row r="75" spans="1:11" x14ac:dyDescent="0.2">
      <c r="A75" s="213" t="s">
        <v>656</v>
      </c>
      <c r="B75" s="5" t="s">
        <v>657</v>
      </c>
    </row>
    <row r="76" spans="1:11" x14ac:dyDescent="0.2">
      <c r="A76" s="213" t="s">
        <v>658</v>
      </c>
      <c r="B76" s="5" t="s">
        <v>659</v>
      </c>
    </row>
    <row r="78" spans="1:11" x14ac:dyDescent="0.2">
      <c r="A78" s="858" t="s">
        <v>697</v>
      </c>
      <c r="B78" s="858"/>
      <c r="C78" s="285"/>
      <c r="D78" s="285"/>
      <c r="E78" s="285"/>
      <c r="F78" s="285"/>
      <c r="G78" s="285"/>
      <c r="H78" s="285"/>
    </row>
    <row r="79" spans="1:11" x14ac:dyDescent="0.2">
      <c r="A79" s="858"/>
      <c r="B79" s="858"/>
      <c r="C79" s="285"/>
      <c r="D79" s="285"/>
      <c r="E79" s="285"/>
      <c r="F79" s="285"/>
      <c r="G79" s="285"/>
      <c r="H79" s="285"/>
    </row>
    <row r="80" spans="1:11" x14ac:dyDescent="0.2">
      <c r="A80" s="857" t="s">
        <v>698</v>
      </c>
      <c r="B80" s="5" t="s">
        <v>699</v>
      </c>
      <c r="C80" s="84"/>
      <c r="D80" s="84"/>
      <c r="E80" s="84"/>
      <c r="F80" s="965"/>
      <c r="G80" s="965"/>
      <c r="H80" s="285"/>
    </row>
    <row r="81" spans="1:11" x14ac:dyDescent="0.2">
      <c r="A81" s="857" t="s">
        <v>700</v>
      </c>
      <c r="B81" s="5" t="s">
        <v>701</v>
      </c>
      <c r="C81" s="84"/>
      <c r="D81" s="84"/>
      <c r="E81" s="84"/>
      <c r="F81" s="965"/>
      <c r="G81" s="965"/>
      <c r="H81" s="285"/>
    </row>
    <row r="82" spans="1:11" x14ac:dyDescent="0.2">
      <c r="A82" s="857" t="s">
        <v>702</v>
      </c>
      <c r="B82" s="5" t="s">
        <v>703</v>
      </c>
      <c r="C82" s="965"/>
      <c r="D82" s="965"/>
      <c r="E82" s="965"/>
      <c r="F82" s="965"/>
      <c r="G82" s="965"/>
      <c r="H82" s="285"/>
    </row>
    <row r="84" spans="1:11" x14ac:dyDescent="0.2">
      <c r="A84" s="657" t="s">
        <v>719</v>
      </c>
      <c r="B84" s="657"/>
      <c r="C84" s="657"/>
      <c r="D84" s="657"/>
      <c r="E84" s="213"/>
      <c r="F84" s="213"/>
      <c r="G84" s="213"/>
      <c r="H84" s="213"/>
      <c r="I84" s="213"/>
      <c r="J84" s="213"/>
      <c r="K84" s="213"/>
    </row>
    <row r="85" spans="1:11" x14ac:dyDescent="0.2">
      <c r="A85" s="657"/>
      <c r="B85" s="657"/>
      <c r="C85" s="213"/>
      <c r="D85" s="213"/>
      <c r="E85" s="213"/>
      <c r="F85" s="213"/>
      <c r="G85" s="213"/>
      <c r="H85" s="213"/>
      <c r="I85" s="213"/>
      <c r="J85" s="213"/>
      <c r="K85" s="213"/>
    </row>
    <row r="86" spans="1:11" x14ac:dyDescent="0.2">
      <c r="A86" s="378" t="s">
        <v>720</v>
      </c>
      <c r="B86" s="6" t="s">
        <v>721</v>
      </c>
      <c r="C86" s="872"/>
      <c r="D86" s="872"/>
      <c r="E86" s="872"/>
      <c r="F86" s="872"/>
      <c r="G86" s="872"/>
      <c r="H86" s="872"/>
      <c r="I86" s="872"/>
      <c r="J86" s="965"/>
      <c r="K86" s="213"/>
    </row>
    <row r="87" spans="1:11" x14ac:dyDescent="0.2">
      <c r="A87" s="378" t="s">
        <v>722</v>
      </c>
      <c r="B87" s="5" t="s">
        <v>723</v>
      </c>
      <c r="C87" s="84"/>
      <c r="D87" s="84"/>
      <c r="E87" s="84"/>
      <c r="F87" s="84"/>
      <c r="G87" s="84"/>
      <c r="H87" s="84"/>
      <c r="I87" s="84"/>
      <c r="J87" s="965"/>
      <c r="K87" s="213"/>
    </row>
    <row r="88" spans="1:11" x14ac:dyDescent="0.2">
      <c r="A88" s="378" t="s">
        <v>724</v>
      </c>
      <c r="B88" s="966" t="s">
        <v>725</v>
      </c>
      <c r="C88" s="966"/>
      <c r="D88" s="966"/>
      <c r="E88" s="966"/>
      <c r="F88" s="966"/>
      <c r="G88" s="966"/>
      <c r="H88" s="966"/>
      <c r="I88" s="966"/>
      <c r="J88" s="965"/>
      <c r="K88" s="213"/>
    </row>
    <row r="89" spans="1:11" x14ac:dyDescent="0.2">
      <c r="A89" s="378" t="s">
        <v>726</v>
      </c>
      <c r="B89" s="966" t="s">
        <v>727</v>
      </c>
      <c r="C89" s="966"/>
      <c r="D89" s="966"/>
      <c r="E89" s="966"/>
      <c r="F89" s="966"/>
      <c r="G89" s="966"/>
      <c r="H89" s="966"/>
      <c r="I89" s="966"/>
      <c r="J89" s="965"/>
      <c r="K89" s="213"/>
    </row>
    <row r="90" spans="1:11" x14ac:dyDescent="0.2">
      <c r="A90" s="378" t="s">
        <v>728</v>
      </c>
      <c r="B90" s="5" t="s">
        <v>729</v>
      </c>
      <c r="C90" s="84"/>
      <c r="D90" s="84"/>
      <c r="E90" s="84"/>
      <c r="F90" s="84"/>
      <c r="G90" s="84"/>
      <c r="H90" s="84"/>
      <c r="I90" s="84"/>
      <c r="J90" s="965"/>
      <c r="K90" s="213"/>
    </row>
    <row r="91" spans="1:11" x14ac:dyDescent="0.2">
      <c r="A91" s="378" t="s">
        <v>730</v>
      </c>
      <c r="B91" s="966" t="s">
        <v>731</v>
      </c>
      <c r="C91" s="966"/>
      <c r="D91" s="966"/>
      <c r="E91" s="966"/>
      <c r="F91" s="966"/>
      <c r="G91" s="966"/>
      <c r="H91" s="966"/>
      <c r="I91" s="966"/>
      <c r="J91" s="965"/>
      <c r="K91" s="213"/>
    </row>
    <row r="92" spans="1:11" x14ac:dyDescent="0.2">
      <c r="A92" s="378" t="s">
        <v>732</v>
      </c>
      <c r="B92" s="5" t="s">
        <v>733</v>
      </c>
      <c r="C92" s="965"/>
      <c r="D92" s="965"/>
      <c r="E92" s="965"/>
      <c r="F92" s="965"/>
      <c r="G92" s="965"/>
      <c r="H92" s="965"/>
      <c r="I92" s="965"/>
      <c r="J92" s="965"/>
      <c r="K92" s="213"/>
    </row>
    <row r="93" spans="1:11" x14ac:dyDescent="0.2">
      <c r="A93" s="378"/>
      <c r="B93" s="378"/>
      <c r="C93" s="213"/>
      <c r="D93" s="213"/>
      <c r="E93" s="213"/>
      <c r="F93" s="213"/>
      <c r="G93" s="213"/>
      <c r="H93" s="213"/>
      <c r="I93" s="213"/>
      <c r="J93" s="213"/>
      <c r="K93" s="213"/>
    </row>
    <row r="94" spans="1:11" x14ac:dyDescent="0.2">
      <c r="A94" s="987" t="s">
        <v>22</v>
      </c>
      <c r="B94" s="987"/>
      <c r="C94" s="213"/>
      <c r="D94" s="213"/>
      <c r="E94" s="213"/>
      <c r="F94" s="213"/>
      <c r="G94" s="213"/>
      <c r="H94" s="213"/>
      <c r="I94" s="213"/>
      <c r="J94" s="213"/>
      <c r="K94" s="213"/>
    </row>
  </sheetData>
  <mergeCells count="9">
    <mergeCell ref="B48:C48"/>
    <mergeCell ref="B49:E49"/>
    <mergeCell ref="B50:D50"/>
    <mergeCell ref="A94:B94"/>
    <mergeCell ref="B46:C46"/>
    <mergeCell ref="B37:C37"/>
    <mergeCell ref="B38:C38"/>
    <mergeCell ref="A1:B1"/>
    <mergeCell ref="B47:C47"/>
  </mergeCells>
  <hyperlinks>
    <hyperlink ref="B5" location="'Data 1.1'!A1" display="Population of Scotland, mid-1958 to mid-2018"/>
    <hyperlink ref="B6" location="'Data 1.2'!A1" display="Annual population change for Scotland, mid-1958 to mid-2018"/>
    <hyperlink ref="B14" location="'Data 1.10'!A1" display="Change in median age, council areas, 2008 to 2018"/>
    <hyperlink ref="B13" location="'Data 1.9'!A1" display="Change in population aged 65 or over, council areas, 2008 to 2018"/>
    <hyperlink ref="B12" location="'Data 1.8'!A1" display="Age structure of the population, Scotland and the UK, mid-2018"/>
    <hyperlink ref="B11" location="'Data 1.7'!A1" display="The changing age structure of Scotland's population, mid-1983 to mid-2038 (projected)"/>
    <hyperlink ref="B10" location="'Data 1.6'!A1" display="Estimated age structure of the population, mid-2008 and mid-2018"/>
    <hyperlink ref="B9" location="'Data 1.5'!A1" display="Components of population change in UK constituent countries, 2008-2018"/>
    <hyperlink ref="B8" location="'Data 1.4'!A1" display="Components of population change, council areas, year to mid-2018"/>
    <hyperlink ref="B7" location="'Data 1.3'!A1" display="Natural change and net migration (thousands), mid-1958 to mid-2018"/>
    <hyperlink ref="B18" location="'Data 2.1'!A1" display="Births and deaths, Scotland, 1951-2013"/>
    <hyperlink ref="B19" location="'Data 2.2'!A1" display="Estimated female population aged 15-44 and general fertility rate (GFR), Scotland, 1951-2013"/>
    <hyperlink ref="B20" location="'Data 2.3'!A1" display="Live births per 1,000 women, by age of mother, Scotland, 1951-2013"/>
    <hyperlink ref="B22" location="'Data 2.5'!A1" display="Live births per 1,000 women, by age, selected years"/>
    <hyperlink ref="B21" location="'Data 2.4'!A1" display="Average age of parents at birth, Scotland, 1975-2018"/>
    <hyperlink ref="B23" location="'Data 2.6'!A1" display="Total fertility rate, Scotland, 1951-2018"/>
    <hyperlink ref="B24" location="'Data 2.7'!A1" display="Cumulative cohort fertility rates for selected birth cohorts, Scotland"/>
    <hyperlink ref="B25" location="'Data 2.8'!A1" display="Total fertility rates, UK countries, 1971-2018"/>
    <hyperlink ref="B29:L29" location="'Data 3.1'!A1" display="Deaths in Scotland, 1994-2018, numbers and age-standardised death rates"/>
    <hyperlink ref="B30:L30" location="'Table 3.1'!A1" display="Cancer deaths, numbers, age-standardised rates and average age at death, 1974 to 2018"/>
    <hyperlink ref="B31:L31" location="'Data 3.2'!A1" display="Age-standardised death rates in Scotland, by selected cause, 1994-2018"/>
    <hyperlink ref="B32:L32" location="'Table 3.2'!A1" display="Ischaemic heart disease deaths, numbers, age-standardised rates and average age at death, 1974 to 2018"/>
    <hyperlink ref="B33:L33" location="'Table 3.3'!A1" display="Cerebrovascular disease deaths, numbers, age-standardised rates and average age at death, 1974 to 2018"/>
    <hyperlink ref="B34:L34" location="'Table 3.4'!A1" display="Respiratory deaths, numbers, age-standardised rates and average age at death, 1974 to 2018"/>
    <hyperlink ref="B35:L35" location="'Table 3.5'!A1" display="Dementia and Alzheimer’s deaths, numbers, age-standardised rates and average age at death, 1984 to 2018"/>
    <hyperlink ref="B36:L36" location="'Table 3.6'!A1" display="Alcohol-specific deaths, numbers, age-standardised rates and average age at death, 1984 to 2017"/>
    <hyperlink ref="B39:L39" location="'Data 3.3'!A1" display="Age specific mortality rates as a proportion of 1981 rate, 1981-2018"/>
    <hyperlink ref="B40:L40" location="'Data 3.4'!A1" display="Age standardised1 mortality rates, by selected cause and sex, 2017"/>
    <hyperlink ref="B45:N45" location="'Data 4.2'!A1" display="Annual change in life expectancy in Scotland"/>
    <hyperlink ref="B51:N51" location="'Data 4.7'!A1" display="Healthy life expectancy by SIMD1 deciles 2015-2017, males and females"/>
    <hyperlink ref="B44:N44" location="'Data 4.1'!A1" display="Life expectancy at birth, Scotland, 1981-2042"/>
    <hyperlink ref="B55:K55" location="'Data 5.1'!A1" display="Net migration, Scotland, 1957-58 to 2017-18"/>
    <hyperlink ref="B57:K57" location="'Data 5.3-5.4'!A1" display="Migration between Scotland, rest of the UK and overseas, 2017-18"/>
    <hyperlink ref="B58:K58" location="'Data 5.3-5.4'!A1" display="Movements between Scotland and the rest of the UK by age group, mid 2017-18"/>
    <hyperlink ref="B59:K59" location="'Data 5.5-5.6'!A1" display="Migration between Scotland and overseas, by age group,  mid 2017-18"/>
    <hyperlink ref="B60:K60" location="'Data 5.5-5.6'!A1" display="Total net migration, council areas, 2017-18"/>
    <hyperlink ref="B61:K61" location="'Data 5.7'!A1" display="Local Council Net migration totals, mid 2017-2018"/>
    <hyperlink ref="B64:K64" location="'Data 5.10'!A1" display="EU/Non-EU split of nationalities living in Scotland, 2018"/>
    <hyperlink ref="B65:K65" location="'Data 5.11-1'!A1" display="Most common EU and Non-EU nationalities, Scotland, 2018"/>
    <hyperlink ref="B56:K56" location="'Data 5.2'!A1" display="Natural change and net migration, Scotland, 1967-68 to 2017-18"/>
    <hyperlink ref="B62:K62" location="'Data 5.8-5.9'!A1" display="Origin of in-migrants by council area, mid-2017 to mid-2018 (ranked by increasing percentage of migrants from within Scotland)"/>
    <hyperlink ref="B63:K63" location="'Data 5.8-5.9'!A1" display="Destination of out-migrants by council area, mid-2017 to mid-2018 (ranked by increasing percentage of migrants to within Scotland)"/>
    <hyperlink ref="B66:K66" location="'Data 5.12'!A1" display="Council area population who are non-British nationals (percentage), 2018"/>
    <hyperlink ref="B70" location="'Data 6.1'!A1" display="Marriages, Scotland, 1971-2013"/>
    <hyperlink ref="B71" location="'Data 6.2'!A1" display="Marriages at Gretna, by country of residence of parties, 1974-2018"/>
    <hyperlink ref="B72" location="'Data 6.3'!A1" display="Marriages, by marital status and sex of persons marrying, 1971-2018"/>
    <hyperlink ref="B74" location="'Data 6.5'!A1" display="Civil partnerships, 2005-2018"/>
    <hyperlink ref="B73" location="'Data 6.4'!A1" display="Marriages, by type of ceremony, 1971-2018"/>
    <hyperlink ref="B75" location="'Data 6.6'!A1" display="Civil marriages, 1855-2018"/>
    <hyperlink ref="B76" location="'Data 6.7'!A1" display="Civil partnerships, 2005-2018"/>
    <hyperlink ref="B80" location="'Data 4.1'!A1" display="Life expectancy at birth, Scotland, 1981-204"/>
    <hyperlink ref="B81" location="'Data 4.2'!A1" display="Annual change in life expectancy in Scotland for males and females 1980-1982 to 2014-2016"/>
    <hyperlink ref="B80:E80" location="'Data 7.1'!A1" display="Number of adoptions, Scotland, 1930-2017"/>
    <hyperlink ref="B81:E81" location="'Data 7.2'!A1" display="Age at adoption, Scotland, 2017"/>
    <hyperlink ref="B82" location="'Data 7.3'!A1" display="Adoptions by age of child and relationship of the adopter(s), 2018"/>
    <hyperlink ref="B86" location="'Data 8.1'!A1" display="Trends in households and population, June 2007 to 2017"/>
    <hyperlink ref="B90:I90" location="'Data 8.5'!A1" display="Households in Scotland by household type: 2018 and 2041"/>
    <hyperlink ref="B87:I87" location="'Data 8.2'!A1" display="Change in household types in Scotland, 2001 to 2017"/>
    <hyperlink ref="B86:I86" location="'Data 8.1'!A1" display="Trends in households and population, June 2008 to 2018"/>
    <hyperlink ref="B88" location="'Data 8.2'!A1" display="Percentage of people projected to be living alone in Scotland by age and sex, 2018"/>
    <hyperlink ref="B89" location="'Data 8.4'!A1" display="Number of households in Scotland, 1998-2041"/>
    <hyperlink ref="B91" location="'Data 8.6'!A1" display="Households in Scotland by age of head of household: 2018 and 2041"/>
    <hyperlink ref="B92" location="'Data 8.7'!A1" display="Projected percentage change in the number of households by council area, 2018 to 2041"/>
    <hyperlink ref="B88:I88" location="'Data 8.3'!A1" display="Percentage of people living alone in Scotland by age and sex, 2018"/>
    <hyperlink ref="B89:I89" location="'Data 8.4'!A1" display="Number of households in Scotland, 1998 to 204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workbookViewId="0">
      <selection sqref="A1:D1"/>
    </sheetView>
  </sheetViews>
  <sheetFormatPr defaultRowHeight="12.75" x14ac:dyDescent="0.2"/>
  <cols>
    <col min="1" max="1" width="19.140625" customWidth="1"/>
    <col min="2" max="5" width="11.140625" customWidth="1"/>
  </cols>
  <sheetData>
    <row r="1" spans="1:12" ht="18" customHeight="1" x14ac:dyDescent="0.25">
      <c r="A1" s="989" t="s">
        <v>23</v>
      </c>
      <c r="B1" s="989"/>
      <c r="C1" s="989"/>
      <c r="D1" s="989"/>
      <c r="F1" s="1024" t="s">
        <v>24</v>
      </c>
      <c r="G1" s="1024"/>
    </row>
    <row r="2" spans="1:12" ht="15" customHeight="1" x14ac:dyDescent="0.2"/>
    <row r="3" spans="1:12" ht="12.75" customHeight="1" x14ac:dyDescent="0.25">
      <c r="A3" s="1072" t="s">
        <v>178</v>
      </c>
      <c r="B3" s="1072"/>
      <c r="C3" s="1072"/>
      <c r="D3" s="1072"/>
      <c r="E3" s="1072"/>
      <c r="F3" s="1073"/>
      <c r="G3" s="1073"/>
      <c r="H3" s="1073"/>
      <c r="I3" s="1073"/>
      <c r="K3" s="1006"/>
      <c r="L3" s="1006"/>
    </row>
    <row r="4" spans="1:12" ht="15" customHeight="1" x14ac:dyDescent="0.25">
      <c r="A4" s="193"/>
      <c r="B4" s="193"/>
      <c r="C4" s="193"/>
      <c r="D4" s="193"/>
      <c r="E4" s="193"/>
      <c r="F4" s="193"/>
      <c r="G4" s="193"/>
      <c r="H4" s="193"/>
      <c r="I4" s="193"/>
    </row>
    <row r="5" spans="1:12" ht="12.75" customHeight="1" x14ac:dyDescent="0.2">
      <c r="A5" s="194"/>
      <c r="B5" s="194"/>
      <c r="C5" s="194"/>
      <c r="D5" s="1074" t="s">
        <v>179</v>
      </c>
      <c r="E5" s="1074"/>
    </row>
    <row r="6" spans="1:12" ht="12.75" customHeight="1" x14ac:dyDescent="0.2">
      <c r="A6" s="1066" t="s">
        <v>180</v>
      </c>
      <c r="B6" s="1067" t="s">
        <v>181</v>
      </c>
      <c r="C6" s="1067" t="s">
        <v>182</v>
      </c>
      <c r="D6" s="1069" t="s">
        <v>183</v>
      </c>
      <c r="E6" s="1069" t="s">
        <v>176</v>
      </c>
    </row>
    <row r="7" spans="1:12" ht="12.75" customHeight="1" x14ac:dyDescent="0.2">
      <c r="A7" s="1066"/>
      <c r="B7" s="1067"/>
      <c r="C7" s="1067"/>
      <c r="D7" s="1070"/>
      <c r="E7" s="1070"/>
    </row>
    <row r="8" spans="1:12" x14ac:dyDescent="0.2">
      <c r="A8" s="1059"/>
      <c r="B8" s="1068"/>
      <c r="C8" s="1068"/>
      <c r="D8" s="1071"/>
      <c r="E8" s="1071"/>
    </row>
    <row r="9" spans="1:12" ht="22.5" customHeight="1" x14ac:dyDescent="0.2">
      <c r="A9" s="195" t="s">
        <v>130</v>
      </c>
      <c r="B9" s="196">
        <v>22058</v>
      </c>
      <c r="C9" s="196">
        <v>29810</v>
      </c>
      <c r="D9" s="196">
        <f t="shared" ref="D9:D40" si="0">C9-B9</f>
        <v>7752</v>
      </c>
      <c r="E9" s="197">
        <f t="shared" ref="E9:E40" si="1">D9/B9</f>
        <v>0.35143712031915858</v>
      </c>
    </row>
    <row r="10" spans="1:12" x14ac:dyDescent="0.2">
      <c r="A10" t="s">
        <v>132</v>
      </c>
      <c r="B10" s="185">
        <v>3904</v>
      </c>
      <c r="C10" s="185">
        <v>5234</v>
      </c>
      <c r="D10" s="185">
        <f t="shared" si="0"/>
        <v>1330</v>
      </c>
      <c r="E10" s="198">
        <f t="shared" si="1"/>
        <v>0.3406762295081967</v>
      </c>
    </row>
    <row r="11" spans="1:12" x14ac:dyDescent="0.2">
      <c r="A11" t="s">
        <v>116</v>
      </c>
      <c r="B11" s="185">
        <v>7679</v>
      </c>
      <c r="C11" s="185">
        <v>10227</v>
      </c>
      <c r="D11" s="185">
        <f t="shared" si="0"/>
        <v>2548</v>
      </c>
      <c r="E11" s="198">
        <f t="shared" si="1"/>
        <v>0.33181403828623518</v>
      </c>
    </row>
    <row r="12" spans="1:12" x14ac:dyDescent="0.2">
      <c r="A12" t="s">
        <v>136</v>
      </c>
      <c r="B12" s="185">
        <v>13029</v>
      </c>
      <c r="C12" s="185">
        <v>17029</v>
      </c>
      <c r="D12" s="185">
        <f t="shared" si="0"/>
        <v>4000</v>
      </c>
      <c r="E12" s="198">
        <f t="shared" si="1"/>
        <v>0.30700744493053955</v>
      </c>
    </row>
    <row r="13" spans="1:12" x14ac:dyDescent="0.2">
      <c r="A13" t="s">
        <v>114</v>
      </c>
      <c r="B13" s="185">
        <v>38307</v>
      </c>
      <c r="C13" s="185">
        <v>49799</v>
      </c>
      <c r="D13" s="185">
        <f t="shared" si="0"/>
        <v>11492</v>
      </c>
      <c r="E13" s="198">
        <f t="shared" si="1"/>
        <v>0.29999738951105542</v>
      </c>
    </row>
    <row r="14" spans="1:12" x14ac:dyDescent="0.2">
      <c r="A14" t="s">
        <v>123</v>
      </c>
      <c r="B14" s="185">
        <v>40341</v>
      </c>
      <c r="C14" s="185">
        <v>51996</v>
      </c>
      <c r="D14" s="185">
        <f t="shared" si="0"/>
        <v>11655</v>
      </c>
      <c r="E14" s="198">
        <f t="shared" si="1"/>
        <v>0.28891202498698593</v>
      </c>
    </row>
    <row r="15" spans="1:12" x14ac:dyDescent="0.2">
      <c r="A15" t="s">
        <v>109</v>
      </c>
      <c r="B15" s="185">
        <v>3585</v>
      </c>
      <c r="C15" s="185">
        <v>4555</v>
      </c>
      <c r="D15" s="185">
        <f t="shared" si="0"/>
        <v>970</v>
      </c>
      <c r="E15" s="198">
        <f t="shared" si="1"/>
        <v>0.27057182705718269</v>
      </c>
    </row>
    <row r="16" spans="1:12" x14ac:dyDescent="0.2">
      <c r="A16" t="s">
        <v>112</v>
      </c>
      <c r="B16" s="185">
        <v>16191</v>
      </c>
      <c r="C16" s="185">
        <v>20423</v>
      </c>
      <c r="D16" s="185">
        <f t="shared" si="0"/>
        <v>4232</v>
      </c>
      <c r="E16" s="198">
        <f t="shared" si="1"/>
        <v>0.26137977888950653</v>
      </c>
    </row>
    <row r="17" spans="1:5" x14ac:dyDescent="0.2">
      <c r="A17" t="s">
        <v>120</v>
      </c>
      <c r="B17" s="185">
        <v>27972</v>
      </c>
      <c r="C17" s="185">
        <v>35199</v>
      </c>
      <c r="D17" s="185">
        <f t="shared" si="0"/>
        <v>7227</v>
      </c>
      <c r="E17" s="198">
        <f t="shared" si="1"/>
        <v>0.25836550836550837</v>
      </c>
    </row>
    <row r="18" spans="1:5" x14ac:dyDescent="0.2">
      <c r="A18" t="s">
        <v>124</v>
      </c>
      <c r="B18" s="185">
        <v>19223</v>
      </c>
      <c r="C18" s="185">
        <v>24067</v>
      </c>
      <c r="D18" s="185">
        <f t="shared" si="0"/>
        <v>4844</v>
      </c>
      <c r="E18" s="198">
        <f t="shared" si="1"/>
        <v>0.2519898038807678</v>
      </c>
    </row>
    <row r="19" spans="1:5" x14ac:dyDescent="0.2">
      <c r="A19" t="s">
        <v>125</v>
      </c>
      <c r="B19" s="185">
        <v>22459</v>
      </c>
      <c r="C19" s="185">
        <v>28103</v>
      </c>
      <c r="D19" s="185">
        <f t="shared" si="0"/>
        <v>5644</v>
      </c>
      <c r="E19" s="198">
        <f t="shared" si="1"/>
        <v>0.25130237321341109</v>
      </c>
    </row>
    <row r="20" spans="1:5" x14ac:dyDescent="0.2">
      <c r="A20" t="s">
        <v>134</v>
      </c>
      <c r="B20" s="185">
        <v>16925</v>
      </c>
      <c r="C20" s="185">
        <v>21170</v>
      </c>
      <c r="D20" s="185">
        <f t="shared" si="0"/>
        <v>4245</v>
      </c>
      <c r="E20" s="198">
        <f t="shared" si="1"/>
        <v>0.25081240768094537</v>
      </c>
    </row>
    <row r="21" spans="1:5" x14ac:dyDescent="0.2">
      <c r="A21" t="s">
        <v>113</v>
      </c>
      <c r="B21" s="185">
        <v>21818</v>
      </c>
      <c r="C21" s="185">
        <v>27288</v>
      </c>
      <c r="D21" s="185">
        <f t="shared" si="0"/>
        <v>5470</v>
      </c>
      <c r="E21" s="198">
        <f t="shared" si="1"/>
        <v>0.25071042258685489</v>
      </c>
    </row>
    <row r="22" spans="1:5" x14ac:dyDescent="0.2">
      <c r="A22" t="s">
        <v>122</v>
      </c>
      <c r="B22" s="185">
        <v>61067</v>
      </c>
      <c r="C22" s="185">
        <v>75590</v>
      </c>
      <c r="D22" s="185">
        <f t="shared" si="0"/>
        <v>14523</v>
      </c>
      <c r="E22" s="198">
        <f t="shared" si="1"/>
        <v>0.23782075425352481</v>
      </c>
    </row>
    <row r="23" spans="1:5" x14ac:dyDescent="0.2">
      <c r="A23" t="s">
        <v>121</v>
      </c>
      <c r="B23" s="185">
        <v>24272</v>
      </c>
      <c r="C23" s="185">
        <v>30006</v>
      </c>
      <c r="D23" s="185">
        <f t="shared" si="0"/>
        <v>5734</v>
      </c>
      <c r="E23" s="198">
        <f t="shared" si="1"/>
        <v>0.23623928806855637</v>
      </c>
    </row>
    <row r="24" spans="1:5" x14ac:dyDescent="0.2">
      <c r="A24" t="s">
        <v>110</v>
      </c>
      <c r="B24" s="185">
        <v>24529</v>
      </c>
      <c r="C24" s="185">
        <v>30074</v>
      </c>
      <c r="D24" s="185">
        <f t="shared" si="0"/>
        <v>5545</v>
      </c>
      <c r="E24" s="198">
        <f t="shared" si="1"/>
        <v>0.2260589506298667</v>
      </c>
    </row>
    <row r="25" spans="1:5" x14ac:dyDescent="0.2">
      <c r="A25" t="s">
        <v>128</v>
      </c>
      <c r="B25" s="185">
        <v>14804</v>
      </c>
      <c r="C25" s="185">
        <v>18002</v>
      </c>
      <c r="D25" s="185">
        <f t="shared" si="0"/>
        <v>3198</v>
      </c>
      <c r="E25" s="198">
        <f t="shared" si="1"/>
        <v>0.21602269656849502</v>
      </c>
    </row>
    <row r="26" spans="1:5" x14ac:dyDescent="0.2">
      <c r="A26" t="s">
        <v>115</v>
      </c>
      <c r="B26" s="185">
        <v>23255</v>
      </c>
      <c r="C26" s="185">
        <v>28186</v>
      </c>
      <c r="D26" s="185">
        <f t="shared" si="0"/>
        <v>4931</v>
      </c>
      <c r="E26" s="198">
        <f t="shared" si="1"/>
        <v>0.21204042141474952</v>
      </c>
    </row>
    <row r="27" spans="1:5" x14ac:dyDescent="0.2">
      <c r="A27" t="s">
        <v>129</v>
      </c>
      <c r="B27" s="185">
        <v>15596</v>
      </c>
      <c r="C27" s="185">
        <v>18897</v>
      </c>
      <c r="D27" s="185">
        <f t="shared" si="0"/>
        <v>3301</v>
      </c>
      <c r="E27" s="198">
        <f t="shared" si="1"/>
        <v>0.21165683508591945</v>
      </c>
    </row>
    <row r="28" spans="1:5" x14ac:dyDescent="0.2">
      <c r="A28" t="s">
        <v>127</v>
      </c>
      <c r="B28" s="185">
        <v>50596</v>
      </c>
      <c r="C28" s="185">
        <v>61297</v>
      </c>
      <c r="D28" s="185">
        <f t="shared" si="0"/>
        <v>10701</v>
      </c>
      <c r="E28" s="198">
        <f t="shared" si="1"/>
        <v>0.2114989327219543</v>
      </c>
    </row>
    <row r="29" spans="1:5" x14ac:dyDescent="0.2">
      <c r="A29" t="s">
        <v>117</v>
      </c>
      <c r="B29" s="185">
        <v>20395</v>
      </c>
      <c r="C29" s="185">
        <v>24553</v>
      </c>
      <c r="D29" s="185">
        <f t="shared" si="0"/>
        <v>4158</v>
      </c>
      <c r="E29" s="198">
        <f t="shared" si="1"/>
        <v>0.20387349840647218</v>
      </c>
    </row>
    <row r="30" spans="1:5" x14ac:dyDescent="0.2">
      <c r="A30" t="s">
        <v>108</v>
      </c>
      <c r="B30" s="185">
        <v>5674</v>
      </c>
      <c r="C30" s="185">
        <v>6825</v>
      </c>
      <c r="D30" s="185">
        <f t="shared" si="0"/>
        <v>1151</v>
      </c>
      <c r="E30" s="198">
        <f t="shared" si="1"/>
        <v>0.20285512865703206</v>
      </c>
    </row>
    <row r="31" spans="1:5" x14ac:dyDescent="0.2">
      <c r="A31" t="s">
        <v>119</v>
      </c>
      <c r="B31" s="185">
        <v>48406</v>
      </c>
      <c r="C31" s="185">
        <v>58004</v>
      </c>
      <c r="D31" s="185">
        <f t="shared" si="0"/>
        <v>9598</v>
      </c>
      <c r="E31" s="198">
        <f t="shared" si="1"/>
        <v>0.19828120480932115</v>
      </c>
    </row>
    <row r="32" spans="1:5" x14ac:dyDescent="0.2">
      <c r="A32" t="s">
        <v>111</v>
      </c>
      <c r="B32" s="185">
        <v>31671</v>
      </c>
      <c r="C32" s="185">
        <v>37879</v>
      </c>
      <c r="D32" s="185">
        <f t="shared" si="0"/>
        <v>6208</v>
      </c>
      <c r="E32" s="198">
        <f t="shared" si="1"/>
        <v>0.19601528211928895</v>
      </c>
    </row>
    <row r="33" spans="1:5" x14ac:dyDescent="0.2">
      <c r="A33" t="s">
        <v>105</v>
      </c>
      <c r="B33" s="185">
        <v>18522</v>
      </c>
      <c r="C33" s="185">
        <v>21960</v>
      </c>
      <c r="D33" s="185">
        <f t="shared" si="0"/>
        <v>3438</v>
      </c>
      <c r="E33" s="198">
        <f t="shared" si="1"/>
        <v>0.18561710398445092</v>
      </c>
    </row>
    <row r="34" spans="1:5" x14ac:dyDescent="0.2">
      <c r="A34" t="s">
        <v>131</v>
      </c>
      <c r="B34" s="185">
        <v>28293</v>
      </c>
      <c r="C34" s="185">
        <v>33288</v>
      </c>
      <c r="D34" s="185">
        <f t="shared" si="0"/>
        <v>4995</v>
      </c>
      <c r="E34" s="198">
        <f t="shared" si="1"/>
        <v>0.17654543526667374</v>
      </c>
    </row>
    <row r="35" spans="1:5" x14ac:dyDescent="0.2">
      <c r="A35" t="s">
        <v>135</v>
      </c>
      <c r="B35" s="185">
        <v>67695</v>
      </c>
      <c r="C35" s="185">
        <v>78060</v>
      </c>
      <c r="D35" s="185">
        <f t="shared" si="0"/>
        <v>10365</v>
      </c>
      <c r="E35" s="198">
        <f t="shared" si="1"/>
        <v>0.15311322845114114</v>
      </c>
    </row>
    <row r="36" spans="1:5" x14ac:dyDescent="0.2">
      <c r="A36" t="s">
        <v>104</v>
      </c>
      <c r="B36" s="185">
        <v>14383</v>
      </c>
      <c r="C36" s="185">
        <v>16382</v>
      </c>
      <c r="D36" s="185">
        <f t="shared" si="0"/>
        <v>1999</v>
      </c>
      <c r="E36" s="198">
        <f t="shared" si="1"/>
        <v>0.13898352221372454</v>
      </c>
    </row>
    <row r="37" spans="1:5" x14ac:dyDescent="0.2">
      <c r="A37" t="s">
        <v>107</v>
      </c>
      <c r="B37" s="185">
        <v>14664</v>
      </c>
      <c r="C37" s="185">
        <v>16427</v>
      </c>
      <c r="D37" s="185">
        <f t="shared" si="0"/>
        <v>1763</v>
      </c>
      <c r="E37" s="198">
        <f t="shared" si="1"/>
        <v>0.12022640480087289</v>
      </c>
    </row>
    <row r="38" spans="1:5" x14ac:dyDescent="0.2">
      <c r="A38" t="s">
        <v>106</v>
      </c>
      <c r="B38" s="185">
        <v>32100</v>
      </c>
      <c r="C38" s="185">
        <v>35532</v>
      </c>
      <c r="D38" s="185">
        <f t="shared" si="0"/>
        <v>3432</v>
      </c>
      <c r="E38" s="198">
        <f t="shared" si="1"/>
        <v>0.10691588785046729</v>
      </c>
    </row>
    <row r="39" spans="1:5" x14ac:dyDescent="0.2">
      <c r="A39" t="s">
        <v>118</v>
      </c>
      <c r="B39" s="185">
        <v>25088</v>
      </c>
      <c r="C39" s="185">
        <v>25987</v>
      </c>
      <c r="D39" s="185">
        <f t="shared" si="0"/>
        <v>899</v>
      </c>
      <c r="E39" s="198">
        <f t="shared" si="1"/>
        <v>3.5833864795918366E-2</v>
      </c>
    </row>
    <row r="40" spans="1:5" x14ac:dyDescent="0.2">
      <c r="A40" s="199" t="s">
        <v>133</v>
      </c>
      <c r="B40" s="187">
        <v>83260</v>
      </c>
      <c r="C40" s="187">
        <v>84265</v>
      </c>
      <c r="D40" s="187">
        <f t="shared" si="0"/>
        <v>1005</v>
      </c>
      <c r="E40" s="200">
        <f t="shared" si="1"/>
        <v>1.2070622147489791E-2</v>
      </c>
    </row>
    <row r="42" spans="1:5" x14ac:dyDescent="0.2">
      <c r="A42" s="201" t="s">
        <v>22</v>
      </c>
      <c r="C42" s="201"/>
    </row>
  </sheetData>
  <mergeCells count="10">
    <mergeCell ref="A1:D1"/>
    <mergeCell ref="F1:G1"/>
    <mergeCell ref="A3:I3"/>
    <mergeCell ref="K3:L3"/>
    <mergeCell ref="D5:E5"/>
    <mergeCell ref="A6:A8"/>
    <mergeCell ref="B6:B8"/>
    <mergeCell ref="C6:C8"/>
    <mergeCell ref="D6:D8"/>
    <mergeCell ref="E6:E8"/>
  </mergeCells>
  <hyperlinks>
    <hyperlink ref="F1" location="Contents!A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zoomScaleNormal="100" workbookViewId="0">
      <selection sqref="A1:C1"/>
    </sheetView>
  </sheetViews>
  <sheetFormatPr defaultRowHeight="12.75" x14ac:dyDescent="0.2"/>
  <cols>
    <col min="1" max="1" width="26.5703125" style="202" customWidth="1"/>
    <col min="2" max="4" width="15.7109375" style="202" customWidth="1"/>
    <col min="5" max="16384" width="9.140625" style="202"/>
  </cols>
  <sheetData>
    <row r="1" spans="1:8" ht="18" customHeight="1" x14ac:dyDescent="0.25">
      <c r="A1" s="989" t="s">
        <v>23</v>
      </c>
      <c r="B1" s="989"/>
      <c r="C1" s="989"/>
      <c r="D1" s="7"/>
      <c r="E1" s="1024" t="s">
        <v>24</v>
      </c>
      <c r="F1" s="1024"/>
    </row>
    <row r="2" spans="1:8" ht="15" customHeight="1" x14ac:dyDescent="0.2"/>
    <row r="3" spans="1:8" ht="15.75" x14ac:dyDescent="0.25">
      <c r="A3" s="1064" t="s">
        <v>184</v>
      </c>
      <c r="B3" s="1064"/>
      <c r="C3" s="1064"/>
      <c r="D3" s="1064"/>
      <c r="E3" s="1064"/>
      <c r="F3" s="193"/>
      <c r="G3" s="1006"/>
      <c r="H3" s="1006"/>
    </row>
    <row r="4" spans="1:8" ht="15" customHeight="1" x14ac:dyDescent="0.2">
      <c r="A4" s="203"/>
      <c r="B4" s="203"/>
      <c r="C4" s="203"/>
      <c r="D4" s="203"/>
      <c r="E4" s="203"/>
      <c r="F4" s="203"/>
      <c r="G4" s="203"/>
      <c r="H4" s="203"/>
    </row>
    <row r="5" spans="1:8" ht="15" customHeight="1" x14ac:dyDescent="0.2">
      <c r="A5" s="1075" t="s">
        <v>185</v>
      </c>
      <c r="B5" s="1078" t="s">
        <v>186</v>
      </c>
      <c r="C5" s="1078" t="s">
        <v>187</v>
      </c>
      <c r="D5" s="1078" t="s">
        <v>188</v>
      </c>
      <c r="E5" s="203"/>
      <c r="F5" s="203"/>
      <c r="G5" s="203"/>
      <c r="H5" s="203"/>
    </row>
    <row r="6" spans="1:8" ht="15" customHeight="1" x14ac:dyDescent="0.2">
      <c r="A6" s="1076"/>
      <c r="B6" s="1079"/>
      <c r="C6" s="1079"/>
      <c r="D6" s="1079"/>
      <c r="E6" s="203"/>
      <c r="F6" s="203"/>
      <c r="G6" s="203"/>
      <c r="H6" s="203"/>
    </row>
    <row r="7" spans="1:8" s="204" customFormat="1" x14ac:dyDescent="0.2">
      <c r="A7" s="1077"/>
      <c r="B7" s="1080"/>
      <c r="C7" s="1080"/>
      <c r="D7" s="1080"/>
    </row>
    <row r="8" spans="1:8" x14ac:dyDescent="0.2">
      <c r="A8" s="205" t="s">
        <v>118</v>
      </c>
      <c r="B8" s="206">
        <v>38.9</v>
      </c>
      <c r="C8" s="207">
        <v>37.030126849894295</v>
      </c>
      <c r="D8" s="207">
        <f t="shared" ref="D8:D40" si="0">C8-B8</f>
        <v>-1.869873150105704</v>
      </c>
      <c r="E8" s="206"/>
    </row>
    <row r="9" spans="1:8" x14ac:dyDescent="0.2">
      <c r="A9" s="205" t="s">
        <v>133</v>
      </c>
      <c r="B9" s="206">
        <v>36.700000000000003</v>
      </c>
      <c r="C9" s="207">
        <v>35.617388814659286</v>
      </c>
      <c r="D9" s="207">
        <f t="shared" si="0"/>
        <v>-1.082611185340717</v>
      </c>
      <c r="E9" s="206"/>
    </row>
    <row r="10" spans="1:8" x14ac:dyDescent="0.2">
      <c r="A10" s="205" t="s">
        <v>106</v>
      </c>
      <c r="B10" s="206">
        <v>37.700000000000003</v>
      </c>
      <c r="C10" s="207">
        <v>37.065905848787445</v>
      </c>
      <c r="D10" s="207">
        <f t="shared" si="0"/>
        <v>-0.63409415121255819</v>
      </c>
      <c r="E10" s="206"/>
    </row>
    <row r="11" spans="1:8" x14ac:dyDescent="0.2">
      <c r="A11" s="205" t="s">
        <v>135</v>
      </c>
      <c r="B11" s="206">
        <v>37</v>
      </c>
      <c r="C11" s="207">
        <v>36.418393782383419</v>
      </c>
      <c r="D11" s="207">
        <f t="shared" si="0"/>
        <v>-0.58160621761658149</v>
      </c>
      <c r="E11" s="206"/>
    </row>
    <row r="12" spans="1:8" x14ac:dyDescent="0.2">
      <c r="A12" s="205" t="s">
        <v>136</v>
      </c>
      <c r="B12" s="206">
        <v>41.3</v>
      </c>
      <c r="C12" s="207">
        <v>41.757751937984494</v>
      </c>
      <c r="D12" s="207">
        <f t="shared" si="0"/>
        <v>0.4577519379844972</v>
      </c>
      <c r="E12" s="206"/>
    </row>
    <row r="13" spans="1:8" x14ac:dyDescent="0.2">
      <c r="A13" s="205" t="s">
        <v>129</v>
      </c>
      <c r="B13" s="206">
        <v>42.5</v>
      </c>
      <c r="C13" s="207">
        <v>43.606960950764005</v>
      </c>
      <c r="D13" s="207">
        <f t="shared" si="0"/>
        <v>1.1069609507640052</v>
      </c>
      <c r="E13" s="206"/>
    </row>
    <row r="14" spans="1:8" x14ac:dyDescent="0.2">
      <c r="A14" s="205" t="s">
        <v>128</v>
      </c>
      <c r="B14" s="206">
        <v>40.799999999999997</v>
      </c>
      <c r="C14" s="207">
        <v>42.125468164794007</v>
      </c>
      <c r="D14" s="207">
        <f t="shared" si="0"/>
        <v>1.3254681647940103</v>
      </c>
      <c r="E14" s="206"/>
    </row>
    <row r="15" spans="1:8" x14ac:dyDescent="0.2">
      <c r="A15" s="205" t="s">
        <v>126</v>
      </c>
      <c r="B15" s="206">
        <v>40.700000000000003</v>
      </c>
      <c r="C15" s="207">
        <v>42.053779680809654</v>
      </c>
      <c r="D15" s="207">
        <f t="shared" si="0"/>
        <v>1.3537796808096516</v>
      </c>
      <c r="E15" s="206"/>
    </row>
    <row r="16" spans="1:8" x14ac:dyDescent="0.2">
      <c r="A16" s="205" t="s">
        <v>131</v>
      </c>
      <c r="B16" s="206">
        <v>41.2</v>
      </c>
      <c r="C16" s="207">
        <v>43.066634935744887</v>
      </c>
      <c r="D16" s="207">
        <f t="shared" si="0"/>
        <v>1.8666349357448837</v>
      </c>
      <c r="E16" s="206"/>
    </row>
    <row r="17" spans="1:5" x14ac:dyDescent="0.2">
      <c r="A17" s="205" t="s">
        <v>114</v>
      </c>
      <c r="B17" s="206">
        <v>41.6</v>
      </c>
      <c r="C17" s="207">
        <v>43.728482697426799</v>
      </c>
      <c r="D17" s="207">
        <f t="shared" si="0"/>
        <v>2.1284826974267972</v>
      </c>
      <c r="E17" s="206"/>
    </row>
    <row r="18" spans="1:5" x14ac:dyDescent="0.2">
      <c r="A18" s="205" t="s">
        <v>130</v>
      </c>
      <c r="B18" s="206">
        <v>38.700000000000003</v>
      </c>
      <c r="C18" s="207">
        <v>40.890567765567766</v>
      </c>
      <c r="D18" s="207">
        <f t="shared" si="0"/>
        <v>2.1905677655677636</v>
      </c>
      <c r="E18" s="206"/>
    </row>
    <row r="19" spans="1:5" x14ac:dyDescent="0.2">
      <c r="A19" s="205" t="s">
        <v>107</v>
      </c>
      <c r="B19" s="206">
        <v>40.9</v>
      </c>
      <c r="C19" s="207">
        <v>43.167883211678834</v>
      </c>
      <c r="D19" s="207">
        <f t="shared" si="0"/>
        <v>2.2678832116788357</v>
      </c>
      <c r="E19" s="206"/>
    </row>
    <row r="20" spans="1:5" x14ac:dyDescent="0.2">
      <c r="A20" s="205" t="s">
        <v>119</v>
      </c>
      <c r="B20" s="206">
        <v>39.1</v>
      </c>
      <c r="C20" s="207">
        <v>41.410714285714285</v>
      </c>
      <c r="D20" s="207">
        <f t="shared" si="0"/>
        <v>2.3107142857142833</v>
      </c>
      <c r="E20" s="206"/>
    </row>
    <row r="21" spans="1:5" x14ac:dyDescent="0.2">
      <c r="A21" s="205" t="s">
        <v>122</v>
      </c>
      <c r="B21" s="206">
        <v>41.4</v>
      </c>
      <c r="C21" s="207">
        <v>43.720786645323578</v>
      </c>
      <c r="D21" s="207">
        <f t="shared" si="0"/>
        <v>2.3207866453235795</v>
      </c>
      <c r="E21" s="206"/>
    </row>
    <row r="22" spans="1:5" x14ac:dyDescent="0.2">
      <c r="A22" s="205" t="s">
        <v>124</v>
      </c>
      <c r="B22" s="206">
        <v>43.8</v>
      </c>
      <c r="C22" s="207">
        <v>46.237051792828687</v>
      </c>
      <c r="D22" s="207">
        <f t="shared" si="0"/>
        <v>2.4370517928286901</v>
      </c>
      <c r="E22" s="206"/>
    </row>
    <row r="23" spans="1:5" x14ac:dyDescent="0.2">
      <c r="A23" s="205" t="s">
        <v>134</v>
      </c>
      <c r="B23" s="206">
        <v>42</v>
      </c>
      <c r="C23" s="207">
        <v>44.521354933726066</v>
      </c>
      <c r="D23" s="207">
        <f t="shared" si="0"/>
        <v>2.5213549337260659</v>
      </c>
      <c r="E23" s="206"/>
    </row>
    <row r="24" spans="1:5" x14ac:dyDescent="0.2">
      <c r="A24" s="205" t="s">
        <v>121</v>
      </c>
      <c r="B24" s="206">
        <v>40.4</v>
      </c>
      <c r="C24" s="207">
        <v>43.255663430420711</v>
      </c>
      <c r="D24" s="207">
        <f t="shared" si="0"/>
        <v>2.8556634304207122</v>
      </c>
      <c r="E24" s="206"/>
    </row>
    <row r="25" spans="1:5" x14ac:dyDescent="0.2">
      <c r="A25" s="205" t="s">
        <v>120</v>
      </c>
      <c r="B25" s="206">
        <v>43.9</v>
      </c>
      <c r="C25" s="207">
        <v>46.770515267175576</v>
      </c>
      <c r="D25" s="207">
        <f t="shared" si="0"/>
        <v>2.8705152671755769</v>
      </c>
      <c r="E25" s="206"/>
    </row>
    <row r="26" spans="1:5" x14ac:dyDescent="0.2">
      <c r="A26" s="205" t="s">
        <v>127</v>
      </c>
      <c r="B26" s="206">
        <v>41.2</v>
      </c>
      <c r="C26" s="207">
        <v>44.109055020972121</v>
      </c>
      <c r="D26" s="207">
        <f t="shared" si="0"/>
        <v>2.9090550209721187</v>
      </c>
      <c r="E26" s="206"/>
    </row>
    <row r="27" spans="1:5" x14ac:dyDescent="0.2">
      <c r="A27" s="205" t="s">
        <v>109</v>
      </c>
      <c r="B27" s="206">
        <v>40.9</v>
      </c>
      <c r="C27" s="207">
        <v>43.831034482758618</v>
      </c>
      <c r="D27" s="207">
        <f t="shared" si="0"/>
        <v>2.9310344827586192</v>
      </c>
      <c r="E27" s="206"/>
    </row>
    <row r="28" spans="1:5" x14ac:dyDescent="0.2">
      <c r="A28" s="205" t="s">
        <v>117</v>
      </c>
      <c r="B28" s="206">
        <v>41.5</v>
      </c>
      <c r="C28" s="207">
        <v>44.538930264048744</v>
      </c>
      <c r="D28" s="207">
        <f t="shared" si="0"/>
        <v>3.0389302640487443</v>
      </c>
      <c r="E28" s="206"/>
    </row>
    <row r="29" spans="1:5" x14ac:dyDescent="0.2">
      <c r="A29" s="205" t="s">
        <v>123</v>
      </c>
      <c r="B29" s="206">
        <v>43.2</v>
      </c>
      <c r="C29" s="207">
        <v>46.361119849009121</v>
      </c>
      <c r="D29" s="207">
        <f t="shared" si="0"/>
        <v>3.1611198490091184</v>
      </c>
      <c r="E29" s="206"/>
    </row>
    <row r="30" spans="1:5" x14ac:dyDescent="0.2">
      <c r="A30" s="205" t="s">
        <v>113</v>
      </c>
      <c r="B30" s="206">
        <v>43.5</v>
      </c>
      <c r="C30" s="207">
        <v>46.759534583063996</v>
      </c>
      <c r="D30" s="207">
        <f t="shared" si="0"/>
        <v>3.2595345830639957</v>
      </c>
      <c r="E30" s="206"/>
    </row>
    <row r="31" spans="1:5" x14ac:dyDescent="0.2">
      <c r="A31" s="205" t="s">
        <v>112</v>
      </c>
      <c r="B31" s="206">
        <v>41.7</v>
      </c>
      <c r="C31" s="207">
        <v>45.165887850467293</v>
      </c>
      <c r="D31" s="207">
        <f t="shared" si="0"/>
        <v>3.4658878504672899</v>
      </c>
      <c r="E31" s="206"/>
    </row>
    <row r="32" spans="1:5" x14ac:dyDescent="0.2">
      <c r="A32" s="205" t="s">
        <v>104</v>
      </c>
      <c r="B32" s="206">
        <v>42.3</v>
      </c>
      <c r="C32" s="207">
        <v>45.990506329113927</v>
      </c>
      <c r="D32" s="207">
        <f t="shared" si="0"/>
        <v>3.69050632911393</v>
      </c>
      <c r="E32" s="206"/>
    </row>
    <row r="33" spans="1:8" x14ac:dyDescent="0.2">
      <c r="A33" s="205" t="s">
        <v>115</v>
      </c>
      <c r="B33" s="206">
        <v>44.9</v>
      </c>
      <c r="C33" s="207">
        <v>48.611460957178842</v>
      </c>
      <c r="D33" s="207">
        <f t="shared" si="0"/>
        <v>3.7114609571788435</v>
      </c>
      <c r="E33" s="206"/>
    </row>
    <row r="34" spans="1:8" x14ac:dyDescent="0.2">
      <c r="A34" s="205" t="s">
        <v>132</v>
      </c>
      <c r="B34" s="206">
        <v>44</v>
      </c>
      <c r="C34" s="207">
        <v>47.777408637873755</v>
      </c>
      <c r="D34" s="207">
        <f t="shared" si="0"/>
        <v>3.777408637873755</v>
      </c>
      <c r="E34" s="206"/>
    </row>
    <row r="35" spans="1:8" x14ac:dyDescent="0.2">
      <c r="A35" s="205" t="s">
        <v>111</v>
      </c>
      <c r="B35" s="206">
        <v>45.3</v>
      </c>
      <c r="C35" s="207">
        <v>49.251583710407239</v>
      </c>
      <c r="D35" s="207">
        <f t="shared" si="0"/>
        <v>3.9515837104072418</v>
      </c>
      <c r="E35" s="206"/>
    </row>
    <row r="36" spans="1:8" x14ac:dyDescent="0.2">
      <c r="A36" s="205" t="s">
        <v>108</v>
      </c>
      <c r="B36" s="206">
        <v>45</v>
      </c>
      <c r="C36" s="207">
        <v>49.002336448598129</v>
      </c>
      <c r="D36" s="207">
        <f t="shared" si="0"/>
        <v>4.002336448598129</v>
      </c>
      <c r="E36" s="206"/>
    </row>
    <row r="37" spans="1:8" x14ac:dyDescent="0.2">
      <c r="A37" s="205" t="s">
        <v>105</v>
      </c>
      <c r="B37" s="206">
        <v>45.3</v>
      </c>
      <c r="C37" s="207">
        <v>49.321782178217823</v>
      </c>
      <c r="D37" s="207">
        <f t="shared" si="0"/>
        <v>4.0217821782178262</v>
      </c>
      <c r="E37" s="206"/>
    </row>
    <row r="38" spans="1:8" x14ac:dyDescent="0.2">
      <c r="A38" s="205" t="s">
        <v>110</v>
      </c>
      <c r="B38" s="206">
        <v>42.3</v>
      </c>
      <c r="C38" s="207">
        <v>46.350332594235034</v>
      </c>
      <c r="D38" s="207">
        <f t="shared" si="0"/>
        <v>4.0503325942350372</v>
      </c>
      <c r="E38" s="206"/>
    </row>
    <row r="39" spans="1:8" x14ac:dyDescent="0.2">
      <c r="A39" s="205" t="s">
        <v>116</v>
      </c>
      <c r="B39" s="206">
        <v>40.6</v>
      </c>
      <c r="C39" s="207">
        <v>44.686046511627907</v>
      </c>
      <c r="D39" s="207">
        <f t="shared" si="0"/>
        <v>4.0860465116279059</v>
      </c>
      <c r="E39" s="206"/>
    </row>
    <row r="40" spans="1:8" x14ac:dyDescent="0.2">
      <c r="A40" s="208" t="s">
        <v>125</v>
      </c>
      <c r="B40" s="209">
        <v>44.6</v>
      </c>
      <c r="C40" s="210">
        <v>48.70720188902007</v>
      </c>
      <c r="D40" s="210">
        <f t="shared" si="0"/>
        <v>4.1072018890200681</v>
      </c>
      <c r="E40" s="206"/>
    </row>
    <row r="42" spans="1:8" x14ac:dyDescent="0.2">
      <c r="A42" s="1038" t="s">
        <v>137</v>
      </c>
      <c r="B42" s="1038"/>
      <c r="C42" s="2"/>
      <c r="D42" s="2"/>
      <c r="E42" s="2"/>
      <c r="F42" s="2"/>
      <c r="G42" s="2"/>
      <c r="H42" s="2"/>
    </row>
    <row r="43" spans="1:8" x14ac:dyDescent="0.2">
      <c r="A43" s="1081" t="s">
        <v>189</v>
      </c>
      <c r="B43" s="1081"/>
      <c r="C43" s="1081"/>
      <c r="D43" s="1081"/>
      <c r="E43" s="211"/>
      <c r="F43" s="211"/>
      <c r="G43" s="211"/>
      <c r="H43" s="211"/>
    </row>
    <row r="44" spans="1:8" x14ac:dyDescent="0.2">
      <c r="A44" s="211"/>
      <c r="B44" s="211"/>
      <c r="C44" s="211"/>
      <c r="D44" s="211"/>
      <c r="E44" s="211"/>
      <c r="F44" s="211"/>
      <c r="G44" s="211"/>
      <c r="H44" s="211"/>
    </row>
    <row r="45" spans="1:8" x14ac:dyDescent="0.2">
      <c r="A45" s="1002" t="s">
        <v>22</v>
      </c>
      <c r="B45" s="1002"/>
    </row>
  </sheetData>
  <mergeCells count="11">
    <mergeCell ref="A42:B42"/>
    <mergeCell ref="A43:D43"/>
    <mergeCell ref="A45:B45"/>
    <mergeCell ref="A1:C1"/>
    <mergeCell ref="E1:F1"/>
    <mergeCell ref="A3:E3"/>
    <mergeCell ref="G3:H3"/>
    <mergeCell ref="A5:A7"/>
    <mergeCell ref="B5:B7"/>
    <mergeCell ref="C5:C7"/>
    <mergeCell ref="D5:D7"/>
  </mergeCells>
  <hyperlinks>
    <hyperlink ref="E1" location="Contents!A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8"/>
  <sheetViews>
    <sheetView workbookViewId="0">
      <selection sqref="A1:E1"/>
    </sheetView>
  </sheetViews>
  <sheetFormatPr defaultColWidth="9.140625" defaultRowHeight="12.75" x14ac:dyDescent="0.2"/>
  <cols>
    <col min="1" max="1" width="7.85546875" style="213" customWidth="1"/>
    <col min="2" max="2" width="11.140625" style="213" customWidth="1"/>
    <col min="3" max="3" width="10.85546875" style="213" customWidth="1"/>
    <col min="4" max="4" width="9.140625" style="213"/>
    <col min="5" max="5" width="26.85546875" style="213" customWidth="1"/>
    <col min="6" max="6" width="6.28515625" style="216" customWidth="1"/>
    <col min="7" max="7" width="9.140625" style="216"/>
    <col min="8" max="16384" width="9.140625" style="213"/>
  </cols>
  <sheetData>
    <row r="1" spans="1:9" ht="18" customHeight="1" x14ac:dyDescent="0.25">
      <c r="A1" s="1083" t="s">
        <v>207</v>
      </c>
      <c r="B1" s="1083"/>
      <c r="C1" s="1083"/>
      <c r="D1" s="1083"/>
      <c r="E1" s="1083"/>
    </row>
    <row r="2" spans="1:9" ht="15" customHeight="1" x14ac:dyDescent="0.2"/>
    <row r="3" spans="1:9" s="212" customFormat="1" ht="12.75" customHeight="1" x14ac:dyDescent="0.25">
      <c r="A3" s="1084" t="s">
        <v>208</v>
      </c>
      <c r="B3" s="1084"/>
      <c r="C3" s="1084"/>
      <c r="D3" s="1084"/>
      <c r="E3" s="1084"/>
      <c r="F3" s="217"/>
      <c r="G3" s="1029"/>
      <c r="H3" s="1029"/>
      <c r="I3" s="14"/>
    </row>
    <row r="4" spans="1:9" s="212" customFormat="1" ht="15" customHeight="1" x14ac:dyDescent="0.25">
      <c r="A4" s="218"/>
      <c r="B4" s="218"/>
      <c r="C4" s="218"/>
      <c r="D4" s="218"/>
      <c r="E4" s="218"/>
      <c r="F4" s="217"/>
      <c r="G4" s="219"/>
      <c r="H4" s="14"/>
      <c r="I4" s="14"/>
    </row>
    <row r="5" spans="1:9" s="220" customFormat="1" ht="15" customHeight="1" x14ac:dyDescent="0.25">
      <c r="A5" s="1085" t="s">
        <v>165</v>
      </c>
      <c r="B5" s="1085" t="s">
        <v>209</v>
      </c>
      <c r="C5" s="1085" t="s">
        <v>210</v>
      </c>
      <c r="F5" s="217"/>
      <c r="G5" s="221"/>
    </row>
    <row r="6" spans="1:9" s="222" customFormat="1" x14ac:dyDescent="0.2">
      <c r="A6" s="1086"/>
      <c r="B6" s="1086"/>
      <c r="C6" s="1086"/>
      <c r="F6" s="223" t="s">
        <v>165</v>
      </c>
      <c r="G6" s="224" t="s">
        <v>211</v>
      </c>
    </row>
    <row r="7" spans="1:9" x14ac:dyDescent="0.2">
      <c r="A7" s="213">
        <v>1951</v>
      </c>
      <c r="B7" s="225">
        <v>90639</v>
      </c>
      <c r="C7" s="225">
        <v>65778</v>
      </c>
      <c r="F7" s="216">
        <v>1951</v>
      </c>
      <c r="G7" s="226">
        <f t="shared" ref="G7:G70" si="0">IF(B7&lt;C7,B7,C7)</f>
        <v>65778</v>
      </c>
      <c r="H7" s="213" t="s">
        <v>212</v>
      </c>
    </row>
    <row r="8" spans="1:9" x14ac:dyDescent="0.2">
      <c r="A8" s="213">
        <v>1952</v>
      </c>
      <c r="B8" s="225">
        <v>90422</v>
      </c>
      <c r="C8" s="225">
        <v>61510</v>
      </c>
      <c r="G8" s="226">
        <f t="shared" si="0"/>
        <v>61510</v>
      </c>
    </row>
    <row r="9" spans="1:9" x14ac:dyDescent="0.2">
      <c r="A9" s="213">
        <v>1953</v>
      </c>
      <c r="B9" s="225">
        <v>90913</v>
      </c>
      <c r="C9" s="225">
        <v>58878</v>
      </c>
      <c r="G9" s="226">
        <f t="shared" si="0"/>
        <v>58878</v>
      </c>
    </row>
    <row r="10" spans="1:9" x14ac:dyDescent="0.2">
      <c r="A10" s="213">
        <v>1954</v>
      </c>
      <c r="B10" s="225">
        <v>92315</v>
      </c>
      <c r="C10" s="225">
        <v>61380</v>
      </c>
      <c r="G10" s="226">
        <f t="shared" si="0"/>
        <v>61380</v>
      </c>
    </row>
    <row r="11" spans="1:9" x14ac:dyDescent="0.2">
      <c r="A11" s="213">
        <v>1955</v>
      </c>
      <c r="B11" s="225">
        <v>92539</v>
      </c>
      <c r="C11" s="225">
        <v>61645</v>
      </c>
      <c r="G11" s="226">
        <f t="shared" si="0"/>
        <v>61645</v>
      </c>
    </row>
    <row r="12" spans="1:9" x14ac:dyDescent="0.2">
      <c r="A12" s="213">
        <v>1956</v>
      </c>
      <c r="B12" s="225">
        <v>95313</v>
      </c>
      <c r="C12" s="225">
        <v>61792</v>
      </c>
      <c r="F12" s="216">
        <v>1956</v>
      </c>
      <c r="G12" s="226">
        <f t="shared" si="0"/>
        <v>61792</v>
      </c>
    </row>
    <row r="13" spans="1:9" x14ac:dyDescent="0.2">
      <c r="A13" s="213">
        <v>1957</v>
      </c>
      <c r="B13" s="225">
        <v>97977</v>
      </c>
      <c r="C13" s="225">
        <v>61143</v>
      </c>
      <c r="G13" s="226">
        <f t="shared" si="0"/>
        <v>61143</v>
      </c>
    </row>
    <row r="14" spans="1:9" x14ac:dyDescent="0.2">
      <c r="A14" s="213">
        <v>1958</v>
      </c>
      <c r="B14" s="225">
        <v>99481</v>
      </c>
      <c r="C14" s="225">
        <v>62065</v>
      </c>
      <c r="G14" s="226">
        <f t="shared" si="0"/>
        <v>62065</v>
      </c>
    </row>
    <row r="15" spans="1:9" x14ac:dyDescent="0.2">
      <c r="A15" s="213">
        <v>1959</v>
      </c>
      <c r="B15" s="225">
        <v>99251</v>
      </c>
      <c r="C15" s="225">
        <v>63061</v>
      </c>
      <c r="G15" s="226">
        <f t="shared" si="0"/>
        <v>63061</v>
      </c>
    </row>
    <row r="16" spans="1:9" x14ac:dyDescent="0.2">
      <c r="A16" s="213">
        <v>1960</v>
      </c>
      <c r="B16" s="225">
        <v>101292</v>
      </c>
      <c r="C16" s="225">
        <v>61764</v>
      </c>
      <c r="G16" s="226">
        <f t="shared" si="0"/>
        <v>61764</v>
      </c>
    </row>
    <row r="17" spans="1:9" x14ac:dyDescent="0.2">
      <c r="A17" s="213">
        <v>1961</v>
      </c>
      <c r="B17" s="225">
        <v>101169</v>
      </c>
      <c r="C17" s="225">
        <v>63928</v>
      </c>
      <c r="F17" s="216">
        <v>1961</v>
      </c>
      <c r="G17" s="226">
        <f t="shared" si="0"/>
        <v>63928</v>
      </c>
    </row>
    <row r="18" spans="1:9" x14ac:dyDescent="0.2">
      <c r="A18" s="213">
        <v>1962</v>
      </c>
      <c r="B18" s="225">
        <v>104334</v>
      </c>
      <c r="C18" s="225">
        <v>63189</v>
      </c>
      <c r="G18" s="226">
        <f t="shared" si="0"/>
        <v>63189</v>
      </c>
    </row>
    <row r="19" spans="1:9" x14ac:dyDescent="0.2">
      <c r="A19" s="213">
        <v>1963</v>
      </c>
      <c r="B19" s="225">
        <v>102691</v>
      </c>
      <c r="C19" s="225">
        <v>65521</v>
      </c>
      <c r="G19" s="226">
        <f t="shared" si="0"/>
        <v>65521</v>
      </c>
    </row>
    <row r="20" spans="1:9" x14ac:dyDescent="0.2">
      <c r="A20" s="213">
        <v>1964</v>
      </c>
      <c r="B20" s="225">
        <v>104355</v>
      </c>
      <c r="C20" s="225">
        <v>61039</v>
      </c>
      <c r="G20" s="226">
        <f t="shared" si="0"/>
        <v>61039</v>
      </c>
    </row>
    <row r="21" spans="1:9" x14ac:dyDescent="0.2">
      <c r="A21" s="213">
        <v>1965</v>
      </c>
      <c r="B21" s="225">
        <v>100660</v>
      </c>
      <c r="C21" s="225">
        <v>62868</v>
      </c>
      <c r="G21" s="226">
        <f t="shared" si="0"/>
        <v>62868</v>
      </c>
    </row>
    <row r="22" spans="1:9" x14ac:dyDescent="0.2">
      <c r="A22" s="213">
        <v>1966</v>
      </c>
      <c r="B22" s="225">
        <v>96536</v>
      </c>
      <c r="C22" s="225">
        <v>63689</v>
      </c>
      <c r="F22" s="216">
        <v>1966</v>
      </c>
      <c r="G22" s="226">
        <f t="shared" si="0"/>
        <v>63689</v>
      </c>
    </row>
    <row r="23" spans="1:9" x14ac:dyDescent="0.2">
      <c r="A23" s="213">
        <v>1967</v>
      </c>
      <c r="B23" s="225">
        <v>96221</v>
      </c>
      <c r="C23" s="225">
        <v>59523</v>
      </c>
      <c r="G23" s="226">
        <f t="shared" si="0"/>
        <v>59523</v>
      </c>
    </row>
    <row r="24" spans="1:9" x14ac:dyDescent="0.2">
      <c r="A24" s="213">
        <v>1968</v>
      </c>
      <c r="B24" s="225">
        <v>94786</v>
      </c>
      <c r="C24" s="225">
        <v>63311</v>
      </c>
      <c r="G24" s="226">
        <f t="shared" si="0"/>
        <v>63311</v>
      </c>
    </row>
    <row r="25" spans="1:9" x14ac:dyDescent="0.2">
      <c r="A25" s="213">
        <v>1969</v>
      </c>
      <c r="B25" s="225">
        <v>90290</v>
      </c>
      <c r="C25" s="225">
        <v>63821</v>
      </c>
      <c r="G25" s="226">
        <f t="shared" si="0"/>
        <v>63821</v>
      </c>
    </row>
    <row r="26" spans="1:9" x14ac:dyDescent="0.2">
      <c r="A26" s="213">
        <v>1970</v>
      </c>
      <c r="B26" s="225">
        <v>87335</v>
      </c>
      <c r="C26" s="225">
        <v>63640</v>
      </c>
      <c r="G26" s="226">
        <f t="shared" si="0"/>
        <v>63640</v>
      </c>
    </row>
    <row r="27" spans="1:9" x14ac:dyDescent="0.2">
      <c r="A27" s="213">
        <v>1971</v>
      </c>
      <c r="B27" s="225">
        <v>86728</v>
      </c>
      <c r="C27" s="225">
        <v>61614</v>
      </c>
      <c r="F27" s="216">
        <v>1971</v>
      </c>
      <c r="G27" s="226">
        <f t="shared" si="0"/>
        <v>61614</v>
      </c>
      <c r="I27" s="227"/>
    </row>
    <row r="28" spans="1:9" x14ac:dyDescent="0.2">
      <c r="A28" s="213">
        <v>1972</v>
      </c>
      <c r="B28" s="225">
        <v>78550</v>
      </c>
      <c r="C28" s="225">
        <v>65017</v>
      </c>
      <c r="G28" s="226">
        <f t="shared" si="0"/>
        <v>65017</v>
      </c>
      <c r="I28" s="227"/>
    </row>
    <row r="29" spans="1:9" x14ac:dyDescent="0.2">
      <c r="A29" s="213">
        <v>1973</v>
      </c>
      <c r="B29" s="225">
        <v>74392</v>
      </c>
      <c r="C29" s="225">
        <v>64545</v>
      </c>
      <c r="G29" s="226">
        <f t="shared" si="0"/>
        <v>64545</v>
      </c>
      <c r="I29" s="227"/>
    </row>
    <row r="30" spans="1:9" x14ac:dyDescent="0.2">
      <c r="A30" s="213">
        <v>1974</v>
      </c>
      <c r="B30" s="225">
        <v>70093</v>
      </c>
      <c r="C30" s="225">
        <v>64740</v>
      </c>
      <c r="G30" s="226">
        <f t="shared" si="0"/>
        <v>64740</v>
      </c>
      <c r="I30" s="227"/>
    </row>
    <row r="31" spans="1:9" x14ac:dyDescent="0.2">
      <c r="A31" s="213">
        <v>1975</v>
      </c>
      <c r="B31" s="225">
        <v>67943</v>
      </c>
      <c r="C31" s="225">
        <v>63125</v>
      </c>
      <c r="G31" s="226">
        <f t="shared" si="0"/>
        <v>63125</v>
      </c>
      <c r="I31" s="227"/>
    </row>
    <row r="32" spans="1:9" x14ac:dyDescent="0.2">
      <c r="A32" s="213">
        <v>1976</v>
      </c>
      <c r="B32" s="225">
        <v>64895</v>
      </c>
      <c r="C32" s="225">
        <v>65253</v>
      </c>
      <c r="F32" s="216">
        <v>1976</v>
      </c>
      <c r="G32" s="226">
        <f t="shared" si="0"/>
        <v>64895</v>
      </c>
      <c r="I32" s="228"/>
    </row>
    <row r="33" spans="1:9" x14ac:dyDescent="0.2">
      <c r="A33" s="213">
        <v>1977</v>
      </c>
      <c r="B33" s="225">
        <v>62342</v>
      </c>
      <c r="C33" s="225">
        <v>62294</v>
      </c>
      <c r="G33" s="226">
        <f t="shared" si="0"/>
        <v>62294</v>
      </c>
      <c r="I33" s="228"/>
    </row>
    <row r="34" spans="1:9" x14ac:dyDescent="0.2">
      <c r="A34" s="213">
        <v>1978</v>
      </c>
      <c r="B34" s="225">
        <v>64295</v>
      </c>
      <c r="C34" s="225">
        <v>65123</v>
      </c>
      <c r="G34" s="226">
        <f t="shared" si="0"/>
        <v>64295</v>
      </c>
      <c r="I34" s="228"/>
    </row>
    <row r="35" spans="1:9" x14ac:dyDescent="0.2">
      <c r="A35" s="213">
        <v>1979</v>
      </c>
      <c r="B35" s="225">
        <v>68366</v>
      </c>
      <c r="C35" s="225">
        <v>65747</v>
      </c>
      <c r="G35" s="226">
        <f t="shared" si="0"/>
        <v>65747</v>
      </c>
      <c r="I35" s="228"/>
    </row>
    <row r="36" spans="1:9" x14ac:dyDescent="0.2">
      <c r="A36" s="213">
        <v>1980</v>
      </c>
      <c r="B36" s="225">
        <v>68892</v>
      </c>
      <c r="C36" s="225">
        <v>63299</v>
      </c>
      <c r="G36" s="226">
        <f t="shared" si="0"/>
        <v>63299</v>
      </c>
      <c r="I36" s="228"/>
    </row>
    <row r="37" spans="1:9" x14ac:dyDescent="0.2">
      <c r="A37" s="213">
        <v>1981</v>
      </c>
      <c r="B37" s="225">
        <v>69054</v>
      </c>
      <c r="C37" s="225">
        <v>63828</v>
      </c>
      <c r="F37" s="216">
        <v>1981</v>
      </c>
      <c r="G37" s="226">
        <f t="shared" si="0"/>
        <v>63828</v>
      </c>
      <c r="I37" s="228"/>
    </row>
    <row r="38" spans="1:9" x14ac:dyDescent="0.2">
      <c r="A38" s="213">
        <v>1982</v>
      </c>
      <c r="B38" s="225">
        <v>66196</v>
      </c>
      <c r="C38" s="225">
        <v>65022</v>
      </c>
      <c r="G38" s="226">
        <f t="shared" si="0"/>
        <v>65022</v>
      </c>
      <c r="I38" s="228"/>
    </row>
    <row r="39" spans="1:9" x14ac:dyDescent="0.2">
      <c r="A39" s="213">
        <v>1983</v>
      </c>
      <c r="B39" s="225">
        <v>65078</v>
      </c>
      <c r="C39" s="225">
        <v>63454</v>
      </c>
      <c r="G39" s="226">
        <f t="shared" si="0"/>
        <v>63454</v>
      </c>
      <c r="I39" s="228"/>
    </row>
    <row r="40" spans="1:9" x14ac:dyDescent="0.2">
      <c r="A40" s="213">
        <v>1984</v>
      </c>
      <c r="B40" s="225">
        <v>65106</v>
      </c>
      <c r="C40" s="225">
        <v>62345</v>
      </c>
      <c r="G40" s="226">
        <f t="shared" si="0"/>
        <v>62345</v>
      </c>
      <c r="I40" s="228"/>
    </row>
    <row r="41" spans="1:9" x14ac:dyDescent="0.2">
      <c r="A41" s="213">
        <v>1985</v>
      </c>
      <c r="B41" s="225">
        <v>66676</v>
      </c>
      <c r="C41" s="225">
        <v>63967</v>
      </c>
      <c r="G41" s="226">
        <f t="shared" si="0"/>
        <v>63967</v>
      </c>
      <c r="I41" s="228"/>
    </row>
    <row r="42" spans="1:9" x14ac:dyDescent="0.2">
      <c r="A42" s="213">
        <v>1986</v>
      </c>
      <c r="B42" s="225">
        <v>65812</v>
      </c>
      <c r="C42" s="225">
        <v>63467</v>
      </c>
      <c r="F42" s="216">
        <v>1986</v>
      </c>
      <c r="G42" s="226">
        <f t="shared" si="0"/>
        <v>63467</v>
      </c>
      <c r="I42" s="228"/>
    </row>
    <row r="43" spans="1:9" x14ac:dyDescent="0.2">
      <c r="A43" s="213">
        <v>1987</v>
      </c>
      <c r="B43" s="225">
        <v>66241</v>
      </c>
      <c r="C43" s="225">
        <v>62014</v>
      </c>
      <c r="G43" s="226">
        <f t="shared" si="0"/>
        <v>62014</v>
      </c>
      <c r="I43" s="228"/>
    </row>
    <row r="44" spans="1:9" x14ac:dyDescent="0.2">
      <c r="A44" s="213">
        <v>1988</v>
      </c>
      <c r="B44" s="225">
        <v>66212</v>
      </c>
      <c r="C44" s="225">
        <v>61957</v>
      </c>
      <c r="G44" s="226">
        <f t="shared" si="0"/>
        <v>61957</v>
      </c>
      <c r="I44" s="228"/>
    </row>
    <row r="45" spans="1:9" x14ac:dyDescent="0.2">
      <c r="A45" s="213">
        <v>1989</v>
      </c>
      <c r="B45" s="225">
        <v>63480</v>
      </c>
      <c r="C45" s="225">
        <v>65017</v>
      </c>
      <c r="G45" s="226">
        <f t="shared" si="0"/>
        <v>63480</v>
      </c>
      <c r="I45" s="228"/>
    </row>
    <row r="46" spans="1:9" x14ac:dyDescent="0.2">
      <c r="A46" s="213">
        <v>1990</v>
      </c>
      <c r="B46" s="225">
        <v>65973</v>
      </c>
      <c r="C46" s="225">
        <v>61527</v>
      </c>
      <c r="G46" s="226">
        <f t="shared" si="0"/>
        <v>61527</v>
      </c>
      <c r="I46" s="228"/>
    </row>
    <row r="47" spans="1:9" x14ac:dyDescent="0.2">
      <c r="A47" s="213">
        <v>1991</v>
      </c>
      <c r="B47" s="225">
        <v>67024</v>
      </c>
      <c r="C47" s="225">
        <v>61041</v>
      </c>
      <c r="F47" s="216">
        <v>1991</v>
      </c>
      <c r="G47" s="226">
        <f t="shared" si="0"/>
        <v>61041</v>
      </c>
      <c r="I47" s="228"/>
    </row>
    <row r="48" spans="1:9" x14ac:dyDescent="0.2">
      <c r="A48" s="213">
        <v>1992</v>
      </c>
      <c r="B48" s="225">
        <v>65789</v>
      </c>
      <c r="C48" s="225">
        <v>60937</v>
      </c>
      <c r="G48" s="226">
        <f t="shared" si="0"/>
        <v>60937</v>
      </c>
      <c r="I48" s="228"/>
    </row>
    <row r="49" spans="1:9" x14ac:dyDescent="0.2">
      <c r="A49" s="213">
        <v>1993</v>
      </c>
      <c r="B49" s="225">
        <v>63337</v>
      </c>
      <c r="C49" s="225">
        <v>64049</v>
      </c>
      <c r="G49" s="226">
        <f t="shared" si="0"/>
        <v>63337</v>
      </c>
      <c r="I49" s="228"/>
    </row>
    <row r="50" spans="1:9" x14ac:dyDescent="0.2">
      <c r="A50" s="213">
        <v>1994</v>
      </c>
      <c r="B50" s="225">
        <v>61656</v>
      </c>
      <c r="C50" s="225">
        <v>59328</v>
      </c>
      <c r="G50" s="226">
        <f t="shared" si="0"/>
        <v>59328</v>
      </c>
      <c r="I50" s="228"/>
    </row>
    <row r="51" spans="1:9" x14ac:dyDescent="0.2">
      <c r="A51" s="213">
        <v>1995</v>
      </c>
      <c r="B51" s="225">
        <v>60051</v>
      </c>
      <c r="C51" s="225">
        <v>60500</v>
      </c>
      <c r="G51" s="226">
        <f t="shared" si="0"/>
        <v>60051</v>
      </c>
      <c r="I51" s="228"/>
    </row>
    <row r="52" spans="1:9" x14ac:dyDescent="0.2">
      <c r="A52" s="213">
        <v>1996</v>
      </c>
      <c r="B52" s="225">
        <v>59296</v>
      </c>
      <c r="C52" s="225">
        <v>60654</v>
      </c>
      <c r="F52" s="216">
        <v>1996</v>
      </c>
      <c r="G52" s="226">
        <f t="shared" si="0"/>
        <v>59296</v>
      </c>
      <c r="I52" s="228"/>
    </row>
    <row r="53" spans="1:9" x14ac:dyDescent="0.2">
      <c r="A53" s="213">
        <v>1997</v>
      </c>
      <c r="B53" s="225">
        <v>59440</v>
      </c>
      <c r="C53" s="225">
        <v>59494</v>
      </c>
      <c r="G53" s="226">
        <f t="shared" si="0"/>
        <v>59440</v>
      </c>
      <c r="I53" s="228"/>
    </row>
    <row r="54" spans="1:9" x14ac:dyDescent="0.2">
      <c r="A54" s="213">
        <v>1998</v>
      </c>
      <c r="B54" s="225">
        <v>57319</v>
      </c>
      <c r="C54" s="225">
        <v>59164</v>
      </c>
      <c r="G54" s="226">
        <f t="shared" si="0"/>
        <v>57319</v>
      </c>
      <c r="I54" s="228"/>
    </row>
    <row r="55" spans="1:9" x14ac:dyDescent="0.2">
      <c r="A55" s="213">
        <v>1999</v>
      </c>
      <c r="B55" s="225">
        <v>55147</v>
      </c>
      <c r="C55" s="225">
        <v>60281</v>
      </c>
      <c r="G55" s="226">
        <f t="shared" si="0"/>
        <v>55147</v>
      </c>
      <c r="I55" s="228"/>
    </row>
    <row r="56" spans="1:9" x14ac:dyDescent="0.2">
      <c r="A56" s="213">
        <v>2000</v>
      </c>
      <c r="B56" s="225">
        <v>53076</v>
      </c>
      <c r="C56" s="225">
        <v>57799</v>
      </c>
      <c r="G56" s="226">
        <f t="shared" si="0"/>
        <v>53076</v>
      </c>
      <c r="I56" s="228"/>
    </row>
    <row r="57" spans="1:9" x14ac:dyDescent="0.2">
      <c r="A57" s="213">
        <v>2001</v>
      </c>
      <c r="B57" s="225">
        <v>52527</v>
      </c>
      <c r="C57" s="225">
        <v>57382</v>
      </c>
      <c r="F57" s="216">
        <v>2001</v>
      </c>
      <c r="G57" s="226">
        <f t="shared" si="0"/>
        <v>52527</v>
      </c>
      <c r="I57" s="228"/>
    </row>
    <row r="58" spans="1:9" x14ac:dyDescent="0.2">
      <c r="A58" s="213">
        <v>2002</v>
      </c>
      <c r="B58" s="225">
        <v>51270</v>
      </c>
      <c r="C58" s="225">
        <v>58103</v>
      </c>
      <c r="G58" s="226">
        <f t="shared" si="0"/>
        <v>51270</v>
      </c>
      <c r="I58" s="228"/>
    </row>
    <row r="59" spans="1:9" x14ac:dyDescent="0.2">
      <c r="A59" s="213">
        <v>2003</v>
      </c>
      <c r="B59" s="225">
        <v>52432</v>
      </c>
      <c r="C59" s="225">
        <v>58472</v>
      </c>
      <c r="G59" s="226">
        <f t="shared" si="0"/>
        <v>52432</v>
      </c>
      <c r="I59" s="228"/>
    </row>
    <row r="60" spans="1:9" x14ac:dyDescent="0.2">
      <c r="A60" s="213">
        <v>2004</v>
      </c>
      <c r="B60" s="225">
        <v>53957</v>
      </c>
      <c r="C60" s="225">
        <v>56187</v>
      </c>
      <c r="G60" s="226">
        <f t="shared" si="0"/>
        <v>53957</v>
      </c>
      <c r="I60" s="228"/>
    </row>
    <row r="61" spans="1:9" x14ac:dyDescent="0.2">
      <c r="A61" s="213">
        <v>2005</v>
      </c>
      <c r="B61" s="225">
        <v>54386</v>
      </c>
      <c r="C61" s="225">
        <v>55747</v>
      </c>
      <c r="G61" s="226">
        <f t="shared" si="0"/>
        <v>54386</v>
      </c>
      <c r="I61" s="228"/>
    </row>
    <row r="62" spans="1:9" x14ac:dyDescent="0.2">
      <c r="A62" s="213">
        <v>2006</v>
      </c>
      <c r="B62" s="225">
        <v>55690</v>
      </c>
      <c r="C62" s="225">
        <v>55093</v>
      </c>
      <c r="F62" s="216">
        <v>2006</v>
      </c>
      <c r="G62" s="226">
        <f t="shared" si="0"/>
        <v>55093</v>
      </c>
      <c r="I62" s="228"/>
    </row>
    <row r="63" spans="1:9" x14ac:dyDescent="0.2">
      <c r="A63" s="213">
        <v>2007</v>
      </c>
      <c r="B63" s="225">
        <v>57781</v>
      </c>
      <c r="C63" s="225">
        <v>55986</v>
      </c>
      <c r="G63" s="226">
        <f t="shared" si="0"/>
        <v>55986</v>
      </c>
      <c r="I63" s="228"/>
    </row>
    <row r="64" spans="1:9" x14ac:dyDescent="0.2">
      <c r="A64" s="213">
        <v>2008</v>
      </c>
      <c r="B64" s="225">
        <v>60041</v>
      </c>
      <c r="C64" s="225">
        <v>55700</v>
      </c>
      <c r="G64" s="226">
        <f t="shared" si="0"/>
        <v>55700</v>
      </c>
      <c r="I64" s="228"/>
    </row>
    <row r="65" spans="1:9" x14ac:dyDescent="0.2">
      <c r="A65" s="213">
        <v>2009</v>
      </c>
      <c r="B65" s="225">
        <v>59046</v>
      </c>
      <c r="C65" s="225">
        <v>53856</v>
      </c>
      <c r="G65" s="226">
        <f t="shared" si="0"/>
        <v>53856</v>
      </c>
      <c r="I65" s="228"/>
    </row>
    <row r="66" spans="1:9" x14ac:dyDescent="0.2">
      <c r="A66" s="213">
        <v>2010</v>
      </c>
      <c r="B66" s="225">
        <v>58791</v>
      </c>
      <c r="C66" s="225">
        <v>53967</v>
      </c>
      <c r="G66" s="226">
        <f t="shared" si="0"/>
        <v>53967</v>
      </c>
      <c r="I66" s="228"/>
    </row>
    <row r="67" spans="1:9" x14ac:dyDescent="0.2">
      <c r="A67" s="213">
        <v>2011</v>
      </c>
      <c r="B67" s="225">
        <v>58590</v>
      </c>
      <c r="C67" s="225">
        <v>53661</v>
      </c>
      <c r="F67" s="216">
        <v>2011</v>
      </c>
      <c r="G67" s="226">
        <f t="shared" si="0"/>
        <v>53661</v>
      </c>
    </row>
    <row r="68" spans="1:9" x14ac:dyDescent="0.2">
      <c r="A68" s="213">
        <v>2012</v>
      </c>
      <c r="B68" s="225">
        <v>58027</v>
      </c>
      <c r="C68" s="225">
        <v>54937</v>
      </c>
      <c r="G68" s="226">
        <f t="shared" si="0"/>
        <v>54937</v>
      </c>
    </row>
    <row r="69" spans="1:9" x14ac:dyDescent="0.2">
      <c r="A69" s="213">
        <v>2013</v>
      </c>
      <c r="B69" s="225">
        <v>56014</v>
      </c>
      <c r="C69" s="225">
        <v>54700</v>
      </c>
      <c r="G69" s="226">
        <f t="shared" si="0"/>
        <v>54700</v>
      </c>
    </row>
    <row r="70" spans="1:9" x14ac:dyDescent="0.2">
      <c r="A70" s="213">
        <v>2014</v>
      </c>
      <c r="B70" s="229">
        <v>56725</v>
      </c>
      <c r="C70" s="230">
        <v>54239</v>
      </c>
      <c r="G70" s="226">
        <f t="shared" si="0"/>
        <v>54239</v>
      </c>
    </row>
    <row r="71" spans="1:9" x14ac:dyDescent="0.2">
      <c r="A71" s="213">
        <v>2015</v>
      </c>
      <c r="B71" s="229">
        <v>55098</v>
      </c>
      <c r="C71" s="230">
        <v>57579</v>
      </c>
      <c r="D71" s="225"/>
      <c r="G71" s="226">
        <f t="shared" ref="G71:G74" si="1">IF(B71&lt;C71,B71,C71)</f>
        <v>55098</v>
      </c>
    </row>
    <row r="72" spans="1:9" x14ac:dyDescent="0.2">
      <c r="A72" s="213">
        <v>2016</v>
      </c>
      <c r="B72" s="229">
        <v>54488</v>
      </c>
      <c r="C72" s="230">
        <v>56728</v>
      </c>
      <c r="D72" s="225"/>
      <c r="G72" s="226">
        <f t="shared" si="1"/>
        <v>54488</v>
      </c>
    </row>
    <row r="73" spans="1:9" x14ac:dyDescent="0.2">
      <c r="A73" s="213">
        <v>2017</v>
      </c>
      <c r="B73" s="229">
        <v>52861</v>
      </c>
      <c r="C73" s="230">
        <v>57883</v>
      </c>
      <c r="D73" s="225"/>
      <c r="G73" s="226">
        <f t="shared" si="1"/>
        <v>52861</v>
      </c>
    </row>
    <row r="74" spans="1:9" s="234" customFormat="1" x14ac:dyDescent="0.2">
      <c r="A74" s="231">
        <v>2018</v>
      </c>
      <c r="B74" s="232">
        <v>51308</v>
      </c>
      <c r="C74" s="233">
        <v>58503</v>
      </c>
      <c r="F74" s="235">
        <v>2018</v>
      </c>
      <c r="G74" s="235">
        <f t="shared" si="1"/>
        <v>51308</v>
      </c>
    </row>
    <row r="76" spans="1:9" ht="10.5" customHeight="1" x14ac:dyDescent="0.2">
      <c r="A76" s="1082" t="s">
        <v>22</v>
      </c>
      <c r="B76" s="1082"/>
    </row>
    <row r="77" spans="1:9" x14ac:dyDescent="0.2">
      <c r="B77" s="225"/>
    </row>
    <row r="78" spans="1:9" x14ac:dyDescent="0.2">
      <c r="B78" s="236"/>
    </row>
  </sheetData>
  <mergeCells count="7">
    <mergeCell ref="A76:B76"/>
    <mergeCell ref="A1:E1"/>
    <mergeCell ref="A3:E3"/>
    <mergeCell ref="G3:H3"/>
    <mergeCell ref="A5:A6"/>
    <mergeCell ref="B5:B6"/>
    <mergeCell ref="C5:C6"/>
  </mergeCells>
  <pageMargins left="0.15748031496062992" right="0.15748031496062992" top="0.98425196850393704" bottom="0.98425196850393704" header="0.51181102362204722" footer="0.51181102362204722"/>
  <pageSetup paperSize="9" scale="49" orientation="landscape" r:id="rId1"/>
  <headerFooter alignWithMargins="0">
    <oddFooter>&amp;L© Crown Copyright 2015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2"/>
  <sheetViews>
    <sheetView zoomScaleNormal="100" workbookViewId="0">
      <selection sqref="A1:D1"/>
    </sheetView>
  </sheetViews>
  <sheetFormatPr defaultColWidth="9.140625" defaultRowHeight="12.75" x14ac:dyDescent="0.2"/>
  <cols>
    <col min="1" max="1" width="9.140625" style="237"/>
    <col min="2" max="2" width="13.140625" style="213" customWidth="1"/>
    <col min="3" max="3" width="19.5703125" style="213" customWidth="1"/>
    <col min="4" max="4" width="13.7109375" style="213" customWidth="1"/>
    <col min="5" max="5" width="11.85546875" style="213" customWidth="1"/>
    <col min="6" max="6" width="24.5703125" style="213" customWidth="1"/>
    <col min="7" max="7" width="6.28515625" style="216" customWidth="1"/>
    <col min="8" max="8" width="9.140625" style="213"/>
    <col min="9" max="9" width="15.28515625" style="213" customWidth="1"/>
    <col min="10" max="16384" width="9.140625" style="213"/>
  </cols>
  <sheetData>
    <row r="1" spans="1:13" ht="18" customHeight="1" x14ac:dyDescent="0.25">
      <c r="A1" s="1083" t="s">
        <v>207</v>
      </c>
      <c r="B1" s="1083"/>
      <c r="C1" s="1083"/>
      <c r="D1" s="1083"/>
      <c r="E1" s="218"/>
      <c r="F1" s="6" t="s">
        <v>24</v>
      </c>
      <c r="G1" s="6"/>
    </row>
    <row r="2" spans="1:13" ht="15" customHeight="1" x14ac:dyDescent="0.2"/>
    <row r="3" spans="1:13" ht="12.75" customHeight="1" x14ac:dyDescent="0.25">
      <c r="A3" s="1094" t="s">
        <v>213</v>
      </c>
      <c r="B3" s="1095"/>
      <c r="C3" s="1095"/>
      <c r="D3" s="1095"/>
      <c r="E3" s="1095"/>
      <c r="F3" s="238"/>
      <c r="G3" s="1087"/>
      <c r="H3" s="1087"/>
      <c r="I3" s="238"/>
    </row>
    <row r="4" spans="1:13" ht="18" customHeight="1" x14ac:dyDescent="0.25">
      <c r="A4" s="1095"/>
      <c r="B4" s="1095"/>
      <c r="C4" s="1095"/>
      <c r="D4" s="1095"/>
      <c r="E4" s="1095"/>
      <c r="F4" s="238"/>
      <c r="G4" s="238"/>
      <c r="H4" s="238"/>
      <c r="I4" s="238"/>
    </row>
    <row r="5" spans="1:13" ht="15" customHeight="1" x14ac:dyDescent="0.25">
      <c r="A5" s="238"/>
      <c r="B5" s="239"/>
      <c r="C5" s="239"/>
      <c r="D5" s="239"/>
      <c r="E5" s="239"/>
      <c r="F5" s="239"/>
      <c r="G5" s="217"/>
    </row>
    <row r="6" spans="1:13" ht="15" customHeight="1" x14ac:dyDescent="0.25">
      <c r="A6" s="1085" t="s">
        <v>165</v>
      </c>
      <c r="B6" s="1089" t="s">
        <v>214</v>
      </c>
      <c r="C6" s="1089" t="s">
        <v>215</v>
      </c>
      <c r="D6" s="1089" t="s">
        <v>216</v>
      </c>
      <c r="E6" s="239"/>
      <c r="F6" s="239"/>
      <c r="G6" s="217"/>
    </row>
    <row r="7" spans="1:13" ht="15" customHeight="1" x14ac:dyDescent="0.25">
      <c r="A7" s="1088"/>
      <c r="B7" s="1090"/>
      <c r="C7" s="1090"/>
      <c r="D7" s="1090"/>
      <c r="E7" s="239"/>
      <c r="F7" s="239"/>
      <c r="G7" s="217"/>
    </row>
    <row r="8" spans="1:13" s="215" customFormat="1" x14ac:dyDescent="0.2">
      <c r="A8" s="1086"/>
      <c r="B8" s="1091"/>
      <c r="C8" s="1091"/>
      <c r="D8" s="1091"/>
      <c r="E8" s="240"/>
      <c r="F8" s="240"/>
      <c r="G8" s="241"/>
      <c r="I8" s="240"/>
      <c r="J8" s="240"/>
      <c r="K8" s="242"/>
      <c r="L8" s="240"/>
      <c r="M8" s="240"/>
    </row>
    <row r="9" spans="1:13" x14ac:dyDescent="0.2">
      <c r="A9" s="237">
        <v>1951</v>
      </c>
      <c r="B9" s="225">
        <v>1132622</v>
      </c>
      <c r="C9" s="243">
        <v>80</v>
      </c>
      <c r="D9" s="225">
        <v>90639</v>
      </c>
      <c r="E9" s="225"/>
      <c r="F9" s="214"/>
      <c r="G9" s="244">
        <v>1951</v>
      </c>
    </row>
    <row r="10" spans="1:13" x14ac:dyDescent="0.2">
      <c r="A10" s="237">
        <v>1952</v>
      </c>
      <c r="B10" s="225">
        <v>1123660</v>
      </c>
      <c r="C10" s="243">
        <v>80.5</v>
      </c>
      <c r="D10" s="225">
        <v>90422</v>
      </c>
      <c r="E10" s="225"/>
      <c r="G10" s="244"/>
    </row>
    <row r="11" spans="1:13" x14ac:dyDescent="0.2">
      <c r="A11" s="237">
        <v>1953</v>
      </c>
      <c r="B11" s="225">
        <v>1111911</v>
      </c>
      <c r="C11" s="243">
        <v>81.8</v>
      </c>
      <c r="D11" s="225">
        <v>90913</v>
      </c>
      <c r="E11" s="225"/>
      <c r="G11" s="244"/>
    </row>
    <row r="12" spans="1:13" x14ac:dyDescent="0.2">
      <c r="A12" s="237">
        <v>1954</v>
      </c>
      <c r="B12" s="225">
        <v>1101299</v>
      </c>
      <c r="C12" s="243">
        <v>83.8</v>
      </c>
      <c r="D12" s="225">
        <v>92315</v>
      </c>
      <c r="E12" s="225"/>
      <c r="G12" s="244"/>
    </row>
    <row r="13" spans="1:13" x14ac:dyDescent="0.2">
      <c r="A13" s="237">
        <v>1955</v>
      </c>
      <c r="B13" s="225">
        <v>1092634</v>
      </c>
      <c r="C13" s="243">
        <v>84.7</v>
      </c>
      <c r="D13" s="225">
        <v>92539</v>
      </c>
      <c r="E13" s="225"/>
      <c r="G13" s="244"/>
    </row>
    <row r="14" spans="1:13" x14ac:dyDescent="0.2">
      <c r="A14" s="237">
        <v>1956</v>
      </c>
      <c r="B14" s="225">
        <v>1080681</v>
      </c>
      <c r="C14" s="243">
        <v>88.2</v>
      </c>
      <c r="D14" s="225">
        <v>95313</v>
      </c>
      <c r="E14" s="225"/>
      <c r="G14" s="244">
        <v>1956</v>
      </c>
    </row>
    <row r="15" spans="1:13" x14ac:dyDescent="0.2">
      <c r="A15" s="237">
        <v>1957</v>
      </c>
      <c r="B15" s="225">
        <v>1069241</v>
      </c>
      <c r="C15" s="243">
        <v>91.6</v>
      </c>
      <c r="D15" s="225">
        <v>97977</v>
      </c>
      <c r="E15" s="225"/>
      <c r="G15" s="244"/>
    </row>
    <row r="16" spans="1:13" x14ac:dyDescent="0.2">
      <c r="A16" s="237">
        <v>1958</v>
      </c>
      <c r="B16" s="225">
        <v>1061942</v>
      </c>
      <c r="C16" s="243">
        <v>93.7</v>
      </c>
      <c r="D16" s="225">
        <v>99481</v>
      </c>
      <c r="E16" s="225"/>
      <c r="G16" s="244"/>
    </row>
    <row r="17" spans="1:7" x14ac:dyDescent="0.2">
      <c r="A17" s="237">
        <v>1959</v>
      </c>
      <c r="B17" s="225">
        <v>1056825</v>
      </c>
      <c r="C17" s="243">
        <v>93.9</v>
      </c>
      <c r="D17" s="225">
        <v>99251</v>
      </c>
      <c r="E17" s="225"/>
      <c r="G17" s="244"/>
    </row>
    <row r="18" spans="1:7" x14ac:dyDescent="0.2">
      <c r="A18" s="237">
        <v>1960</v>
      </c>
      <c r="B18" s="225">
        <v>1047392</v>
      </c>
      <c r="C18" s="243">
        <v>96.7</v>
      </c>
      <c r="D18" s="225">
        <v>101292</v>
      </c>
      <c r="E18" s="225"/>
      <c r="G18" s="244"/>
    </row>
    <row r="19" spans="1:7" x14ac:dyDescent="0.2">
      <c r="A19" s="237">
        <v>1961</v>
      </c>
      <c r="B19" s="225">
        <v>1040407</v>
      </c>
      <c r="C19" s="243">
        <v>97.2</v>
      </c>
      <c r="D19" s="225">
        <v>101169</v>
      </c>
      <c r="E19" s="225"/>
      <c r="G19" s="244">
        <v>1961</v>
      </c>
    </row>
    <row r="20" spans="1:7" x14ac:dyDescent="0.2">
      <c r="A20" s="237">
        <v>1962</v>
      </c>
      <c r="B20" s="225">
        <v>1048751</v>
      </c>
      <c r="C20" s="243">
        <v>99.5</v>
      </c>
      <c r="D20" s="225">
        <v>104334</v>
      </c>
      <c r="E20" s="225"/>
      <c r="G20" s="244"/>
    </row>
    <row r="21" spans="1:7" x14ac:dyDescent="0.2">
      <c r="A21" s="237">
        <v>1963</v>
      </c>
      <c r="B21" s="225">
        <v>1052849</v>
      </c>
      <c r="C21" s="243">
        <v>97.5</v>
      </c>
      <c r="D21" s="225">
        <v>102691</v>
      </c>
      <c r="E21" s="225"/>
      <c r="G21" s="244"/>
    </row>
    <row r="22" spans="1:7" x14ac:dyDescent="0.2">
      <c r="A22" s="237">
        <v>1964</v>
      </c>
      <c r="B22" s="225">
        <v>1052061</v>
      </c>
      <c r="C22" s="243">
        <v>99.2</v>
      </c>
      <c r="D22" s="225">
        <v>104355</v>
      </c>
      <c r="E22" s="225"/>
      <c r="G22" s="244"/>
    </row>
    <row r="23" spans="1:7" x14ac:dyDescent="0.2">
      <c r="A23" s="237">
        <v>1965</v>
      </c>
      <c r="B23" s="225">
        <v>1039214</v>
      </c>
      <c r="C23" s="243">
        <v>96.9</v>
      </c>
      <c r="D23" s="225">
        <v>100660</v>
      </c>
      <c r="E23" s="225"/>
      <c r="G23" s="244"/>
    </row>
    <row r="24" spans="1:7" x14ac:dyDescent="0.2">
      <c r="A24" s="237">
        <v>1966</v>
      </c>
      <c r="B24" s="225">
        <v>1026191</v>
      </c>
      <c r="C24" s="243">
        <v>94.1</v>
      </c>
      <c r="D24" s="225">
        <v>96536</v>
      </c>
      <c r="E24" s="225"/>
      <c r="G24" s="244">
        <v>1966</v>
      </c>
    </row>
    <row r="25" spans="1:7" x14ac:dyDescent="0.2">
      <c r="A25" s="237">
        <v>1967</v>
      </c>
      <c r="B25" s="225">
        <v>1013879</v>
      </c>
      <c r="C25" s="243">
        <v>94.9</v>
      </c>
      <c r="D25" s="225">
        <v>96221</v>
      </c>
      <c r="E25" s="225"/>
      <c r="G25" s="244"/>
    </row>
    <row r="26" spans="1:7" x14ac:dyDescent="0.2">
      <c r="A26" s="237">
        <v>1968</v>
      </c>
      <c r="B26" s="225">
        <v>1008860</v>
      </c>
      <c r="C26" s="243">
        <v>94</v>
      </c>
      <c r="D26" s="225">
        <v>94786</v>
      </c>
      <c r="E26" s="225"/>
      <c r="G26" s="244"/>
    </row>
    <row r="27" spans="1:7" x14ac:dyDescent="0.2">
      <c r="A27" s="237">
        <v>1969</v>
      </c>
      <c r="B27" s="225">
        <v>1006765</v>
      </c>
      <c r="C27" s="243">
        <v>89.7</v>
      </c>
      <c r="D27" s="225">
        <v>90290</v>
      </c>
      <c r="E27" s="225"/>
      <c r="G27" s="244"/>
    </row>
    <row r="28" spans="1:7" x14ac:dyDescent="0.2">
      <c r="A28" s="237">
        <v>1970</v>
      </c>
      <c r="B28" s="225">
        <v>1006297</v>
      </c>
      <c r="C28" s="243">
        <v>86.8</v>
      </c>
      <c r="D28" s="225">
        <v>87335</v>
      </c>
      <c r="E28" s="225"/>
      <c r="G28" s="244"/>
    </row>
    <row r="29" spans="1:7" x14ac:dyDescent="0.2">
      <c r="A29" s="237">
        <v>1971</v>
      </c>
      <c r="B29" s="225">
        <v>1010799</v>
      </c>
      <c r="C29" s="243">
        <v>85.8</v>
      </c>
      <c r="D29" s="225">
        <v>86728</v>
      </c>
      <c r="E29" s="225"/>
      <c r="G29" s="244">
        <v>1971</v>
      </c>
    </row>
    <row r="30" spans="1:7" x14ac:dyDescent="0.2">
      <c r="A30" s="237">
        <v>1972</v>
      </c>
      <c r="B30" s="225">
        <v>1011172</v>
      </c>
      <c r="C30" s="243">
        <v>77.7</v>
      </c>
      <c r="D30" s="225">
        <v>78550</v>
      </c>
      <c r="E30" s="225"/>
      <c r="G30" s="244"/>
    </row>
    <row r="31" spans="1:7" x14ac:dyDescent="0.2">
      <c r="A31" s="237">
        <v>1973</v>
      </c>
      <c r="B31" s="225">
        <v>1017383</v>
      </c>
      <c r="C31" s="243">
        <v>73.099999999999994</v>
      </c>
      <c r="D31" s="225">
        <v>74392</v>
      </c>
      <c r="E31" s="225"/>
      <c r="G31" s="244"/>
    </row>
    <row r="32" spans="1:7" x14ac:dyDescent="0.2">
      <c r="A32" s="237">
        <v>1974</v>
      </c>
      <c r="B32" s="225">
        <v>1027886</v>
      </c>
      <c r="C32" s="243">
        <v>68.2</v>
      </c>
      <c r="D32" s="225">
        <v>70093</v>
      </c>
      <c r="E32" s="225"/>
      <c r="G32" s="244"/>
    </row>
    <row r="33" spans="1:7" x14ac:dyDescent="0.2">
      <c r="A33" s="237">
        <v>1975</v>
      </c>
      <c r="B33" s="225">
        <v>1032642</v>
      </c>
      <c r="C33" s="243">
        <v>65.8</v>
      </c>
      <c r="D33" s="225">
        <v>67943</v>
      </c>
      <c r="E33" s="225"/>
      <c r="G33" s="244"/>
    </row>
    <row r="34" spans="1:7" x14ac:dyDescent="0.2">
      <c r="A34" s="237">
        <v>1976</v>
      </c>
      <c r="B34" s="225">
        <v>1044148</v>
      </c>
      <c r="C34" s="243">
        <v>62.2</v>
      </c>
      <c r="D34" s="225">
        <v>64895</v>
      </c>
      <c r="E34" s="225"/>
      <c r="G34" s="244">
        <v>1976</v>
      </c>
    </row>
    <row r="35" spans="1:7" x14ac:dyDescent="0.2">
      <c r="A35" s="237">
        <v>1977</v>
      </c>
      <c r="B35" s="225">
        <v>1055255</v>
      </c>
      <c r="C35" s="243">
        <v>59.1</v>
      </c>
      <c r="D35" s="225">
        <v>62342</v>
      </c>
      <c r="E35" s="225"/>
      <c r="G35" s="244"/>
    </row>
    <row r="36" spans="1:7" x14ac:dyDescent="0.2">
      <c r="A36" s="237">
        <v>1978</v>
      </c>
      <c r="B36" s="225">
        <v>1065626</v>
      </c>
      <c r="C36" s="243">
        <v>60.3</v>
      </c>
      <c r="D36" s="225">
        <v>64295</v>
      </c>
      <c r="E36" s="225"/>
      <c r="G36" s="244"/>
    </row>
    <row r="37" spans="1:7" x14ac:dyDescent="0.2">
      <c r="A37" s="237">
        <v>1979</v>
      </c>
      <c r="B37" s="225">
        <v>1077584</v>
      </c>
      <c r="C37" s="243">
        <v>63.4</v>
      </c>
      <c r="D37" s="225">
        <v>68366</v>
      </c>
      <c r="E37" s="225"/>
      <c r="G37" s="244"/>
    </row>
    <row r="38" spans="1:7" x14ac:dyDescent="0.2">
      <c r="A38" s="237">
        <v>1980</v>
      </c>
      <c r="B38" s="225">
        <v>1087799</v>
      </c>
      <c r="C38" s="243">
        <v>63.3</v>
      </c>
      <c r="D38" s="225">
        <v>68892</v>
      </c>
      <c r="E38" s="225"/>
      <c r="G38" s="244"/>
    </row>
    <row r="39" spans="1:7" x14ac:dyDescent="0.2">
      <c r="A39" s="237">
        <v>1981</v>
      </c>
      <c r="B39" s="225">
        <v>1094086</v>
      </c>
      <c r="C39" s="243">
        <v>63.1</v>
      </c>
      <c r="D39" s="225">
        <v>69054</v>
      </c>
      <c r="E39" s="225"/>
      <c r="G39" s="244">
        <v>1981</v>
      </c>
    </row>
    <row r="40" spans="1:7" x14ac:dyDescent="0.2">
      <c r="A40" s="237">
        <v>1982</v>
      </c>
      <c r="B40" s="245">
        <v>1101328</v>
      </c>
      <c r="C40" s="246">
        <v>60.1</v>
      </c>
      <c r="D40" s="225">
        <v>66196</v>
      </c>
      <c r="E40" s="225"/>
      <c r="G40" s="244"/>
    </row>
    <row r="41" spans="1:7" x14ac:dyDescent="0.2">
      <c r="A41" s="237">
        <v>1983</v>
      </c>
      <c r="B41" s="245">
        <v>1107990</v>
      </c>
      <c r="C41" s="246">
        <v>58.7</v>
      </c>
      <c r="D41" s="225">
        <v>65078</v>
      </c>
      <c r="E41" s="225"/>
      <c r="G41" s="244"/>
    </row>
    <row r="42" spans="1:7" x14ac:dyDescent="0.2">
      <c r="A42" s="237">
        <v>1984</v>
      </c>
      <c r="B42" s="245">
        <v>1115834</v>
      </c>
      <c r="C42" s="246">
        <v>58.3</v>
      </c>
      <c r="D42" s="225">
        <v>65106</v>
      </c>
      <c r="E42" s="225"/>
      <c r="G42" s="244"/>
    </row>
    <row r="43" spans="1:7" x14ac:dyDescent="0.2">
      <c r="A43" s="237">
        <v>1985</v>
      </c>
      <c r="B43" s="245">
        <v>1121019</v>
      </c>
      <c r="C43" s="246">
        <v>59.5</v>
      </c>
      <c r="D43" s="225">
        <v>66676</v>
      </c>
      <c r="E43" s="225"/>
      <c r="G43" s="244"/>
    </row>
    <row r="44" spans="1:7" x14ac:dyDescent="0.2">
      <c r="A44" s="237">
        <v>1986</v>
      </c>
      <c r="B44" s="245">
        <v>1125817</v>
      </c>
      <c r="C44" s="246">
        <v>58.5</v>
      </c>
      <c r="D44" s="225">
        <v>65812</v>
      </c>
      <c r="E44" s="225"/>
      <c r="G44" s="244">
        <v>1986</v>
      </c>
    </row>
    <row r="45" spans="1:7" x14ac:dyDescent="0.2">
      <c r="A45" s="237">
        <v>1987</v>
      </c>
      <c r="B45" s="245">
        <v>1127412</v>
      </c>
      <c r="C45" s="246">
        <v>58.8</v>
      </c>
      <c r="D45" s="225">
        <v>66241</v>
      </c>
      <c r="E45" s="225"/>
      <c r="G45" s="244"/>
    </row>
    <row r="46" spans="1:7" x14ac:dyDescent="0.2">
      <c r="A46" s="237">
        <v>1988</v>
      </c>
      <c r="B46" s="245">
        <v>1120948</v>
      </c>
      <c r="C46" s="246">
        <v>59.1</v>
      </c>
      <c r="D46" s="225">
        <v>66212</v>
      </c>
      <c r="E46" s="225"/>
      <c r="G46" s="244"/>
    </row>
    <row r="47" spans="1:7" x14ac:dyDescent="0.2">
      <c r="A47" s="237">
        <v>1989</v>
      </c>
      <c r="B47" s="245">
        <v>1119277</v>
      </c>
      <c r="C47" s="246">
        <v>56.7</v>
      </c>
      <c r="D47" s="225">
        <v>63480</v>
      </c>
      <c r="E47" s="225"/>
      <c r="G47" s="244"/>
    </row>
    <row r="48" spans="1:7" x14ac:dyDescent="0.2">
      <c r="A48" s="237">
        <v>1990</v>
      </c>
      <c r="B48" s="245">
        <v>1122408</v>
      </c>
      <c r="C48" s="246">
        <v>58.8</v>
      </c>
      <c r="D48" s="225">
        <v>65973</v>
      </c>
      <c r="E48" s="225"/>
      <c r="G48" s="244"/>
    </row>
    <row r="49" spans="1:7" x14ac:dyDescent="0.2">
      <c r="A49" s="237">
        <v>1991</v>
      </c>
      <c r="B49" s="245">
        <v>1121555</v>
      </c>
      <c r="C49" s="246">
        <v>59.8</v>
      </c>
      <c r="D49" s="225">
        <v>67024</v>
      </c>
      <c r="E49" s="225"/>
      <c r="G49" s="244">
        <v>1991</v>
      </c>
    </row>
    <row r="50" spans="1:7" x14ac:dyDescent="0.2">
      <c r="A50" s="237">
        <v>1992</v>
      </c>
      <c r="B50" s="245">
        <v>1108632</v>
      </c>
      <c r="C50" s="246">
        <v>59.3</v>
      </c>
      <c r="D50" s="225">
        <v>65789</v>
      </c>
      <c r="E50" s="225"/>
      <c r="G50" s="244"/>
    </row>
    <row r="51" spans="1:7" x14ac:dyDescent="0.2">
      <c r="A51" s="237">
        <v>1993</v>
      </c>
      <c r="B51" s="245">
        <v>1102509</v>
      </c>
      <c r="C51" s="246">
        <v>57.4</v>
      </c>
      <c r="D51" s="225">
        <v>63337</v>
      </c>
      <c r="E51" s="225"/>
      <c r="G51" s="244"/>
    </row>
    <row r="52" spans="1:7" x14ac:dyDescent="0.2">
      <c r="A52" s="237">
        <v>1994</v>
      </c>
      <c r="B52" s="245">
        <v>1101332</v>
      </c>
      <c r="C52" s="246">
        <v>56</v>
      </c>
      <c r="D52" s="225">
        <v>61656</v>
      </c>
      <c r="E52" s="225"/>
      <c r="G52" s="244"/>
    </row>
    <row r="53" spans="1:7" x14ac:dyDescent="0.2">
      <c r="A53" s="237">
        <v>1995</v>
      </c>
      <c r="B53" s="245">
        <v>1100694</v>
      </c>
      <c r="C53" s="246">
        <v>54.6</v>
      </c>
      <c r="D53" s="225">
        <v>60051</v>
      </c>
      <c r="E53" s="225"/>
      <c r="G53" s="244"/>
    </row>
    <row r="54" spans="1:7" x14ac:dyDescent="0.2">
      <c r="A54" s="237">
        <v>1996</v>
      </c>
      <c r="B54" s="245">
        <v>1097034</v>
      </c>
      <c r="C54" s="246">
        <v>54.1</v>
      </c>
      <c r="D54" s="225">
        <v>59296</v>
      </c>
      <c r="E54" s="225"/>
      <c r="G54" s="244">
        <v>1996</v>
      </c>
    </row>
    <row r="55" spans="1:7" x14ac:dyDescent="0.2">
      <c r="A55" s="237">
        <v>1997</v>
      </c>
      <c r="B55" s="245">
        <v>1092868</v>
      </c>
      <c r="C55" s="246">
        <v>54.4</v>
      </c>
      <c r="D55" s="225">
        <v>59440</v>
      </c>
      <c r="E55" s="225"/>
      <c r="G55" s="244"/>
    </row>
    <row r="56" spans="1:7" x14ac:dyDescent="0.2">
      <c r="A56" s="237">
        <v>1998</v>
      </c>
      <c r="B56" s="245">
        <v>1087480</v>
      </c>
      <c r="C56" s="246">
        <v>52.7</v>
      </c>
      <c r="D56" s="225">
        <v>57319</v>
      </c>
      <c r="E56" s="225"/>
      <c r="G56" s="244"/>
    </row>
    <row r="57" spans="1:7" x14ac:dyDescent="0.2">
      <c r="A57" s="237">
        <v>1999</v>
      </c>
      <c r="B57" s="245">
        <v>1082840</v>
      </c>
      <c r="C57" s="246">
        <v>50.9</v>
      </c>
      <c r="D57" s="225">
        <v>55147</v>
      </c>
      <c r="E57" s="225"/>
      <c r="G57" s="244"/>
    </row>
    <row r="58" spans="1:7" x14ac:dyDescent="0.2">
      <c r="A58" s="237">
        <v>2000</v>
      </c>
      <c r="B58" s="245">
        <v>1079356</v>
      </c>
      <c r="C58" s="246">
        <v>49.2</v>
      </c>
      <c r="D58" s="225">
        <v>53076</v>
      </c>
      <c r="E58" s="225"/>
      <c r="G58" s="244"/>
    </row>
    <row r="59" spans="1:7" x14ac:dyDescent="0.2">
      <c r="A59" s="237">
        <v>2001</v>
      </c>
      <c r="B59" s="225">
        <v>1075849</v>
      </c>
      <c r="C59" s="243">
        <v>48.8</v>
      </c>
      <c r="D59" s="225">
        <v>52527</v>
      </c>
      <c r="E59" s="225"/>
      <c r="G59" s="244">
        <v>2001</v>
      </c>
    </row>
    <row r="60" spans="1:7" x14ac:dyDescent="0.2">
      <c r="A60" s="237">
        <v>2002</v>
      </c>
      <c r="B60" s="225">
        <v>1071336</v>
      </c>
      <c r="C60" s="243">
        <v>47.9</v>
      </c>
      <c r="D60" s="225">
        <v>51270</v>
      </c>
      <c r="E60" s="247"/>
      <c r="G60" s="244"/>
    </row>
    <row r="61" spans="1:7" x14ac:dyDescent="0.2">
      <c r="A61" s="237">
        <v>2003</v>
      </c>
      <c r="B61" s="248">
        <v>1066269</v>
      </c>
      <c r="C61" s="243">
        <v>49.2</v>
      </c>
      <c r="D61" s="225">
        <v>52432</v>
      </c>
      <c r="E61" s="247"/>
      <c r="G61" s="244"/>
    </row>
    <row r="62" spans="1:7" x14ac:dyDescent="0.2">
      <c r="A62" s="237">
        <v>2004</v>
      </c>
      <c r="B62" s="248">
        <v>1063675</v>
      </c>
      <c r="C62" s="243">
        <v>50.7</v>
      </c>
      <c r="D62" s="225">
        <v>53957</v>
      </c>
      <c r="E62" s="247"/>
      <c r="G62" s="244"/>
    </row>
    <row r="63" spans="1:7" x14ac:dyDescent="0.2">
      <c r="A63" s="237">
        <v>2005</v>
      </c>
      <c r="B63" s="248">
        <v>1065071</v>
      </c>
      <c r="C63" s="243">
        <v>51.1</v>
      </c>
      <c r="D63" s="225">
        <v>54386</v>
      </c>
      <c r="E63" s="247"/>
      <c r="G63" s="244"/>
    </row>
    <row r="64" spans="1:7" x14ac:dyDescent="0.2">
      <c r="A64" s="237">
        <v>2006</v>
      </c>
      <c r="B64" s="248">
        <v>1063816</v>
      </c>
      <c r="C64" s="243">
        <v>52.3</v>
      </c>
      <c r="D64" s="225">
        <v>55690</v>
      </c>
      <c r="E64" s="247"/>
      <c r="G64" s="244">
        <v>2006</v>
      </c>
    </row>
    <row r="65" spans="1:9" x14ac:dyDescent="0.2">
      <c r="A65" s="237">
        <v>2007</v>
      </c>
      <c r="B65" s="225">
        <v>1066323</v>
      </c>
      <c r="C65" s="243">
        <v>54.2</v>
      </c>
      <c r="D65" s="225">
        <v>57781</v>
      </c>
      <c r="E65" s="247"/>
      <c r="G65" s="244"/>
    </row>
    <row r="66" spans="1:9" x14ac:dyDescent="0.2">
      <c r="A66" s="237">
        <v>2008</v>
      </c>
      <c r="B66" s="225">
        <v>1064533</v>
      </c>
      <c r="C66" s="243">
        <v>56.4</v>
      </c>
      <c r="D66" s="225">
        <v>60041</v>
      </c>
      <c r="E66" s="247"/>
      <c r="G66" s="244"/>
    </row>
    <row r="67" spans="1:9" x14ac:dyDescent="0.2">
      <c r="A67" s="237">
        <v>2009</v>
      </c>
      <c r="B67" s="225">
        <v>1061073</v>
      </c>
      <c r="C67" s="243">
        <v>55.6</v>
      </c>
      <c r="D67" s="225">
        <v>59046</v>
      </c>
      <c r="E67" s="247"/>
      <c r="G67" s="244"/>
    </row>
    <row r="68" spans="1:9" x14ac:dyDescent="0.2">
      <c r="A68" s="237">
        <v>2010</v>
      </c>
      <c r="B68" s="225">
        <v>1058338</v>
      </c>
      <c r="C68" s="243">
        <v>55.6</v>
      </c>
      <c r="D68" s="225">
        <v>58791</v>
      </c>
      <c r="E68" s="247"/>
      <c r="G68" s="244"/>
    </row>
    <row r="69" spans="1:9" x14ac:dyDescent="0.2">
      <c r="A69" s="237">
        <v>2011</v>
      </c>
      <c r="B69" s="225">
        <v>1058467</v>
      </c>
      <c r="C69" s="243">
        <v>55.4</v>
      </c>
      <c r="D69" s="225">
        <v>58590</v>
      </c>
      <c r="E69" s="247"/>
      <c r="G69" s="244">
        <v>2011</v>
      </c>
    </row>
    <row r="70" spans="1:9" x14ac:dyDescent="0.2">
      <c r="A70" s="237">
        <v>2012</v>
      </c>
      <c r="B70" s="225">
        <v>1051693</v>
      </c>
      <c r="C70" s="243">
        <v>55.2</v>
      </c>
      <c r="D70" s="225">
        <v>58027</v>
      </c>
      <c r="E70" s="247"/>
      <c r="F70" s="243"/>
      <c r="G70" s="244"/>
    </row>
    <row r="71" spans="1:9" x14ac:dyDescent="0.2">
      <c r="A71" s="237">
        <v>2013</v>
      </c>
      <c r="B71" s="225">
        <v>1043307</v>
      </c>
      <c r="C71" s="213">
        <v>53.7</v>
      </c>
      <c r="D71" s="225">
        <v>56014</v>
      </c>
      <c r="G71" s="244"/>
    </row>
    <row r="72" spans="1:9" x14ac:dyDescent="0.2">
      <c r="A72" s="249">
        <v>2014</v>
      </c>
      <c r="B72" s="250">
        <v>1037572</v>
      </c>
      <c r="C72" s="251">
        <f>(D72/B72)*1000</f>
        <v>54.670904766127073</v>
      </c>
      <c r="D72" s="250">
        <v>56725</v>
      </c>
      <c r="G72" s="252"/>
    </row>
    <row r="73" spans="1:9" x14ac:dyDescent="0.2">
      <c r="A73" s="249">
        <v>2015</v>
      </c>
      <c r="B73" s="250">
        <v>1036055</v>
      </c>
      <c r="C73" s="251">
        <v>53.2</v>
      </c>
      <c r="D73" s="250">
        <v>55098</v>
      </c>
      <c r="G73" s="252"/>
    </row>
    <row r="74" spans="1:9" s="234" customFormat="1" x14ac:dyDescent="0.2">
      <c r="A74" s="249">
        <v>2016</v>
      </c>
      <c r="B74" s="250">
        <v>1035102</v>
      </c>
      <c r="C74" s="251">
        <v>52.6</v>
      </c>
      <c r="D74" s="250">
        <v>54488</v>
      </c>
      <c r="G74" s="252"/>
    </row>
    <row r="75" spans="1:9" s="234" customFormat="1" x14ac:dyDescent="0.2">
      <c r="A75" s="249">
        <v>2017</v>
      </c>
      <c r="B75" s="250">
        <v>1030087</v>
      </c>
      <c r="C75" s="251">
        <v>51.3</v>
      </c>
      <c r="D75" s="250">
        <v>52861</v>
      </c>
      <c r="G75" s="252"/>
    </row>
    <row r="76" spans="1:9" x14ac:dyDescent="0.2">
      <c r="A76" s="253">
        <v>2018</v>
      </c>
      <c r="B76" s="254">
        <v>1026816</v>
      </c>
      <c r="C76" s="255">
        <v>50</v>
      </c>
      <c r="D76" s="254">
        <v>51308</v>
      </c>
      <c r="G76" s="252">
        <v>2018</v>
      </c>
    </row>
    <row r="78" spans="1:9" x14ac:dyDescent="0.2">
      <c r="A78" s="1092" t="s">
        <v>137</v>
      </c>
      <c r="B78" s="1092"/>
      <c r="C78" s="256"/>
      <c r="D78" s="256"/>
      <c r="E78" s="256"/>
      <c r="F78" s="256"/>
      <c r="G78" s="257"/>
      <c r="H78" s="256"/>
      <c r="I78" s="256"/>
    </row>
    <row r="79" spans="1:9" ht="13.5" customHeight="1" x14ac:dyDescent="0.2">
      <c r="A79" s="1093" t="s">
        <v>217</v>
      </c>
      <c r="B79" s="1093"/>
      <c r="C79" s="1093"/>
      <c r="D79" s="1093"/>
      <c r="E79" s="258"/>
      <c r="F79" s="258"/>
      <c r="G79" s="259"/>
      <c r="H79" s="258"/>
      <c r="I79" s="258"/>
    </row>
    <row r="80" spans="1:9" x14ac:dyDescent="0.2">
      <c r="A80" s="1093"/>
      <c r="B80" s="1093"/>
      <c r="C80" s="1093"/>
      <c r="D80" s="1093"/>
      <c r="E80" s="258"/>
      <c r="F80" s="258"/>
      <c r="G80" s="259"/>
      <c r="H80" s="258"/>
      <c r="I80" s="258"/>
    </row>
    <row r="81" spans="1:2" ht="12" customHeight="1" x14ac:dyDescent="0.2"/>
    <row r="82" spans="1:2" ht="10.5" customHeight="1" x14ac:dyDescent="0.2">
      <c r="A82" s="1082" t="s">
        <v>22</v>
      </c>
      <c r="B82" s="1082"/>
    </row>
  </sheetData>
  <mergeCells count="10">
    <mergeCell ref="A78:B78"/>
    <mergeCell ref="A79:D80"/>
    <mergeCell ref="A82:B82"/>
    <mergeCell ref="A1:D1"/>
    <mergeCell ref="A3:E4"/>
    <mergeCell ref="G3:H3"/>
    <mergeCell ref="A6:A8"/>
    <mergeCell ref="B6:B8"/>
    <mergeCell ref="C6:C8"/>
    <mergeCell ref="D6:D8"/>
  </mergeCells>
  <hyperlinks>
    <hyperlink ref="F1" location="Contents!A1" display="back to contents"/>
  </hyperlinks>
  <pageMargins left="0.15748031496062992" right="0.15748031496062992" top="0.98425196850393704" bottom="0.98425196850393704" header="0.51181102362204722" footer="0.51181102362204722"/>
  <pageSetup paperSize="9" scale="47" orientation="landscape" r:id="rId1"/>
  <headerFooter alignWithMargins="0">
    <oddFooter>&amp;L© Crown Copyright 2015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85"/>
  <sheetViews>
    <sheetView zoomScaleNormal="100" workbookViewId="0">
      <selection sqref="A1:E1"/>
    </sheetView>
  </sheetViews>
  <sheetFormatPr defaultColWidth="9.140625" defaultRowHeight="12.75" x14ac:dyDescent="0.2"/>
  <cols>
    <col min="1" max="1" width="9.140625" style="213"/>
    <col min="2" max="2" width="9.140625" style="213" customWidth="1"/>
    <col min="3" max="6" width="9.140625" style="213"/>
    <col min="7" max="7" width="9.28515625" style="213" customWidth="1"/>
    <col min="8" max="9" width="9.140625" style="213"/>
    <col min="10" max="10" width="9.140625" style="216"/>
    <col min="11" max="13" width="9.140625" style="213"/>
    <col min="14" max="14" width="9.140625" style="216"/>
    <col min="15" max="16384" width="9.140625" style="213"/>
  </cols>
  <sheetData>
    <row r="1" spans="1:15" ht="18" customHeight="1" x14ac:dyDescent="0.25">
      <c r="A1" s="1083" t="s">
        <v>207</v>
      </c>
      <c r="B1" s="1083"/>
      <c r="C1" s="1083"/>
      <c r="D1" s="1083"/>
      <c r="E1" s="1083"/>
      <c r="G1" s="1029" t="s">
        <v>24</v>
      </c>
      <c r="H1" s="1029"/>
    </row>
    <row r="2" spans="1:15" ht="15" customHeight="1" x14ac:dyDescent="0.2"/>
    <row r="3" spans="1:15" s="212" customFormat="1" ht="12.75" customHeight="1" x14ac:dyDescent="0.25">
      <c r="A3" s="1096" t="s">
        <v>218</v>
      </c>
      <c r="B3" s="1096"/>
      <c r="C3" s="1096"/>
      <c r="D3" s="1096"/>
      <c r="E3" s="1096"/>
      <c r="F3" s="1096"/>
      <c r="G3" s="1096"/>
      <c r="H3" s="1096"/>
      <c r="I3" s="260"/>
      <c r="J3" s="260"/>
      <c r="L3" s="992"/>
      <c r="M3" s="992"/>
      <c r="N3" s="219"/>
    </row>
    <row r="4" spans="1:15" s="212" customFormat="1" ht="15" customHeight="1" x14ac:dyDescent="0.25">
      <c r="A4" s="218"/>
      <c r="B4" s="218"/>
      <c r="C4" s="218"/>
      <c r="D4" s="218"/>
      <c r="E4" s="218"/>
      <c r="F4" s="218"/>
      <c r="G4" s="218"/>
      <c r="J4" s="219"/>
      <c r="L4" s="14"/>
      <c r="M4" s="14"/>
      <c r="N4" s="219"/>
    </row>
    <row r="5" spans="1:15" x14ac:dyDescent="0.2">
      <c r="A5" s="1097" t="s">
        <v>165</v>
      </c>
      <c r="B5" s="1100" t="s">
        <v>161</v>
      </c>
      <c r="C5" s="1100"/>
      <c r="D5" s="1100"/>
      <c r="E5" s="1100"/>
      <c r="F5" s="1100"/>
      <c r="G5" s="1100"/>
      <c r="J5" s="235"/>
      <c r="K5" s="234"/>
      <c r="L5" s="234"/>
      <c r="M5" s="234"/>
      <c r="N5" s="235"/>
      <c r="O5" s="234"/>
    </row>
    <row r="6" spans="1:15" x14ac:dyDescent="0.2">
      <c r="A6" s="1098"/>
      <c r="B6" s="1101"/>
      <c r="C6" s="1101"/>
      <c r="D6" s="1101"/>
      <c r="E6" s="1101"/>
      <c r="F6" s="1101"/>
      <c r="G6" s="1101"/>
      <c r="J6" s="1102"/>
      <c r="K6" s="1103"/>
      <c r="L6" s="1103"/>
      <c r="M6" s="1103"/>
      <c r="N6" s="1103"/>
      <c r="O6" s="1103"/>
    </row>
    <row r="7" spans="1:15" x14ac:dyDescent="0.2">
      <c r="A7" s="1098"/>
      <c r="B7" s="1104" t="s">
        <v>219</v>
      </c>
      <c r="C7" s="1104" t="s">
        <v>220</v>
      </c>
      <c r="D7" s="1104" t="s">
        <v>221</v>
      </c>
      <c r="E7" s="1104" t="s">
        <v>222</v>
      </c>
      <c r="F7" s="1104" t="s">
        <v>223</v>
      </c>
      <c r="G7" s="1104" t="s">
        <v>224</v>
      </c>
      <c r="J7" s="1102"/>
      <c r="K7" s="261"/>
      <c r="L7" s="261"/>
      <c r="M7" s="261"/>
      <c r="N7" s="261"/>
      <c r="O7" s="261"/>
    </row>
    <row r="8" spans="1:15" x14ac:dyDescent="0.2">
      <c r="A8" s="1099"/>
      <c r="B8" s="1105"/>
      <c r="C8" s="1105"/>
      <c r="D8" s="1105"/>
      <c r="E8" s="1105"/>
      <c r="F8" s="1105"/>
      <c r="G8" s="1105"/>
      <c r="H8" s="262"/>
      <c r="I8" s="262"/>
      <c r="J8" s="1102"/>
      <c r="K8" s="263"/>
      <c r="L8" s="263"/>
      <c r="M8" s="263"/>
      <c r="N8" s="263"/>
      <c r="O8" s="264"/>
    </row>
    <row r="9" spans="1:15" x14ac:dyDescent="0.2">
      <c r="A9" s="265">
        <v>1951</v>
      </c>
      <c r="B9" s="266">
        <v>19.600000000000001</v>
      </c>
      <c r="C9" s="266">
        <v>128.6</v>
      </c>
      <c r="D9" s="266">
        <v>147.30000000000001</v>
      </c>
      <c r="E9" s="266">
        <v>105.9</v>
      </c>
      <c r="F9" s="266">
        <v>59.4</v>
      </c>
      <c r="G9" s="266">
        <v>17</v>
      </c>
      <c r="J9" s="252">
        <v>1951</v>
      </c>
      <c r="N9" s="216">
        <v>1951</v>
      </c>
    </row>
    <row r="10" spans="1:15" x14ac:dyDescent="0.2">
      <c r="A10" s="265">
        <v>1952</v>
      </c>
      <c r="B10" s="266">
        <v>19.8</v>
      </c>
      <c r="C10" s="266">
        <v>131.1</v>
      </c>
      <c r="D10" s="266">
        <v>149.1</v>
      </c>
      <c r="E10" s="266">
        <v>105.2</v>
      </c>
      <c r="F10" s="266">
        <v>58.6</v>
      </c>
      <c r="G10" s="266">
        <v>16.5</v>
      </c>
      <c r="J10" s="252"/>
      <c r="N10" s="216" t="s">
        <v>212</v>
      </c>
    </row>
    <row r="11" spans="1:15" x14ac:dyDescent="0.2">
      <c r="A11" s="265">
        <v>1953</v>
      </c>
      <c r="B11" s="266">
        <v>20.6</v>
      </c>
      <c r="C11" s="266">
        <v>136.6</v>
      </c>
      <c r="D11" s="266">
        <v>152.30000000000001</v>
      </c>
      <c r="E11" s="266">
        <v>104.8</v>
      </c>
      <c r="F11" s="266">
        <v>57.2</v>
      </c>
      <c r="G11" s="266">
        <v>16</v>
      </c>
      <c r="J11" s="252"/>
      <c r="N11" s="216" t="s">
        <v>212</v>
      </c>
    </row>
    <row r="12" spans="1:15" x14ac:dyDescent="0.2">
      <c r="A12" s="265">
        <v>1954</v>
      </c>
      <c r="B12" s="266">
        <v>21.9</v>
      </c>
      <c r="C12" s="266">
        <v>146.1</v>
      </c>
      <c r="D12" s="266">
        <v>154</v>
      </c>
      <c r="E12" s="266">
        <v>103.8</v>
      </c>
      <c r="F12" s="266">
        <v>57.8</v>
      </c>
      <c r="G12" s="266">
        <v>16.3</v>
      </c>
      <c r="J12" s="252"/>
      <c r="N12" s="216" t="s">
        <v>212</v>
      </c>
    </row>
    <row r="13" spans="1:15" x14ac:dyDescent="0.2">
      <c r="A13" s="265">
        <v>1955</v>
      </c>
      <c r="B13" s="266">
        <v>23.1</v>
      </c>
      <c r="C13" s="266">
        <v>149.19999999999999</v>
      </c>
      <c r="D13" s="266">
        <v>161</v>
      </c>
      <c r="E13" s="266">
        <v>103</v>
      </c>
      <c r="F13" s="266">
        <v>56</v>
      </c>
      <c r="G13" s="266">
        <v>15.5</v>
      </c>
      <c r="J13" s="252"/>
      <c r="N13" s="216">
        <v>1955</v>
      </c>
    </row>
    <row r="14" spans="1:15" x14ac:dyDescent="0.2">
      <c r="A14" s="265">
        <v>1956</v>
      </c>
      <c r="B14" s="266">
        <v>26.6</v>
      </c>
      <c r="C14" s="266">
        <v>157.9</v>
      </c>
      <c r="D14" s="266">
        <v>166.4</v>
      </c>
      <c r="E14" s="266">
        <v>103.6</v>
      </c>
      <c r="F14" s="266">
        <v>57.6</v>
      </c>
      <c r="G14" s="266">
        <v>15.1</v>
      </c>
      <c r="J14" s="252">
        <v>1956</v>
      </c>
      <c r="K14" s="266"/>
      <c r="L14" s="266"/>
      <c r="M14" s="266"/>
      <c r="N14" s="216" t="s">
        <v>212</v>
      </c>
    </row>
    <row r="15" spans="1:15" x14ac:dyDescent="0.2">
      <c r="A15" s="265">
        <v>1957</v>
      </c>
      <c r="B15" s="266">
        <v>28.1</v>
      </c>
      <c r="C15" s="266">
        <v>168.1</v>
      </c>
      <c r="D15" s="266">
        <v>173.5</v>
      </c>
      <c r="E15" s="266">
        <v>108.4</v>
      </c>
      <c r="F15" s="266">
        <v>58</v>
      </c>
      <c r="G15" s="266">
        <v>15.1</v>
      </c>
      <c r="J15" s="252"/>
      <c r="K15" s="266"/>
      <c r="L15" s="266"/>
      <c r="M15" s="266"/>
      <c r="N15" s="216" t="s">
        <v>212</v>
      </c>
    </row>
    <row r="16" spans="1:15" x14ac:dyDescent="0.2">
      <c r="A16" s="265">
        <v>1958</v>
      </c>
      <c r="B16" s="266">
        <v>29.4</v>
      </c>
      <c r="C16" s="266">
        <v>174.4</v>
      </c>
      <c r="D16" s="266">
        <v>178.7</v>
      </c>
      <c r="E16" s="266">
        <v>109.5</v>
      </c>
      <c r="F16" s="266">
        <v>56.3</v>
      </c>
      <c r="G16" s="266">
        <v>15</v>
      </c>
      <c r="J16" s="252"/>
      <c r="K16" s="266"/>
      <c r="L16" s="266"/>
      <c r="M16" s="266"/>
      <c r="N16" s="216" t="s">
        <v>212</v>
      </c>
    </row>
    <row r="17" spans="1:16" x14ac:dyDescent="0.2">
      <c r="A17" s="265">
        <v>1959</v>
      </c>
      <c r="B17" s="266">
        <v>30.5</v>
      </c>
      <c r="C17" s="266">
        <v>174.1</v>
      </c>
      <c r="D17" s="266">
        <v>180.6</v>
      </c>
      <c r="E17" s="266">
        <v>109.9</v>
      </c>
      <c r="F17" s="266">
        <v>54.4</v>
      </c>
      <c r="G17" s="266">
        <v>14.5</v>
      </c>
      <c r="J17" s="252"/>
      <c r="K17" s="266"/>
      <c r="L17" s="266"/>
      <c r="M17" s="266"/>
      <c r="N17" s="216">
        <v>1959</v>
      </c>
    </row>
    <row r="18" spans="1:16" x14ac:dyDescent="0.2">
      <c r="A18" s="265">
        <v>1960</v>
      </c>
      <c r="B18" s="266">
        <v>32.1</v>
      </c>
      <c r="C18" s="266">
        <v>179.1</v>
      </c>
      <c r="D18" s="266">
        <v>187</v>
      </c>
      <c r="E18" s="266">
        <v>113.5</v>
      </c>
      <c r="F18" s="266">
        <v>55.5</v>
      </c>
      <c r="G18" s="266">
        <v>15.3</v>
      </c>
      <c r="J18" s="252"/>
      <c r="K18" s="266"/>
      <c r="L18" s="266"/>
      <c r="M18" s="266"/>
      <c r="N18" s="216" t="s">
        <v>212</v>
      </c>
    </row>
    <row r="19" spans="1:16" x14ac:dyDescent="0.2">
      <c r="A19" s="267">
        <v>1961</v>
      </c>
      <c r="B19" s="268">
        <v>33.700000000000003</v>
      </c>
      <c r="C19" s="268">
        <v>179.4</v>
      </c>
      <c r="D19" s="268">
        <v>188.9</v>
      </c>
      <c r="E19" s="268">
        <v>115.2</v>
      </c>
      <c r="F19" s="268">
        <v>56.7</v>
      </c>
      <c r="G19" s="268">
        <v>16.100000000000001</v>
      </c>
      <c r="J19" s="269">
        <v>1961</v>
      </c>
      <c r="N19" s="216" t="s">
        <v>212</v>
      </c>
    </row>
    <row r="20" spans="1:16" x14ac:dyDescent="0.2">
      <c r="A20" s="267">
        <v>1962</v>
      </c>
      <c r="B20" s="268">
        <v>35.6</v>
      </c>
      <c r="C20" s="268">
        <v>189</v>
      </c>
      <c r="D20" s="268">
        <v>195.7</v>
      </c>
      <c r="E20" s="268">
        <v>115.6</v>
      </c>
      <c r="F20" s="268">
        <v>57.2</v>
      </c>
      <c r="G20" s="268">
        <v>16.2</v>
      </c>
      <c r="J20" s="269"/>
      <c r="K20" s="266"/>
      <c r="L20" s="266"/>
      <c r="M20" s="266"/>
      <c r="N20" s="270" t="s">
        <v>212</v>
      </c>
      <c r="O20" s="271"/>
      <c r="P20" s="271"/>
    </row>
    <row r="21" spans="1:16" x14ac:dyDescent="0.2">
      <c r="A21" s="267">
        <v>1963</v>
      </c>
      <c r="B21" s="268">
        <v>36.700000000000003</v>
      </c>
      <c r="C21" s="268">
        <v>183.7</v>
      </c>
      <c r="D21" s="268">
        <v>193.9</v>
      </c>
      <c r="E21" s="268">
        <v>116.1</v>
      </c>
      <c r="F21" s="268">
        <v>54.8</v>
      </c>
      <c r="G21" s="268">
        <v>14.8</v>
      </c>
      <c r="J21" s="269"/>
      <c r="K21" s="272"/>
      <c r="L21" s="272"/>
      <c r="M21" s="272"/>
      <c r="N21" s="272"/>
      <c r="O21" s="272"/>
      <c r="P21" s="272"/>
    </row>
    <row r="22" spans="1:16" x14ac:dyDescent="0.2">
      <c r="A22" s="267">
        <v>1964</v>
      </c>
      <c r="B22" s="268">
        <v>40.1</v>
      </c>
      <c r="C22" s="268">
        <v>187.2</v>
      </c>
      <c r="D22" s="268">
        <v>195.1</v>
      </c>
      <c r="E22" s="268">
        <v>117.4</v>
      </c>
      <c r="F22" s="268">
        <v>57.1</v>
      </c>
      <c r="G22" s="268">
        <v>15</v>
      </c>
      <c r="J22" s="269"/>
      <c r="K22" s="268"/>
      <c r="L22" s="268"/>
      <c r="M22" s="268"/>
      <c r="N22" s="216" t="s">
        <v>212</v>
      </c>
    </row>
    <row r="23" spans="1:16" x14ac:dyDescent="0.2">
      <c r="A23" s="267">
        <v>1965</v>
      </c>
      <c r="B23" s="268">
        <v>42.5</v>
      </c>
      <c r="C23" s="268">
        <v>184.5</v>
      </c>
      <c r="D23" s="268">
        <v>188.8</v>
      </c>
      <c r="E23" s="268">
        <v>110.5</v>
      </c>
      <c r="F23" s="268">
        <v>55.2</v>
      </c>
      <c r="G23" s="268">
        <v>13.8</v>
      </c>
      <c r="J23" s="269"/>
      <c r="K23" s="268"/>
      <c r="L23" s="268"/>
      <c r="M23" s="268"/>
      <c r="N23" s="216" t="s">
        <v>212</v>
      </c>
    </row>
    <row r="24" spans="1:16" x14ac:dyDescent="0.2">
      <c r="A24" s="267">
        <v>1966</v>
      </c>
      <c r="B24" s="268">
        <v>46.1</v>
      </c>
      <c r="C24" s="268">
        <v>181.7</v>
      </c>
      <c r="D24" s="268">
        <v>180.5</v>
      </c>
      <c r="E24" s="268">
        <v>103.8</v>
      </c>
      <c r="F24" s="268">
        <v>50.8</v>
      </c>
      <c r="G24" s="268">
        <v>13.8</v>
      </c>
      <c r="J24" s="269">
        <v>1966</v>
      </c>
      <c r="K24" s="268"/>
      <c r="L24" s="268"/>
      <c r="M24" s="268"/>
      <c r="N24" s="216" t="s">
        <v>212</v>
      </c>
    </row>
    <row r="25" spans="1:16" x14ac:dyDescent="0.2">
      <c r="A25" s="267">
        <v>1967</v>
      </c>
      <c r="B25" s="268">
        <v>49</v>
      </c>
      <c r="C25" s="268">
        <v>179.1</v>
      </c>
      <c r="D25" s="268">
        <v>180.1</v>
      </c>
      <c r="E25" s="268">
        <v>101.7</v>
      </c>
      <c r="F25" s="268">
        <v>49.5</v>
      </c>
      <c r="G25" s="268">
        <v>13.4</v>
      </c>
      <c r="J25" s="269"/>
      <c r="N25" s="216">
        <v>1967</v>
      </c>
    </row>
    <row r="26" spans="1:16" x14ac:dyDescent="0.2">
      <c r="A26" s="267">
        <v>1968</v>
      </c>
      <c r="B26" s="268">
        <v>48</v>
      </c>
      <c r="C26" s="268">
        <v>179.8</v>
      </c>
      <c r="D26" s="268">
        <v>177.6</v>
      </c>
      <c r="E26" s="268">
        <v>98.3</v>
      </c>
      <c r="F26" s="268">
        <v>46.8</v>
      </c>
      <c r="G26" s="268">
        <v>11.8</v>
      </c>
      <c r="J26" s="269"/>
      <c r="N26" s="216" t="s">
        <v>212</v>
      </c>
    </row>
    <row r="27" spans="1:16" x14ac:dyDescent="0.2">
      <c r="A27" s="267">
        <v>1969</v>
      </c>
      <c r="B27" s="268">
        <v>47.3</v>
      </c>
      <c r="C27" s="268">
        <v>169.4</v>
      </c>
      <c r="D27" s="268">
        <v>170.6</v>
      </c>
      <c r="E27" s="268">
        <v>92.6</v>
      </c>
      <c r="F27" s="268">
        <v>42.8</v>
      </c>
      <c r="G27" s="268">
        <v>10.8</v>
      </c>
      <c r="J27" s="269"/>
      <c r="K27" s="268"/>
      <c r="L27" s="268"/>
      <c r="M27" s="268"/>
      <c r="N27" s="216" t="s">
        <v>212</v>
      </c>
    </row>
    <row r="28" spans="1:16" x14ac:dyDescent="0.2">
      <c r="A28" s="267">
        <v>1970</v>
      </c>
      <c r="B28" s="268">
        <v>47.6</v>
      </c>
      <c r="C28" s="268">
        <v>166.2</v>
      </c>
      <c r="D28" s="268">
        <v>164.5</v>
      </c>
      <c r="E28" s="268">
        <v>87</v>
      </c>
      <c r="F28" s="268">
        <v>37.9</v>
      </c>
      <c r="G28" s="268">
        <v>9.6</v>
      </c>
      <c r="J28" s="269"/>
      <c r="K28" s="243"/>
      <c r="L28" s="243"/>
      <c r="M28" s="243"/>
      <c r="N28" s="216" t="s">
        <v>212</v>
      </c>
    </row>
    <row r="29" spans="1:16" x14ac:dyDescent="0.2">
      <c r="A29" s="267">
        <v>1971</v>
      </c>
      <c r="B29" s="268">
        <v>47.7</v>
      </c>
      <c r="C29" s="268">
        <v>163.5</v>
      </c>
      <c r="D29" s="268">
        <v>164.4</v>
      </c>
      <c r="E29" s="268">
        <v>84.8</v>
      </c>
      <c r="F29" s="268">
        <v>36.5</v>
      </c>
      <c r="G29" s="268">
        <v>9.1999999999999993</v>
      </c>
      <c r="J29" s="269">
        <v>1971</v>
      </c>
      <c r="K29" s="243"/>
      <c r="L29" s="243"/>
      <c r="M29" s="243"/>
      <c r="N29" s="216">
        <v>1971</v>
      </c>
    </row>
    <row r="30" spans="1:16" x14ac:dyDescent="0.2">
      <c r="A30" s="267">
        <v>1972</v>
      </c>
      <c r="B30" s="268">
        <v>47.1</v>
      </c>
      <c r="C30" s="268">
        <v>147.4</v>
      </c>
      <c r="D30" s="268">
        <v>147.4</v>
      </c>
      <c r="E30" s="268">
        <v>74.900000000000006</v>
      </c>
      <c r="F30" s="268">
        <v>30.9</v>
      </c>
      <c r="G30" s="268">
        <v>7.8</v>
      </c>
      <c r="J30" s="269"/>
      <c r="N30" s="216" t="s">
        <v>212</v>
      </c>
    </row>
    <row r="31" spans="1:16" x14ac:dyDescent="0.2">
      <c r="A31" s="267">
        <v>1973</v>
      </c>
      <c r="B31" s="268">
        <v>44.6</v>
      </c>
      <c r="C31" s="268">
        <v>138.30000000000001</v>
      </c>
      <c r="D31" s="268">
        <v>141.9</v>
      </c>
      <c r="E31" s="268">
        <v>68.599999999999994</v>
      </c>
      <c r="F31" s="268">
        <v>27.2</v>
      </c>
      <c r="G31" s="268">
        <v>6.2</v>
      </c>
      <c r="J31" s="269"/>
      <c r="M31" s="243"/>
      <c r="N31" s="216" t="s">
        <v>212</v>
      </c>
    </row>
    <row r="32" spans="1:16" x14ac:dyDescent="0.2">
      <c r="A32" s="267">
        <v>1974</v>
      </c>
      <c r="B32" s="268">
        <v>42.7</v>
      </c>
      <c r="C32" s="268">
        <v>129.9</v>
      </c>
      <c r="D32" s="268">
        <v>131.30000000000001</v>
      </c>
      <c r="E32" s="268">
        <v>61.6</v>
      </c>
      <c r="F32" s="268">
        <v>22.5</v>
      </c>
      <c r="G32" s="268">
        <v>6.2</v>
      </c>
      <c r="J32" s="269"/>
      <c r="N32" s="216" t="s">
        <v>212</v>
      </c>
    </row>
    <row r="33" spans="1:14" x14ac:dyDescent="0.2">
      <c r="A33" s="267">
        <v>1975</v>
      </c>
      <c r="B33" s="268">
        <v>39.6</v>
      </c>
      <c r="C33" s="268">
        <v>124.9</v>
      </c>
      <c r="D33" s="268">
        <v>128.19999999999999</v>
      </c>
      <c r="E33" s="268">
        <v>59.3</v>
      </c>
      <c r="F33" s="268">
        <v>21.3</v>
      </c>
      <c r="G33" s="268">
        <v>5.4</v>
      </c>
      <c r="J33" s="269"/>
      <c r="N33" s="216">
        <v>1975</v>
      </c>
    </row>
    <row r="34" spans="1:14" x14ac:dyDescent="0.2">
      <c r="A34" s="267">
        <v>1976</v>
      </c>
      <c r="B34" s="268">
        <v>35.299999999999997</v>
      </c>
      <c r="C34" s="268">
        <v>115.6</v>
      </c>
      <c r="D34" s="268">
        <v>124.3</v>
      </c>
      <c r="E34" s="268">
        <v>57.3</v>
      </c>
      <c r="F34" s="268">
        <v>19.2</v>
      </c>
      <c r="G34" s="268">
        <v>4.5999999999999996</v>
      </c>
      <c r="I34" s="243"/>
      <c r="J34" s="269">
        <v>1976</v>
      </c>
      <c r="N34" s="216" t="s">
        <v>212</v>
      </c>
    </row>
    <row r="35" spans="1:14" x14ac:dyDescent="0.2">
      <c r="A35" s="267">
        <v>1977</v>
      </c>
      <c r="B35" s="268">
        <v>32.1</v>
      </c>
      <c r="C35" s="268">
        <v>108.9</v>
      </c>
      <c r="D35" s="268">
        <v>119.8</v>
      </c>
      <c r="E35" s="268">
        <v>57.4</v>
      </c>
      <c r="F35" s="268">
        <v>18</v>
      </c>
      <c r="G35" s="268">
        <v>4.5</v>
      </c>
      <c r="I35" s="243"/>
      <c r="J35" s="269"/>
      <c r="N35" s="216" t="s">
        <v>212</v>
      </c>
    </row>
    <row r="36" spans="1:14" x14ac:dyDescent="0.2">
      <c r="A36" s="267">
        <v>1978</v>
      </c>
      <c r="B36" s="268">
        <v>32.200000000000003</v>
      </c>
      <c r="C36" s="268">
        <v>109</v>
      </c>
      <c r="D36" s="268">
        <v>124.6</v>
      </c>
      <c r="E36" s="268">
        <v>61.3</v>
      </c>
      <c r="F36" s="268">
        <v>18.2</v>
      </c>
      <c r="G36" s="268">
        <v>3.7</v>
      </c>
      <c r="I36" s="243"/>
      <c r="J36" s="269"/>
      <c r="N36" s="216" t="s">
        <v>212</v>
      </c>
    </row>
    <row r="37" spans="1:14" x14ac:dyDescent="0.2">
      <c r="A37" s="267">
        <v>1979</v>
      </c>
      <c r="B37" s="268">
        <v>32</v>
      </c>
      <c r="C37" s="268">
        <v>111.6</v>
      </c>
      <c r="D37" s="268">
        <v>134.69999999999999</v>
      </c>
      <c r="E37" s="268">
        <v>65.900000000000006</v>
      </c>
      <c r="F37" s="268">
        <v>20.5</v>
      </c>
      <c r="G37" s="268">
        <v>4.0999999999999996</v>
      </c>
      <c r="I37" s="243"/>
      <c r="J37" s="269"/>
      <c r="N37" s="216">
        <v>1979</v>
      </c>
    </row>
    <row r="38" spans="1:14" x14ac:dyDescent="0.2">
      <c r="A38" s="267">
        <v>1980</v>
      </c>
      <c r="B38" s="268">
        <v>32</v>
      </c>
      <c r="C38" s="268">
        <v>112.3</v>
      </c>
      <c r="D38" s="268">
        <v>132.5</v>
      </c>
      <c r="E38" s="268">
        <v>66.7</v>
      </c>
      <c r="F38" s="268">
        <v>20.3</v>
      </c>
      <c r="G38" s="268">
        <v>3.9</v>
      </c>
      <c r="I38" s="243"/>
      <c r="J38" s="269"/>
      <c r="N38" s="216" t="s">
        <v>212</v>
      </c>
    </row>
    <row r="39" spans="1:14" x14ac:dyDescent="0.2">
      <c r="A39" s="267">
        <v>1981</v>
      </c>
      <c r="B39" s="268">
        <v>30.5</v>
      </c>
      <c r="C39" s="268">
        <v>112.3</v>
      </c>
      <c r="D39" s="268">
        <v>131.30000000000001</v>
      </c>
      <c r="E39" s="268">
        <v>66.2</v>
      </c>
      <c r="F39" s="268">
        <v>20.8</v>
      </c>
      <c r="G39" s="268">
        <v>3.9</v>
      </c>
      <c r="J39" s="269">
        <v>1981</v>
      </c>
      <c r="N39" s="216" t="s">
        <v>212</v>
      </c>
    </row>
    <row r="40" spans="1:14" x14ac:dyDescent="0.2">
      <c r="A40" s="267">
        <v>1982</v>
      </c>
      <c r="B40" s="273">
        <v>30.7</v>
      </c>
      <c r="C40" s="273">
        <v>104.8</v>
      </c>
      <c r="D40" s="273">
        <v>123.2</v>
      </c>
      <c r="E40" s="273">
        <v>64.599999999999994</v>
      </c>
      <c r="F40" s="273">
        <v>20.5</v>
      </c>
      <c r="G40" s="273">
        <v>3.9</v>
      </c>
      <c r="J40" s="269"/>
      <c r="N40" s="216" t="s">
        <v>212</v>
      </c>
    </row>
    <row r="41" spans="1:14" x14ac:dyDescent="0.2">
      <c r="A41" s="267">
        <v>1983</v>
      </c>
      <c r="B41" s="273">
        <v>28.6</v>
      </c>
      <c r="C41" s="273">
        <v>100.7</v>
      </c>
      <c r="D41" s="273">
        <v>120.8</v>
      </c>
      <c r="E41" s="273">
        <v>65.400000000000006</v>
      </c>
      <c r="F41" s="273">
        <v>20.6</v>
      </c>
      <c r="G41" s="273">
        <v>3.7</v>
      </c>
      <c r="J41" s="269"/>
      <c r="N41" s="216">
        <v>1983</v>
      </c>
    </row>
    <row r="42" spans="1:14" x14ac:dyDescent="0.2">
      <c r="A42" s="267">
        <v>1984</v>
      </c>
      <c r="B42" s="273">
        <v>28.7</v>
      </c>
      <c r="C42" s="273">
        <v>96.2</v>
      </c>
      <c r="D42" s="273">
        <v>121.6</v>
      </c>
      <c r="E42" s="273">
        <v>65.900000000000006</v>
      </c>
      <c r="F42" s="273">
        <v>20.100000000000001</v>
      </c>
      <c r="G42" s="273">
        <v>3.8</v>
      </c>
      <c r="J42" s="269"/>
      <c r="N42" s="216" t="s">
        <v>212</v>
      </c>
    </row>
    <row r="43" spans="1:14" x14ac:dyDescent="0.2">
      <c r="A43" s="267">
        <v>1985</v>
      </c>
      <c r="B43" s="273">
        <v>30.8</v>
      </c>
      <c r="C43" s="273">
        <v>95.4</v>
      </c>
      <c r="D43" s="273">
        <v>122.4</v>
      </c>
      <c r="E43" s="273">
        <v>67.900000000000006</v>
      </c>
      <c r="F43" s="273">
        <v>20.7</v>
      </c>
      <c r="G43" s="273">
        <v>3.5</v>
      </c>
      <c r="J43" s="269"/>
      <c r="N43" s="216" t="s">
        <v>212</v>
      </c>
    </row>
    <row r="44" spans="1:14" x14ac:dyDescent="0.2">
      <c r="A44" s="267">
        <v>1986</v>
      </c>
      <c r="B44" s="273">
        <v>30.7</v>
      </c>
      <c r="C44" s="273">
        <v>91.6</v>
      </c>
      <c r="D44" s="273">
        <v>119</v>
      </c>
      <c r="E44" s="273">
        <v>69.8</v>
      </c>
      <c r="F44" s="273">
        <v>20.2</v>
      </c>
      <c r="G44" s="273">
        <v>3.6</v>
      </c>
      <c r="J44" s="269">
        <v>1986</v>
      </c>
      <c r="N44" s="216" t="s">
        <v>212</v>
      </c>
    </row>
    <row r="45" spans="1:14" x14ac:dyDescent="0.2">
      <c r="A45" s="267">
        <v>1987</v>
      </c>
      <c r="B45" s="273">
        <v>31.6</v>
      </c>
      <c r="C45" s="273">
        <v>90.7</v>
      </c>
      <c r="D45" s="273">
        <v>118.1</v>
      </c>
      <c r="E45" s="273">
        <v>71.7</v>
      </c>
      <c r="F45" s="273">
        <v>21.1</v>
      </c>
      <c r="G45" s="273">
        <v>3.4</v>
      </c>
      <c r="J45" s="269"/>
      <c r="N45" s="216">
        <v>1987</v>
      </c>
    </row>
    <row r="46" spans="1:14" x14ac:dyDescent="0.2">
      <c r="A46" s="274">
        <v>1988</v>
      </c>
      <c r="B46" s="273">
        <v>31.9</v>
      </c>
      <c r="C46" s="273">
        <v>88.7</v>
      </c>
      <c r="D46" s="273">
        <v>119.5</v>
      </c>
      <c r="E46" s="273">
        <v>71.900000000000006</v>
      </c>
      <c r="F46" s="273">
        <v>22.9</v>
      </c>
      <c r="G46" s="273">
        <v>3.3</v>
      </c>
      <c r="J46" s="275"/>
      <c r="N46" s="216" t="s">
        <v>212</v>
      </c>
    </row>
    <row r="47" spans="1:14" x14ac:dyDescent="0.2">
      <c r="A47" s="274">
        <v>1989</v>
      </c>
      <c r="B47" s="246">
        <v>31.1</v>
      </c>
      <c r="C47" s="246">
        <v>82.5</v>
      </c>
      <c r="D47" s="246">
        <v>112.6</v>
      </c>
      <c r="E47" s="246">
        <v>71.5</v>
      </c>
      <c r="F47" s="246">
        <v>22.9</v>
      </c>
      <c r="G47" s="246">
        <v>3.7</v>
      </c>
      <c r="J47" s="275"/>
      <c r="N47" s="216" t="s">
        <v>212</v>
      </c>
    </row>
    <row r="48" spans="1:14" x14ac:dyDescent="0.2">
      <c r="A48" s="276">
        <v>1990</v>
      </c>
      <c r="B48" s="246">
        <v>31.9</v>
      </c>
      <c r="C48" s="246">
        <v>82.7</v>
      </c>
      <c r="D48" s="246">
        <v>116.8</v>
      </c>
      <c r="E48" s="246">
        <v>76.099999999999994</v>
      </c>
      <c r="F48" s="246">
        <v>24.5</v>
      </c>
      <c r="G48" s="246">
        <v>3.5</v>
      </c>
      <c r="J48" s="244"/>
      <c r="N48" s="216" t="s">
        <v>212</v>
      </c>
    </row>
    <row r="49" spans="1:15" x14ac:dyDescent="0.2">
      <c r="A49" s="276">
        <v>1991</v>
      </c>
      <c r="B49" s="246">
        <v>33.299999999999997</v>
      </c>
      <c r="C49" s="246">
        <v>82.3</v>
      </c>
      <c r="D49" s="246">
        <v>116.5</v>
      </c>
      <c r="E49" s="246">
        <v>78.3</v>
      </c>
      <c r="F49" s="246">
        <v>26.8</v>
      </c>
      <c r="G49" s="246">
        <v>4</v>
      </c>
      <c r="J49" s="244">
        <v>1991</v>
      </c>
      <c r="N49" s="216">
        <v>1991</v>
      </c>
    </row>
    <row r="50" spans="1:15" x14ac:dyDescent="0.2">
      <c r="A50" s="276">
        <v>1992</v>
      </c>
      <c r="B50" s="246">
        <v>33.1</v>
      </c>
      <c r="C50" s="246">
        <v>77.7</v>
      </c>
      <c r="D50" s="246">
        <v>113.6</v>
      </c>
      <c r="E50" s="246">
        <v>80.7</v>
      </c>
      <c r="F50" s="246">
        <v>27.8</v>
      </c>
      <c r="G50" s="246">
        <v>4</v>
      </c>
      <c r="J50" s="244"/>
      <c r="N50" s="216" t="s">
        <v>212</v>
      </c>
    </row>
    <row r="51" spans="1:15" x14ac:dyDescent="0.2">
      <c r="A51" s="276">
        <v>1993</v>
      </c>
      <c r="B51" s="246">
        <v>31.2</v>
      </c>
      <c r="C51" s="246">
        <v>72.5</v>
      </c>
      <c r="D51" s="246">
        <v>110</v>
      </c>
      <c r="E51" s="246">
        <v>79.8</v>
      </c>
      <c r="F51" s="246">
        <v>28</v>
      </c>
      <c r="G51" s="246">
        <v>4.3</v>
      </c>
      <c r="J51" s="244"/>
      <c r="N51" s="216" t="s">
        <v>212</v>
      </c>
    </row>
    <row r="52" spans="1:15" x14ac:dyDescent="0.2">
      <c r="A52" s="276">
        <v>1994</v>
      </c>
      <c r="B52" s="246">
        <v>28.5</v>
      </c>
      <c r="C52" s="246">
        <v>68.2</v>
      </c>
      <c r="D52" s="246">
        <v>106.5</v>
      </c>
      <c r="E52" s="246">
        <v>81.3</v>
      </c>
      <c r="F52" s="246">
        <v>28.8</v>
      </c>
      <c r="G52" s="246">
        <v>4.5</v>
      </c>
      <c r="J52" s="244"/>
      <c r="N52" s="216" t="s">
        <v>212</v>
      </c>
    </row>
    <row r="53" spans="1:15" x14ac:dyDescent="0.2">
      <c r="A53" s="276">
        <v>1995</v>
      </c>
      <c r="B53" s="246">
        <v>28.2</v>
      </c>
      <c r="C53" s="246">
        <v>66.599999999999994</v>
      </c>
      <c r="D53" s="246">
        <v>101.3</v>
      </c>
      <c r="E53" s="246">
        <v>80.599999999999994</v>
      </c>
      <c r="F53" s="246">
        <v>30.4</v>
      </c>
      <c r="G53" s="246">
        <v>4.9000000000000004</v>
      </c>
      <c r="J53" s="244"/>
      <c r="N53" s="216">
        <v>1995</v>
      </c>
    </row>
    <row r="54" spans="1:15" x14ac:dyDescent="0.2">
      <c r="A54" s="276">
        <v>1996</v>
      </c>
      <c r="B54" s="273">
        <v>29.7</v>
      </c>
      <c r="C54" s="273">
        <v>64.5</v>
      </c>
      <c r="D54" s="273">
        <v>98.5</v>
      </c>
      <c r="E54" s="273">
        <v>81.900000000000006</v>
      </c>
      <c r="F54" s="273">
        <v>31.4</v>
      </c>
      <c r="G54" s="273">
        <v>5.4</v>
      </c>
      <c r="J54" s="244">
        <v>1996</v>
      </c>
      <c r="N54" s="216" t="s">
        <v>212</v>
      </c>
    </row>
    <row r="55" spans="1:15" x14ac:dyDescent="0.2">
      <c r="A55" s="276">
        <v>1997</v>
      </c>
      <c r="B55" s="273">
        <v>31</v>
      </c>
      <c r="C55" s="273">
        <v>65.5</v>
      </c>
      <c r="D55" s="273">
        <v>97.4</v>
      </c>
      <c r="E55" s="273">
        <v>83.9</v>
      </c>
      <c r="F55" s="273">
        <v>34</v>
      </c>
      <c r="G55" s="273">
        <v>5.4</v>
      </c>
      <c r="J55" s="244"/>
      <c r="N55" s="216" t="s">
        <v>212</v>
      </c>
    </row>
    <row r="56" spans="1:15" x14ac:dyDescent="0.2">
      <c r="A56" s="276">
        <v>1998</v>
      </c>
      <c r="B56" s="273">
        <v>30.6</v>
      </c>
      <c r="C56" s="273">
        <v>62.8</v>
      </c>
      <c r="D56" s="273">
        <v>94.3</v>
      </c>
      <c r="E56" s="273">
        <v>83.2</v>
      </c>
      <c r="F56" s="273">
        <v>34.1</v>
      </c>
      <c r="G56" s="273">
        <v>5.9</v>
      </c>
      <c r="J56" s="244"/>
      <c r="N56" s="216" t="s">
        <v>212</v>
      </c>
    </row>
    <row r="57" spans="1:15" x14ac:dyDescent="0.2">
      <c r="A57" s="276">
        <v>1999</v>
      </c>
      <c r="B57" s="273">
        <v>30.3</v>
      </c>
      <c r="C57" s="273">
        <v>61</v>
      </c>
      <c r="D57" s="273">
        <v>90.4</v>
      </c>
      <c r="E57" s="273">
        <v>82</v>
      </c>
      <c r="F57" s="273">
        <v>34.299999999999997</v>
      </c>
      <c r="G57" s="273">
        <v>6.1</v>
      </c>
      <c r="J57" s="244"/>
      <c r="N57" s="216">
        <v>1999</v>
      </c>
    </row>
    <row r="58" spans="1:15" x14ac:dyDescent="0.2">
      <c r="A58" s="276">
        <v>2000</v>
      </c>
      <c r="B58" s="273">
        <v>29.3</v>
      </c>
      <c r="C58" s="273">
        <v>57.6</v>
      </c>
      <c r="D58" s="273">
        <v>86.5</v>
      </c>
      <c r="E58" s="273">
        <v>81.3</v>
      </c>
      <c r="F58" s="273">
        <v>35.6</v>
      </c>
      <c r="G58" s="273">
        <v>6.1</v>
      </c>
      <c r="J58" s="244"/>
      <c r="N58" s="216" t="s">
        <v>212</v>
      </c>
    </row>
    <row r="59" spans="1:15" x14ac:dyDescent="0.2">
      <c r="A59" s="276">
        <v>2001</v>
      </c>
      <c r="B59" s="268">
        <v>28.4</v>
      </c>
      <c r="C59" s="268">
        <v>57.8</v>
      </c>
      <c r="D59" s="268">
        <v>85.1</v>
      </c>
      <c r="E59" s="268">
        <v>82.2</v>
      </c>
      <c r="F59" s="268">
        <v>36.9</v>
      </c>
      <c r="G59" s="268">
        <v>6.5</v>
      </c>
      <c r="J59" s="244">
        <v>2001</v>
      </c>
      <c r="N59" s="216" t="s">
        <v>212</v>
      </c>
    </row>
    <row r="60" spans="1:15" x14ac:dyDescent="0.2">
      <c r="A60" s="276">
        <v>2002</v>
      </c>
      <c r="B60" s="268">
        <v>26.7</v>
      </c>
      <c r="C60" s="268">
        <v>57.3</v>
      </c>
      <c r="D60" s="268">
        <v>82.6</v>
      </c>
      <c r="E60" s="268">
        <v>83.3</v>
      </c>
      <c r="F60" s="268">
        <v>37</v>
      </c>
      <c r="G60" s="268">
        <v>6.6</v>
      </c>
      <c r="H60" s="247"/>
      <c r="J60" s="244"/>
      <c r="N60" s="216" t="s">
        <v>212</v>
      </c>
    </row>
    <row r="61" spans="1:15" x14ac:dyDescent="0.2">
      <c r="A61" s="276">
        <v>2003</v>
      </c>
      <c r="B61" s="268">
        <v>26.3</v>
      </c>
      <c r="C61" s="268">
        <v>58.6</v>
      </c>
      <c r="D61" s="268">
        <v>85.3</v>
      </c>
      <c r="E61" s="268">
        <v>86.5</v>
      </c>
      <c r="F61" s="268">
        <v>40.1</v>
      </c>
      <c r="G61" s="268">
        <v>7.3</v>
      </c>
      <c r="H61" s="247"/>
      <c r="J61" s="244"/>
      <c r="N61" s="216">
        <v>2003</v>
      </c>
    </row>
    <row r="62" spans="1:15" x14ac:dyDescent="0.2">
      <c r="A62" s="276">
        <v>2004</v>
      </c>
      <c r="B62" s="268">
        <v>26.3</v>
      </c>
      <c r="C62" s="268">
        <v>60</v>
      </c>
      <c r="D62" s="268">
        <v>87.8</v>
      </c>
      <c r="E62" s="268">
        <v>90</v>
      </c>
      <c r="F62" s="268">
        <v>43.4</v>
      </c>
      <c r="G62" s="268">
        <v>8.1999999999999993</v>
      </c>
      <c r="H62" s="247"/>
      <c r="J62" s="244"/>
      <c r="N62" s="216" t="s">
        <v>212</v>
      </c>
    </row>
    <row r="63" spans="1:15" x14ac:dyDescent="0.2">
      <c r="A63" s="276">
        <v>2005</v>
      </c>
      <c r="B63" s="268">
        <v>26.2</v>
      </c>
      <c r="C63" s="268">
        <v>59.1</v>
      </c>
      <c r="D63" s="268">
        <v>86.7</v>
      </c>
      <c r="E63" s="268">
        <v>92.3</v>
      </c>
      <c r="F63" s="268">
        <v>45.4</v>
      </c>
      <c r="G63" s="268">
        <v>8.4</v>
      </c>
      <c r="H63" s="247"/>
      <c r="J63" s="244"/>
      <c r="N63" s="216" t="s">
        <v>212</v>
      </c>
    </row>
    <row r="64" spans="1:15" x14ac:dyDescent="0.2">
      <c r="A64" s="276">
        <v>2006</v>
      </c>
      <c r="B64" s="268">
        <v>25.8</v>
      </c>
      <c r="C64" s="268">
        <v>60.9</v>
      </c>
      <c r="D64" s="268">
        <v>88.3</v>
      </c>
      <c r="E64" s="268">
        <v>95.9</v>
      </c>
      <c r="F64" s="268">
        <v>47.6</v>
      </c>
      <c r="G64" s="268">
        <v>8.6999999999999993</v>
      </c>
      <c r="H64" s="247"/>
      <c r="J64" s="244">
        <v>2006</v>
      </c>
      <c r="N64" s="216" t="s">
        <v>212</v>
      </c>
      <c r="O64" s="277"/>
    </row>
    <row r="65" spans="1:16384" s="277" customFormat="1" x14ac:dyDescent="0.2">
      <c r="A65" s="276">
        <v>2007</v>
      </c>
      <c r="B65" s="268">
        <v>26.5</v>
      </c>
      <c r="C65" s="268">
        <v>63.3</v>
      </c>
      <c r="D65" s="268">
        <v>90.6</v>
      </c>
      <c r="E65" s="268">
        <v>98.1</v>
      </c>
      <c r="F65" s="268">
        <v>50.9</v>
      </c>
      <c r="G65" s="268">
        <v>9.1999999999999993</v>
      </c>
      <c r="H65" s="247"/>
      <c r="I65" s="213"/>
      <c r="J65" s="244"/>
      <c r="N65" s="216">
        <v>2007</v>
      </c>
    </row>
    <row r="66" spans="1:16384" x14ac:dyDescent="0.2">
      <c r="A66" s="276">
        <v>2008</v>
      </c>
      <c r="B66" s="268">
        <v>26.3</v>
      </c>
      <c r="C66" s="268">
        <v>65.2</v>
      </c>
      <c r="D66" s="268">
        <v>95.1</v>
      </c>
      <c r="E66" s="268">
        <v>102.6</v>
      </c>
      <c r="F66" s="268">
        <v>52.4</v>
      </c>
      <c r="G66" s="268">
        <v>10.199999999999999</v>
      </c>
      <c r="H66" s="247"/>
      <c r="J66" s="244"/>
      <c r="N66" s="216" t="s">
        <v>212</v>
      </c>
    </row>
    <row r="67" spans="1:16384" x14ac:dyDescent="0.2">
      <c r="A67" s="276">
        <v>2009</v>
      </c>
      <c r="B67" s="268">
        <v>24.3</v>
      </c>
      <c r="C67" s="268">
        <v>63.8</v>
      </c>
      <c r="D67" s="268">
        <v>93.8</v>
      </c>
      <c r="E67" s="268">
        <v>100.7</v>
      </c>
      <c r="F67" s="268">
        <v>52.6</v>
      </c>
      <c r="G67" s="268">
        <v>10.3</v>
      </c>
      <c r="H67" s="247"/>
      <c r="J67" s="244"/>
      <c r="N67" s="216" t="s">
        <v>212</v>
      </c>
    </row>
    <row r="68" spans="1:16384" x14ac:dyDescent="0.2">
      <c r="A68" s="276">
        <v>2010</v>
      </c>
      <c r="B68" s="268">
        <v>22.9</v>
      </c>
      <c r="C68" s="268">
        <v>59.9</v>
      </c>
      <c r="D68" s="268">
        <v>92.6</v>
      </c>
      <c r="E68" s="268">
        <v>102.8</v>
      </c>
      <c r="F68" s="268">
        <v>53.8</v>
      </c>
      <c r="G68" s="268">
        <v>10.7</v>
      </c>
      <c r="H68" s="247"/>
      <c r="J68" s="244"/>
      <c r="N68" s="216" t="s">
        <v>212</v>
      </c>
    </row>
    <row r="69" spans="1:16384" x14ac:dyDescent="0.2">
      <c r="A69" s="276">
        <v>2011</v>
      </c>
      <c r="B69" s="243">
        <v>21.1</v>
      </c>
      <c r="C69" s="243">
        <v>57.9</v>
      </c>
      <c r="D69" s="243">
        <v>90.2</v>
      </c>
      <c r="E69" s="243">
        <v>102.8</v>
      </c>
      <c r="F69" s="243">
        <v>55.4</v>
      </c>
      <c r="G69" s="243">
        <v>11.2</v>
      </c>
      <c r="H69" s="247"/>
      <c r="I69" s="243"/>
      <c r="J69" s="244">
        <v>2011</v>
      </c>
      <c r="K69" s="243"/>
      <c r="L69" s="243"/>
      <c r="M69" s="243"/>
      <c r="N69" s="216">
        <v>2011</v>
      </c>
    </row>
    <row r="70" spans="1:16384" x14ac:dyDescent="0.2">
      <c r="A70" s="276">
        <v>2012</v>
      </c>
      <c r="B70" s="243">
        <v>19.7</v>
      </c>
      <c r="C70" s="243">
        <v>55.2</v>
      </c>
      <c r="D70" s="243">
        <v>90.9</v>
      </c>
      <c r="E70" s="243">
        <v>101.7</v>
      </c>
      <c r="F70" s="243">
        <v>55.8</v>
      </c>
      <c r="G70" s="243">
        <v>11</v>
      </c>
      <c r="H70" s="247"/>
      <c r="J70" s="244"/>
      <c r="M70" s="243"/>
      <c r="N70" s="278"/>
      <c r="O70" s="243"/>
      <c r="P70" s="243"/>
      <c r="Q70" s="243"/>
      <c r="R70" s="243"/>
    </row>
    <row r="71" spans="1:16384" x14ac:dyDescent="0.2">
      <c r="A71" s="265">
        <v>2013</v>
      </c>
      <c r="B71" s="234">
        <v>17.899999999999999</v>
      </c>
      <c r="C71" s="234">
        <v>52.8</v>
      </c>
      <c r="D71" s="234">
        <v>85.7</v>
      </c>
      <c r="E71" s="234">
        <v>98.1</v>
      </c>
      <c r="F71" s="234">
        <v>56.1</v>
      </c>
      <c r="G71" s="234">
        <v>11.6</v>
      </c>
      <c r="J71" s="235"/>
    </row>
    <row r="72" spans="1:16384" x14ac:dyDescent="0.2">
      <c r="A72" s="265">
        <v>2014</v>
      </c>
      <c r="B72" s="234">
        <v>16.100000000000001</v>
      </c>
      <c r="C72" s="234">
        <v>50.3</v>
      </c>
      <c r="D72" s="234">
        <v>87.6</v>
      </c>
      <c r="E72" s="234">
        <v>100.4</v>
      </c>
      <c r="F72" s="234">
        <v>58.3</v>
      </c>
      <c r="G72" s="251">
        <v>12</v>
      </c>
      <c r="J72" s="235"/>
    </row>
    <row r="73" spans="1:16384" x14ac:dyDescent="0.2">
      <c r="A73" s="265">
        <v>2015</v>
      </c>
      <c r="B73" s="234">
        <v>14.3</v>
      </c>
      <c r="C73" s="234">
        <v>46.8</v>
      </c>
      <c r="D73" s="234">
        <v>83.6</v>
      </c>
      <c r="E73" s="234">
        <v>98.1</v>
      </c>
      <c r="F73" s="234">
        <v>58.1</v>
      </c>
      <c r="G73" s="251">
        <v>11.7</v>
      </c>
      <c r="J73" s="252"/>
      <c r="N73" s="216">
        <v>2014</v>
      </c>
    </row>
    <row r="74" spans="1:16384" s="234" customFormat="1" x14ac:dyDescent="0.2">
      <c r="A74" s="265">
        <v>2016</v>
      </c>
      <c r="B74" s="234">
        <v>13.5</v>
      </c>
      <c r="C74" s="234">
        <v>45.4</v>
      </c>
      <c r="D74" s="234">
        <v>79.7</v>
      </c>
      <c r="E74" s="234">
        <v>97.4</v>
      </c>
      <c r="F74" s="234">
        <v>57.4</v>
      </c>
      <c r="G74" s="251">
        <v>12.7</v>
      </c>
      <c r="J74" s="252"/>
      <c r="N74" s="235"/>
    </row>
    <row r="75" spans="1:16384" x14ac:dyDescent="0.2">
      <c r="A75" s="265">
        <v>2017</v>
      </c>
      <c r="B75" s="251">
        <v>13</v>
      </c>
      <c r="C75" s="251">
        <v>43.5</v>
      </c>
      <c r="D75" s="251">
        <v>75.8</v>
      </c>
      <c r="E75" s="251">
        <v>93.9</v>
      </c>
      <c r="F75" s="251">
        <v>56.4</v>
      </c>
      <c r="G75" s="251">
        <v>12.5</v>
      </c>
      <c r="J75" s="252"/>
    </row>
    <row r="76" spans="1:16384" s="234" customFormat="1" x14ac:dyDescent="0.2">
      <c r="A76" s="279">
        <v>2018</v>
      </c>
      <c r="B76" s="255">
        <v>11.6</v>
      </c>
      <c r="C76" s="255">
        <v>41.5</v>
      </c>
      <c r="D76" s="255">
        <v>73.400000000000006</v>
      </c>
      <c r="E76" s="255">
        <v>90.9</v>
      </c>
      <c r="F76" s="255">
        <v>54.2</v>
      </c>
      <c r="G76" s="255">
        <v>13.3</v>
      </c>
      <c r="H76" s="265"/>
      <c r="I76" s="251"/>
      <c r="J76" s="280">
        <v>2018</v>
      </c>
      <c r="K76" s="281"/>
      <c r="L76" s="251"/>
      <c r="M76" s="251"/>
      <c r="N76" s="251"/>
      <c r="O76" s="265"/>
      <c r="P76" s="251"/>
      <c r="Q76" s="251"/>
      <c r="R76" s="251"/>
      <c r="S76" s="251"/>
      <c r="T76" s="251"/>
      <c r="U76" s="251"/>
      <c r="V76" s="265"/>
      <c r="W76" s="251"/>
      <c r="X76" s="251"/>
      <c r="Y76" s="251"/>
      <c r="Z76" s="251"/>
      <c r="AA76" s="251"/>
      <c r="AB76" s="251"/>
      <c r="AC76" s="265"/>
      <c r="AD76" s="251"/>
      <c r="AE76" s="251"/>
      <c r="AF76" s="251"/>
      <c r="AG76" s="251"/>
      <c r="AH76" s="251"/>
      <c r="AI76" s="251"/>
      <c r="AJ76" s="265"/>
      <c r="AK76" s="251"/>
      <c r="AL76" s="251"/>
      <c r="AM76" s="251"/>
      <c r="AN76" s="251"/>
      <c r="AO76" s="251"/>
      <c r="AP76" s="251"/>
      <c r="AQ76" s="265"/>
      <c r="AR76" s="251"/>
      <c r="AS76" s="251"/>
      <c r="AT76" s="251"/>
      <c r="AU76" s="251"/>
      <c r="AV76" s="251"/>
      <c r="AW76" s="251"/>
      <c r="AX76" s="265"/>
      <c r="AY76" s="251"/>
      <c r="AZ76" s="251"/>
      <c r="BA76" s="251"/>
      <c r="BB76" s="251"/>
      <c r="BC76" s="251"/>
      <c r="BD76" s="251"/>
      <c r="BE76" s="265"/>
      <c r="BF76" s="251"/>
      <c r="BG76" s="251"/>
      <c r="BH76" s="251"/>
      <c r="BI76" s="251"/>
      <c r="BJ76" s="251"/>
      <c r="BK76" s="251"/>
      <c r="BL76" s="265"/>
      <c r="BM76" s="251"/>
      <c r="BN76" s="251"/>
      <c r="BO76" s="251"/>
      <c r="BP76" s="251"/>
      <c r="BQ76" s="251"/>
      <c r="BR76" s="251"/>
      <c r="BS76" s="265"/>
      <c r="BT76" s="251"/>
      <c r="BU76" s="251"/>
      <c r="BV76" s="251"/>
      <c r="BW76" s="251"/>
      <c r="BX76" s="251"/>
      <c r="BY76" s="251"/>
      <c r="BZ76" s="265"/>
      <c r="CA76" s="251"/>
      <c r="CB76" s="251"/>
      <c r="CC76" s="251"/>
      <c r="CD76" s="251"/>
      <c r="CE76" s="251"/>
      <c r="CF76" s="251"/>
      <c r="CG76" s="265"/>
      <c r="CH76" s="251"/>
      <c r="CI76" s="251"/>
      <c r="CJ76" s="251"/>
      <c r="CK76" s="251"/>
      <c r="CL76" s="251"/>
      <c r="CM76" s="251"/>
      <c r="CN76" s="265"/>
      <c r="CO76" s="251"/>
      <c r="CP76" s="251"/>
      <c r="CQ76" s="251"/>
      <c r="CR76" s="251"/>
      <c r="CS76" s="251"/>
      <c r="CT76" s="251"/>
      <c r="CU76" s="265"/>
      <c r="CV76" s="251"/>
      <c r="CW76" s="251"/>
      <c r="CX76" s="251"/>
      <c r="CY76" s="251"/>
      <c r="CZ76" s="251"/>
      <c r="DA76" s="251"/>
      <c r="DB76" s="265"/>
      <c r="DC76" s="251"/>
      <c r="DD76" s="251"/>
      <c r="DE76" s="251"/>
      <c r="DF76" s="251"/>
      <c r="DG76" s="251"/>
      <c r="DH76" s="251"/>
      <c r="DI76" s="265"/>
      <c r="DJ76" s="251"/>
      <c r="DK76" s="251"/>
      <c r="DL76" s="251"/>
      <c r="DM76" s="251"/>
      <c r="DN76" s="251"/>
      <c r="DO76" s="251"/>
      <c r="DP76" s="265"/>
      <c r="DQ76" s="251"/>
      <c r="DR76" s="251"/>
      <c r="DS76" s="251"/>
      <c r="DT76" s="251"/>
      <c r="DU76" s="251"/>
      <c r="DV76" s="251"/>
      <c r="DW76" s="265"/>
      <c r="DX76" s="251"/>
      <c r="DY76" s="251"/>
      <c r="DZ76" s="251"/>
      <c r="EA76" s="251"/>
      <c r="EB76" s="251"/>
      <c r="EC76" s="251"/>
      <c r="ED76" s="265"/>
      <c r="EE76" s="251"/>
      <c r="EF76" s="251"/>
      <c r="EG76" s="251"/>
      <c r="EH76" s="251"/>
      <c r="EI76" s="251"/>
      <c r="EJ76" s="251"/>
      <c r="EK76" s="265"/>
      <c r="EL76" s="251"/>
      <c r="EM76" s="251"/>
      <c r="EN76" s="251"/>
      <c r="EO76" s="251"/>
      <c r="EP76" s="251"/>
      <c r="EQ76" s="251"/>
      <c r="ER76" s="265"/>
      <c r="ES76" s="251"/>
      <c r="ET76" s="251"/>
      <c r="EU76" s="251"/>
      <c r="EV76" s="251"/>
      <c r="EW76" s="251"/>
      <c r="EX76" s="251"/>
      <c r="EY76" s="265"/>
      <c r="EZ76" s="251"/>
      <c r="FA76" s="251"/>
      <c r="FB76" s="251"/>
      <c r="FC76" s="251"/>
      <c r="FD76" s="251"/>
      <c r="FE76" s="251"/>
      <c r="FF76" s="265"/>
      <c r="FG76" s="251"/>
      <c r="FH76" s="251"/>
      <c r="FI76" s="251"/>
      <c r="FJ76" s="251"/>
      <c r="FK76" s="251"/>
      <c r="FL76" s="251"/>
      <c r="FM76" s="265"/>
      <c r="FN76" s="251"/>
      <c r="FO76" s="251"/>
      <c r="FP76" s="251"/>
      <c r="FQ76" s="251"/>
      <c r="FR76" s="251"/>
      <c r="FS76" s="251"/>
      <c r="FT76" s="265"/>
      <c r="FU76" s="251"/>
      <c r="FV76" s="251"/>
      <c r="FW76" s="251"/>
      <c r="FX76" s="251"/>
      <c r="FY76" s="251"/>
      <c r="FZ76" s="251"/>
      <c r="GA76" s="265"/>
      <c r="GB76" s="251"/>
      <c r="GC76" s="251"/>
      <c r="GD76" s="251"/>
      <c r="GE76" s="251"/>
      <c r="GF76" s="251"/>
      <c r="GG76" s="251"/>
      <c r="GH76" s="265"/>
      <c r="GI76" s="251"/>
      <c r="GJ76" s="251"/>
      <c r="GK76" s="251"/>
      <c r="GL76" s="251"/>
      <c r="GM76" s="251"/>
      <c r="GN76" s="251"/>
      <c r="GO76" s="265"/>
      <c r="GP76" s="251"/>
      <c r="GQ76" s="251"/>
      <c r="GR76" s="251"/>
      <c r="GS76" s="251"/>
      <c r="GT76" s="251"/>
      <c r="GU76" s="251"/>
      <c r="GV76" s="265"/>
      <c r="GW76" s="251"/>
      <c r="GX76" s="251"/>
      <c r="GY76" s="251"/>
      <c r="GZ76" s="251"/>
      <c r="HA76" s="251"/>
      <c r="HB76" s="251"/>
      <c r="HC76" s="265"/>
      <c r="HD76" s="251"/>
      <c r="HE76" s="251"/>
      <c r="HF76" s="251"/>
      <c r="HG76" s="251"/>
      <c r="HH76" s="251"/>
      <c r="HI76" s="251"/>
      <c r="HJ76" s="265"/>
      <c r="HK76" s="251"/>
      <c r="HL76" s="251"/>
      <c r="HM76" s="251"/>
      <c r="HN76" s="251"/>
      <c r="HO76" s="251"/>
      <c r="HP76" s="251"/>
      <c r="HQ76" s="265"/>
      <c r="HR76" s="251"/>
      <c r="HS76" s="251"/>
      <c r="HT76" s="251"/>
      <c r="HU76" s="251"/>
      <c r="HV76" s="251"/>
      <c r="HW76" s="251"/>
      <c r="HX76" s="265"/>
      <c r="HY76" s="251"/>
      <c r="HZ76" s="251"/>
      <c r="IA76" s="251"/>
      <c r="IB76" s="251"/>
      <c r="IC76" s="251"/>
      <c r="ID76" s="251"/>
      <c r="IE76" s="265"/>
      <c r="IF76" s="251"/>
      <c r="IG76" s="251"/>
      <c r="IH76" s="251"/>
      <c r="II76" s="251"/>
      <c r="IJ76" s="251"/>
      <c r="IK76" s="251"/>
      <c r="IL76" s="265"/>
      <c r="IM76" s="251"/>
      <c r="IN76" s="251"/>
      <c r="IO76" s="251"/>
      <c r="IP76" s="251"/>
      <c r="IQ76" s="251"/>
      <c r="IR76" s="251"/>
      <c r="IS76" s="265"/>
      <c r="IT76" s="251"/>
      <c r="IU76" s="251"/>
      <c r="IV76" s="251"/>
      <c r="IW76" s="251"/>
      <c r="IX76" s="251"/>
      <c r="IY76" s="251"/>
      <c r="IZ76" s="265"/>
      <c r="JA76" s="251"/>
      <c r="JB76" s="251"/>
      <c r="JC76" s="251"/>
      <c r="JD76" s="251"/>
      <c r="JE76" s="251"/>
      <c r="JF76" s="251"/>
      <c r="JG76" s="265"/>
      <c r="JH76" s="251"/>
      <c r="JI76" s="251"/>
      <c r="JJ76" s="251"/>
      <c r="JK76" s="251"/>
      <c r="JL76" s="251"/>
      <c r="JM76" s="251"/>
      <c r="JN76" s="265"/>
      <c r="JO76" s="251"/>
      <c r="JP76" s="251"/>
      <c r="JQ76" s="251"/>
      <c r="JR76" s="251"/>
      <c r="JS76" s="251"/>
      <c r="JT76" s="251"/>
      <c r="JU76" s="265"/>
      <c r="JV76" s="251"/>
      <c r="JW76" s="251"/>
      <c r="JX76" s="251"/>
      <c r="JY76" s="251"/>
      <c r="JZ76" s="251"/>
      <c r="KA76" s="251"/>
      <c r="KB76" s="265"/>
      <c r="KC76" s="251"/>
      <c r="KD76" s="251"/>
      <c r="KE76" s="251"/>
      <c r="KF76" s="251"/>
      <c r="KG76" s="251"/>
      <c r="KH76" s="251"/>
      <c r="KI76" s="265"/>
      <c r="KJ76" s="251"/>
      <c r="KK76" s="251"/>
      <c r="KL76" s="251"/>
      <c r="KM76" s="251"/>
      <c r="KN76" s="251"/>
      <c r="KO76" s="251"/>
      <c r="KP76" s="265"/>
      <c r="KQ76" s="251"/>
      <c r="KR76" s="251"/>
      <c r="KS76" s="251"/>
      <c r="KT76" s="251"/>
      <c r="KU76" s="251"/>
      <c r="KV76" s="251"/>
      <c r="KW76" s="265"/>
      <c r="KX76" s="251"/>
      <c r="KY76" s="251"/>
      <c r="KZ76" s="251"/>
      <c r="LA76" s="251"/>
      <c r="LB76" s="251"/>
      <c r="LC76" s="251"/>
      <c r="LD76" s="265"/>
      <c r="LE76" s="251"/>
      <c r="LF76" s="251"/>
      <c r="LG76" s="251"/>
      <c r="LH76" s="251"/>
      <c r="LI76" s="251"/>
      <c r="LJ76" s="251"/>
      <c r="LK76" s="265"/>
      <c r="LL76" s="251"/>
      <c r="LM76" s="251"/>
      <c r="LN76" s="251"/>
      <c r="LO76" s="251"/>
      <c r="LP76" s="251"/>
      <c r="LQ76" s="251"/>
      <c r="LR76" s="265"/>
      <c r="LS76" s="251"/>
      <c r="LT76" s="251"/>
      <c r="LU76" s="251"/>
      <c r="LV76" s="251"/>
      <c r="LW76" s="251"/>
      <c r="LX76" s="251"/>
      <c r="LY76" s="265"/>
      <c r="LZ76" s="251"/>
      <c r="MA76" s="251"/>
      <c r="MB76" s="251"/>
      <c r="MC76" s="251"/>
      <c r="MD76" s="251"/>
      <c r="ME76" s="251"/>
      <c r="MF76" s="265"/>
      <c r="MG76" s="251"/>
      <c r="MH76" s="251"/>
      <c r="MI76" s="251"/>
      <c r="MJ76" s="251"/>
      <c r="MK76" s="251"/>
      <c r="ML76" s="251"/>
      <c r="MM76" s="265"/>
      <c r="MN76" s="251"/>
      <c r="MO76" s="251"/>
      <c r="MP76" s="251"/>
      <c r="MQ76" s="251"/>
      <c r="MR76" s="251"/>
      <c r="MS76" s="251"/>
      <c r="MT76" s="265"/>
      <c r="MU76" s="251"/>
      <c r="MV76" s="251"/>
      <c r="MW76" s="251"/>
      <c r="MX76" s="251"/>
      <c r="MY76" s="251"/>
      <c r="MZ76" s="251"/>
      <c r="NA76" s="265"/>
      <c r="NB76" s="251"/>
      <c r="NC76" s="251"/>
      <c r="ND76" s="251"/>
      <c r="NE76" s="251"/>
      <c r="NF76" s="251"/>
      <c r="NG76" s="251"/>
      <c r="NH76" s="265"/>
      <c r="NI76" s="251"/>
      <c r="NJ76" s="251"/>
      <c r="NK76" s="251"/>
      <c r="NL76" s="251"/>
      <c r="NM76" s="251"/>
      <c r="NN76" s="251"/>
      <c r="NO76" s="265"/>
      <c r="NP76" s="251"/>
      <c r="NQ76" s="251"/>
      <c r="NR76" s="251"/>
      <c r="NS76" s="251"/>
      <c r="NT76" s="251"/>
      <c r="NU76" s="251"/>
      <c r="NV76" s="265"/>
      <c r="NW76" s="251"/>
      <c r="NX76" s="251"/>
      <c r="NY76" s="251"/>
      <c r="NZ76" s="251"/>
      <c r="OA76" s="251"/>
      <c r="OB76" s="251"/>
      <c r="OC76" s="265"/>
      <c r="OD76" s="251"/>
      <c r="OE76" s="251"/>
      <c r="OF76" s="251"/>
      <c r="OG76" s="251"/>
      <c r="OH76" s="251"/>
      <c r="OI76" s="251"/>
      <c r="OJ76" s="265"/>
      <c r="OK76" s="251"/>
      <c r="OL76" s="251"/>
      <c r="OM76" s="251"/>
      <c r="ON76" s="251"/>
      <c r="OO76" s="251"/>
      <c r="OP76" s="251"/>
      <c r="OQ76" s="265"/>
      <c r="OR76" s="251"/>
      <c r="OS76" s="251"/>
      <c r="OT76" s="251"/>
      <c r="OU76" s="251"/>
      <c r="OV76" s="251"/>
      <c r="OW76" s="251"/>
      <c r="OX76" s="265"/>
      <c r="OY76" s="251"/>
      <c r="OZ76" s="251"/>
      <c r="PA76" s="251"/>
      <c r="PB76" s="251"/>
      <c r="PC76" s="251"/>
      <c r="PD76" s="251"/>
      <c r="PE76" s="265"/>
      <c r="PF76" s="251"/>
      <c r="PG76" s="251"/>
      <c r="PH76" s="251"/>
      <c r="PI76" s="251"/>
      <c r="PJ76" s="251"/>
      <c r="PK76" s="251"/>
      <c r="PL76" s="265"/>
      <c r="PM76" s="251"/>
      <c r="PN76" s="251"/>
      <c r="PO76" s="251"/>
      <c r="PP76" s="251"/>
      <c r="PQ76" s="251"/>
      <c r="PR76" s="251"/>
      <c r="PS76" s="265"/>
      <c r="PT76" s="251"/>
      <c r="PU76" s="251"/>
      <c r="PV76" s="251"/>
      <c r="PW76" s="251"/>
      <c r="PX76" s="251"/>
      <c r="PY76" s="251"/>
      <c r="PZ76" s="265"/>
      <c r="QA76" s="251"/>
      <c r="QB76" s="251"/>
      <c r="QC76" s="251"/>
      <c r="QD76" s="251"/>
      <c r="QE76" s="251"/>
      <c r="QF76" s="251"/>
      <c r="QG76" s="265"/>
      <c r="QH76" s="251"/>
      <c r="QI76" s="251"/>
      <c r="QJ76" s="251"/>
      <c r="QK76" s="251"/>
      <c r="QL76" s="251"/>
      <c r="QM76" s="251"/>
      <c r="QN76" s="265"/>
      <c r="QO76" s="251"/>
      <c r="QP76" s="251"/>
      <c r="QQ76" s="251"/>
      <c r="QR76" s="251"/>
      <c r="QS76" s="251"/>
      <c r="QT76" s="251"/>
      <c r="QU76" s="265"/>
      <c r="QV76" s="251"/>
      <c r="QW76" s="251"/>
      <c r="QX76" s="251"/>
      <c r="QY76" s="251"/>
      <c r="QZ76" s="251"/>
      <c r="RA76" s="251"/>
      <c r="RB76" s="265"/>
      <c r="RC76" s="251"/>
      <c r="RD76" s="251"/>
      <c r="RE76" s="251"/>
      <c r="RF76" s="251"/>
      <c r="RG76" s="251"/>
      <c r="RH76" s="251"/>
      <c r="RI76" s="265"/>
      <c r="RJ76" s="251"/>
      <c r="RK76" s="251"/>
      <c r="RL76" s="251"/>
      <c r="RM76" s="251"/>
      <c r="RN76" s="251"/>
      <c r="RO76" s="251"/>
      <c r="RP76" s="265"/>
      <c r="RQ76" s="251"/>
      <c r="RR76" s="251"/>
      <c r="RS76" s="251"/>
      <c r="RT76" s="251"/>
      <c r="RU76" s="251"/>
      <c r="RV76" s="251"/>
      <c r="RW76" s="265"/>
      <c r="RX76" s="251"/>
      <c r="RY76" s="251"/>
      <c r="RZ76" s="251"/>
      <c r="SA76" s="251"/>
      <c r="SB76" s="251"/>
      <c r="SC76" s="251"/>
      <c r="SD76" s="265"/>
      <c r="SE76" s="251"/>
      <c r="SF76" s="251"/>
      <c r="SG76" s="251"/>
      <c r="SH76" s="251"/>
      <c r="SI76" s="251"/>
      <c r="SJ76" s="251"/>
      <c r="SK76" s="265"/>
      <c r="SL76" s="251"/>
      <c r="SM76" s="251"/>
      <c r="SN76" s="251"/>
      <c r="SO76" s="251"/>
      <c r="SP76" s="251"/>
      <c r="SQ76" s="251"/>
      <c r="SR76" s="265"/>
      <c r="SS76" s="251"/>
      <c r="ST76" s="251"/>
      <c r="SU76" s="251"/>
      <c r="SV76" s="251"/>
      <c r="SW76" s="251"/>
      <c r="SX76" s="251"/>
      <c r="SY76" s="265"/>
      <c r="SZ76" s="251"/>
      <c r="TA76" s="251"/>
      <c r="TB76" s="251"/>
      <c r="TC76" s="251"/>
      <c r="TD76" s="251"/>
      <c r="TE76" s="251"/>
      <c r="TF76" s="265"/>
      <c r="TG76" s="251"/>
      <c r="TH76" s="251"/>
      <c r="TI76" s="251"/>
      <c r="TJ76" s="251"/>
      <c r="TK76" s="251"/>
      <c r="TL76" s="251"/>
      <c r="TM76" s="265"/>
      <c r="TN76" s="251"/>
      <c r="TO76" s="251"/>
      <c r="TP76" s="251"/>
      <c r="TQ76" s="251"/>
      <c r="TR76" s="251"/>
      <c r="TS76" s="251"/>
      <c r="TT76" s="265"/>
      <c r="TU76" s="251"/>
      <c r="TV76" s="251"/>
      <c r="TW76" s="251"/>
      <c r="TX76" s="251"/>
      <c r="TY76" s="251"/>
      <c r="TZ76" s="251"/>
      <c r="UA76" s="265"/>
      <c r="UB76" s="251"/>
      <c r="UC76" s="251"/>
      <c r="UD76" s="251"/>
      <c r="UE76" s="251"/>
      <c r="UF76" s="251"/>
      <c r="UG76" s="251"/>
      <c r="UH76" s="265"/>
      <c r="UI76" s="251"/>
      <c r="UJ76" s="251"/>
      <c r="UK76" s="251"/>
      <c r="UL76" s="251"/>
      <c r="UM76" s="251"/>
      <c r="UN76" s="251"/>
      <c r="UO76" s="265"/>
      <c r="UP76" s="251"/>
      <c r="UQ76" s="251"/>
      <c r="UR76" s="251"/>
      <c r="US76" s="251"/>
      <c r="UT76" s="251"/>
      <c r="UU76" s="251"/>
      <c r="UV76" s="265"/>
      <c r="UW76" s="251"/>
      <c r="UX76" s="251"/>
      <c r="UY76" s="251"/>
      <c r="UZ76" s="251"/>
      <c r="VA76" s="251"/>
      <c r="VB76" s="251"/>
      <c r="VC76" s="265"/>
      <c r="VD76" s="251"/>
      <c r="VE76" s="251"/>
      <c r="VF76" s="251"/>
      <c r="VG76" s="251"/>
      <c r="VH76" s="251"/>
      <c r="VI76" s="251"/>
      <c r="VJ76" s="265"/>
      <c r="VK76" s="251"/>
      <c r="VL76" s="251"/>
      <c r="VM76" s="251"/>
      <c r="VN76" s="251"/>
      <c r="VO76" s="251"/>
      <c r="VP76" s="251"/>
      <c r="VQ76" s="265"/>
      <c r="VR76" s="251"/>
      <c r="VS76" s="251"/>
      <c r="VT76" s="251"/>
      <c r="VU76" s="251"/>
      <c r="VV76" s="251"/>
      <c r="VW76" s="251"/>
      <c r="VX76" s="265"/>
      <c r="VY76" s="251"/>
      <c r="VZ76" s="251"/>
      <c r="WA76" s="251"/>
      <c r="WB76" s="251"/>
      <c r="WC76" s="251"/>
      <c r="WD76" s="251"/>
      <c r="WE76" s="265"/>
      <c r="WF76" s="251"/>
      <c r="WG76" s="251"/>
      <c r="WH76" s="251"/>
      <c r="WI76" s="251"/>
      <c r="WJ76" s="251"/>
      <c r="WK76" s="251"/>
      <c r="WL76" s="265"/>
      <c r="WM76" s="251"/>
      <c r="WN76" s="251"/>
      <c r="WO76" s="251"/>
      <c r="WP76" s="251"/>
      <c r="WQ76" s="251"/>
      <c r="WR76" s="251"/>
      <c r="WS76" s="265"/>
      <c r="WT76" s="251"/>
      <c r="WU76" s="251"/>
      <c r="WV76" s="251"/>
      <c r="WW76" s="251"/>
      <c r="WX76" s="251"/>
      <c r="WY76" s="251"/>
      <c r="WZ76" s="265"/>
      <c r="XA76" s="251"/>
      <c r="XB76" s="251"/>
      <c r="XC76" s="251"/>
      <c r="XD76" s="251"/>
      <c r="XE76" s="251"/>
      <c r="XF76" s="251"/>
      <c r="XG76" s="265"/>
      <c r="XH76" s="251"/>
      <c r="XI76" s="251"/>
      <c r="XJ76" s="251"/>
      <c r="XK76" s="251"/>
      <c r="XL76" s="251"/>
      <c r="XM76" s="251"/>
      <c r="XN76" s="265"/>
      <c r="XO76" s="251"/>
      <c r="XP76" s="251"/>
      <c r="XQ76" s="251"/>
      <c r="XR76" s="251"/>
      <c r="XS76" s="251"/>
      <c r="XT76" s="251"/>
      <c r="XU76" s="265"/>
      <c r="XV76" s="251"/>
      <c r="XW76" s="251"/>
      <c r="XX76" s="251"/>
      <c r="XY76" s="251"/>
      <c r="XZ76" s="251"/>
      <c r="YA76" s="251"/>
      <c r="YB76" s="265"/>
      <c r="YC76" s="251"/>
      <c r="YD76" s="251"/>
      <c r="YE76" s="251"/>
      <c r="YF76" s="251"/>
      <c r="YG76" s="251"/>
      <c r="YH76" s="251"/>
      <c r="YI76" s="265"/>
      <c r="YJ76" s="251"/>
      <c r="YK76" s="251"/>
      <c r="YL76" s="251"/>
      <c r="YM76" s="251"/>
      <c r="YN76" s="251"/>
      <c r="YO76" s="251"/>
      <c r="YP76" s="265"/>
      <c r="YQ76" s="251"/>
      <c r="YR76" s="251"/>
      <c r="YS76" s="251"/>
      <c r="YT76" s="251"/>
      <c r="YU76" s="251"/>
      <c r="YV76" s="251"/>
      <c r="YW76" s="265"/>
      <c r="YX76" s="251"/>
      <c r="YY76" s="251"/>
      <c r="YZ76" s="251"/>
      <c r="ZA76" s="251"/>
      <c r="ZB76" s="251"/>
      <c r="ZC76" s="251"/>
      <c r="ZD76" s="265"/>
      <c r="ZE76" s="251"/>
      <c r="ZF76" s="251"/>
      <c r="ZG76" s="251"/>
      <c r="ZH76" s="251"/>
      <c r="ZI76" s="251"/>
      <c r="ZJ76" s="251"/>
      <c r="ZK76" s="265"/>
      <c r="ZL76" s="251"/>
      <c r="ZM76" s="251"/>
      <c r="ZN76" s="251"/>
      <c r="ZO76" s="251"/>
      <c r="ZP76" s="251"/>
      <c r="ZQ76" s="251"/>
      <c r="ZR76" s="265"/>
      <c r="ZS76" s="251"/>
      <c r="ZT76" s="251"/>
      <c r="ZU76" s="251"/>
      <c r="ZV76" s="251"/>
      <c r="ZW76" s="251"/>
      <c r="ZX76" s="251"/>
      <c r="ZY76" s="265"/>
      <c r="ZZ76" s="251"/>
      <c r="AAA76" s="251"/>
      <c r="AAB76" s="251"/>
      <c r="AAC76" s="251"/>
      <c r="AAD76" s="251"/>
      <c r="AAE76" s="251"/>
      <c r="AAF76" s="265"/>
      <c r="AAG76" s="251"/>
      <c r="AAH76" s="251"/>
      <c r="AAI76" s="251"/>
      <c r="AAJ76" s="251"/>
      <c r="AAK76" s="251"/>
      <c r="AAL76" s="251"/>
      <c r="AAM76" s="265"/>
      <c r="AAN76" s="251"/>
      <c r="AAO76" s="251"/>
      <c r="AAP76" s="251"/>
      <c r="AAQ76" s="251"/>
      <c r="AAR76" s="251"/>
      <c r="AAS76" s="251"/>
      <c r="AAT76" s="265"/>
      <c r="AAU76" s="251"/>
      <c r="AAV76" s="251"/>
      <c r="AAW76" s="251"/>
      <c r="AAX76" s="251"/>
      <c r="AAY76" s="251"/>
      <c r="AAZ76" s="251"/>
      <c r="ABA76" s="265"/>
      <c r="ABB76" s="251"/>
      <c r="ABC76" s="251"/>
      <c r="ABD76" s="251"/>
      <c r="ABE76" s="251"/>
      <c r="ABF76" s="251"/>
      <c r="ABG76" s="251"/>
      <c r="ABH76" s="265"/>
      <c r="ABI76" s="251"/>
      <c r="ABJ76" s="251"/>
      <c r="ABK76" s="251"/>
      <c r="ABL76" s="251"/>
      <c r="ABM76" s="251"/>
      <c r="ABN76" s="251"/>
      <c r="ABO76" s="265"/>
      <c r="ABP76" s="251"/>
      <c r="ABQ76" s="251"/>
      <c r="ABR76" s="251"/>
      <c r="ABS76" s="251"/>
      <c r="ABT76" s="251"/>
      <c r="ABU76" s="251"/>
      <c r="ABV76" s="265"/>
      <c r="ABW76" s="251"/>
      <c r="ABX76" s="251"/>
      <c r="ABY76" s="251"/>
      <c r="ABZ76" s="251"/>
      <c r="ACA76" s="251"/>
      <c r="ACB76" s="251"/>
      <c r="ACC76" s="265"/>
      <c r="ACD76" s="251"/>
      <c r="ACE76" s="251"/>
      <c r="ACF76" s="251"/>
      <c r="ACG76" s="251"/>
      <c r="ACH76" s="251"/>
      <c r="ACI76" s="251"/>
      <c r="ACJ76" s="265"/>
      <c r="ACK76" s="251"/>
      <c r="ACL76" s="251"/>
      <c r="ACM76" s="251"/>
      <c r="ACN76" s="251"/>
      <c r="ACO76" s="251"/>
      <c r="ACP76" s="251"/>
      <c r="ACQ76" s="265"/>
      <c r="ACR76" s="251"/>
      <c r="ACS76" s="251"/>
      <c r="ACT76" s="251"/>
      <c r="ACU76" s="251"/>
      <c r="ACV76" s="251"/>
      <c r="ACW76" s="251"/>
      <c r="ACX76" s="265"/>
      <c r="ACY76" s="251"/>
      <c r="ACZ76" s="251"/>
      <c r="ADA76" s="251"/>
      <c r="ADB76" s="251"/>
      <c r="ADC76" s="251"/>
      <c r="ADD76" s="251"/>
      <c r="ADE76" s="265"/>
      <c r="ADF76" s="251"/>
      <c r="ADG76" s="251"/>
      <c r="ADH76" s="251"/>
      <c r="ADI76" s="251"/>
      <c r="ADJ76" s="251"/>
      <c r="ADK76" s="251"/>
      <c r="ADL76" s="265"/>
      <c r="ADM76" s="251"/>
      <c r="ADN76" s="251"/>
      <c r="ADO76" s="251"/>
      <c r="ADP76" s="251"/>
      <c r="ADQ76" s="251"/>
      <c r="ADR76" s="251"/>
      <c r="ADS76" s="265"/>
      <c r="ADT76" s="251"/>
      <c r="ADU76" s="251"/>
      <c r="ADV76" s="251"/>
      <c r="ADW76" s="251"/>
      <c r="ADX76" s="251"/>
      <c r="ADY76" s="251"/>
      <c r="ADZ76" s="265"/>
      <c r="AEA76" s="251"/>
      <c r="AEB76" s="251"/>
      <c r="AEC76" s="251"/>
      <c r="AED76" s="251"/>
      <c r="AEE76" s="251"/>
      <c r="AEF76" s="251"/>
      <c r="AEG76" s="265"/>
      <c r="AEH76" s="251"/>
      <c r="AEI76" s="251"/>
      <c r="AEJ76" s="251"/>
      <c r="AEK76" s="251"/>
      <c r="AEL76" s="251"/>
      <c r="AEM76" s="251"/>
      <c r="AEN76" s="265"/>
      <c r="AEO76" s="251"/>
      <c r="AEP76" s="251"/>
      <c r="AEQ76" s="251"/>
      <c r="AER76" s="251"/>
      <c r="AES76" s="251"/>
      <c r="AET76" s="251"/>
      <c r="AEU76" s="265"/>
      <c r="AEV76" s="251"/>
      <c r="AEW76" s="251"/>
      <c r="AEX76" s="251"/>
      <c r="AEY76" s="251"/>
      <c r="AEZ76" s="251"/>
      <c r="AFA76" s="251"/>
      <c r="AFB76" s="265"/>
      <c r="AFC76" s="251"/>
      <c r="AFD76" s="251"/>
      <c r="AFE76" s="251"/>
      <c r="AFF76" s="251"/>
      <c r="AFG76" s="251"/>
      <c r="AFH76" s="251"/>
      <c r="AFI76" s="265"/>
      <c r="AFJ76" s="251"/>
      <c r="AFK76" s="251"/>
      <c r="AFL76" s="251"/>
      <c r="AFM76" s="251"/>
      <c r="AFN76" s="251"/>
      <c r="AFO76" s="251"/>
      <c r="AFP76" s="265"/>
      <c r="AFQ76" s="251"/>
      <c r="AFR76" s="251"/>
      <c r="AFS76" s="251"/>
      <c r="AFT76" s="251"/>
      <c r="AFU76" s="251"/>
      <c r="AFV76" s="251"/>
      <c r="AFW76" s="265"/>
      <c r="AFX76" s="251"/>
      <c r="AFY76" s="251"/>
      <c r="AFZ76" s="251"/>
      <c r="AGA76" s="251"/>
      <c r="AGB76" s="251"/>
      <c r="AGC76" s="251"/>
      <c r="AGD76" s="265"/>
      <c r="AGE76" s="251"/>
      <c r="AGF76" s="251"/>
      <c r="AGG76" s="251"/>
      <c r="AGH76" s="251"/>
      <c r="AGI76" s="251"/>
      <c r="AGJ76" s="251"/>
      <c r="AGK76" s="265"/>
      <c r="AGL76" s="251"/>
      <c r="AGM76" s="251"/>
      <c r="AGN76" s="251"/>
      <c r="AGO76" s="251"/>
      <c r="AGP76" s="251"/>
      <c r="AGQ76" s="251"/>
      <c r="AGR76" s="265"/>
      <c r="AGS76" s="251"/>
      <c r="AGT76" s="251"/>
      <c r="AGU76" s="251"/>
      <c r="AGV76" s="251"/>
      <c r="AGW76" s="251"/>
      <c r="AGX76" s="251"/>
      <c r="AGY76" s="265"/>
      <c r="AGZ76" s="251"/>
      <c r="AHA76" s="251"/>
      <c r="AHB76" s="251"/>
      <c r="AHC76" s="251"/>
      <c r="AHD76" s="251"/>
      <c r="AHE76" s="251"/>
      <c r="AHF76" s="265"/>
      <c r="AHG76" s="251"/>
      <c r="AHH76" s="251"/>
      <c r="AHI76" s="251"/>
      <c r="AHJ76" s="251"/>
      <c r="AHK76" s="251"/>
      <c r="AHL76" s="251"/>
      <c r="AHM76" s="265"/>
      <c r="AHN76" s="251"/>
      <c r="AHO76" s="251"/>
      <c r="AHP76" s="251"/>
      <c r="AHQ76" s="251"/>
      <c r="AHR76" s="251"/>
      <c r="AHS76" s="251"/>
      <c r="AHT76" s="265"/>
      <c r="AHU76" s="251"/>
      <c r="AHV76" s="251"/>
      <c r="AHW76" s="251"/>
      <c r="AHX76" s="251"/>
      <c r="AHY76" s="251"/>
      <c r="AHZ76" s="251"/>
      <c r="AIA76" s="265"/>
      <c r="AIB76" s="251"/>
      <c r="AIC76" s="251"/>
      <c r="AID76" s="251"/>
      <c r="AIE76" s="251"/>
      <c r="AIF76" s="251"/>
      <c r="AIG76" s="251"/>
      <c r="AIH76" s="265"/>
      <c r="AII76" s="251"/>
      <c r="AIJ76" s="251"/>
      <c r="AIK76" s="251"/>
      <c r="AIL76" s="251"/>
      <c r="AIM76" s="251"/>
      <c r="AIN76" s="251"/>
      <c r="AIO76" s="265"/>
      <c r="AIP76" s="251"/>
      <c r="AIQ76" s="251"/>
      <c r="AIR76" s="251"/>
      <c r="AIS76" s="251"/>
      <c r="AIT76" s="251"/>
      <c r="AIU76" s="251"/>
      <c r="AIV76" s="265"/>
      <c r="AIW76" s="251"/>
      <c r="AIX76" s="251"/>
      <c r="AIY76" s="251"/>
      <c r="AIZ76" s="251"/>
      <c r="AJA76" s="251"/>
      <c r="AJB76" s="251"/>
      <c r="AJC76" s="265"/>
      <c r="AJD76" s="251"/>
      <c r="AJE76" s="251"/>
      <c r="AJF76" s="251"/>
      <c r="AJG76" s="251"/>
      <c r="AJH76" s="251"/>
      <c r="AJI76" s="251"/>
      <c r="AJJ76" s="265"/>
      <c r="AJK76" s="251"/>
      <c r="AJL76" s="251"/>
      <c r="AJM76" s="251"/>
      <c r="AJN76" s="251"/>
      <c r="AJO76" s="251"/>
      <c r="AJP76" s="251"/>
      <c r="AJQ76" s="265"/>
      <c r="AJR76" s="251"/>
      <c r="AJS76" s="251"/>
      <c r="AJT76" s="251"/>
      <c r="AJU76" s="251"/>
      <c r="AJV76" s="251"/>
      <c r="AJW76" s="251"/>
      <c r="AJX76" s="265"/>
      <c r="AJY76" s="251"/>
      <c r="AJZ76" s="251"/>
      <c r="AKA76" s="251"/>
      <c r="AKB76" s="251"/>
      <c r="AKC76" s="251"/>
      <c r="AKD76" s="251"/>
      <c r="AKE76" s="265"/>
      <c r="AKF76" s="251"/>
      <c r="AKG76" s="251"/>
      <c r="AKH76" s="251"/>
      <c r="AKI76" s="251"/>
      <c r="AKJ76" s="251"/>
      <c r="AKK76" s="251"/>
      <c r="AKL76" s="265"/>
      <c r="AKM76" s="251"/>
      <c r="AKN76" s="251"/>
      <c r="AKO76" s="251"/>
      <c r="AKP76" s="251"/>
      <c r="AKQ76" s="251"/>
      <c r="AKR76" s="251"/>
      <c r="AKS76" s="265"/>
      <c r="AKT76" s="251"/>
      <c r="AKU76" s="251"/>
      <c r="AKV76" s="251"/>
      <c r="AKW76" s="251"/>
      <c r="AKX76" s="251"/>
      <c r="AKY76" s="251"/>
      <c r="AKZ76" s="265"/>
      <c r="ALA76" s="251"/>
      <c r="ALB76" s="251"/>
      <c r="ALC76" s="251"/>
      <c r="ALD76" s="251"/>
      <c r="ALE76" s="251"/>
      <c r="ALF76" s="251"/>
      <c r="ALG76" s="265"/>
      <c r="ALH76" s="251"/>
      <c r="ALI76" s="251"/>
      <c r="ALJ76" s="251"/>
      <c r="ALK76" s="251"/>
      <c r="ALL76" s="251"/>
      <c r="ALM76" s="251"/>
      <c r="ALN76" s="265"/>
      <c r="ALO76" s="251"/>
      <c r="ALP76" s="251"/>
      <c r="ALQ76" s="251"/>
      <c r="ALR76" s="251"/>
      <c r="ALS76" s="251"/>
      <c r="ALT76" s="251"/>
      <c r="ALU76" s="265"/>
      <c r="ALV76" s="251"/>
      <c r="ALW76" s="251"/>
      <c r="ALX76" s="251"/>
      <c r="ALY76" s="251"/>
      <c r="ALZ76" s="251"/>
      <c r="AMA76" s="251"/>
      <c r="AMB76" s="265"/>
      <c r="AMC76" s="251"/>
      <c r="AMD76" s="251"/>
      <c r="AME76" s="251"/>
      <c r="AMF76" s="251"/>
      <c r="AMG76" s="251"/>
      <c r="AMH76" s="251"/>
      <c r="AMI76" s="265"/>
      <c r="AMJ76" s="251"/>
      <c r="AMK76" s="251"/>
      <c r="AML76" s="251"/>
      <c r="AMM76" s="251"/>
      <c r="AMN76" s="251"/>
      <c r="AMO76" s="251"/>
      <c r="AMP76" s="265"/>
      <c r="AMQ76" s="251"/>
      <c r="AMR76" s="251"/>
      <c r="AMS76" s="251"/>
      <c r="AMT76" s="251"/>
      <c r="AMU76" s="251"/>
      <c r="AMV76" s="251"/>
      <c r="AMW76" s="265"/>
      <c r="AMX76" s="251"/>
      <c r="AMY76" s="251"/>
      <c r="AMZ76" s="251"/>
      <c r="ANA76" s="251"/>
      <c r="ANB76" s="251"/>
      <c r="ANC76" s="251"/>
      <c r="AND76" s="265"/>
      <c r="ANE76" s="251"/>
      <c r="ANF76" s="251"/>
      <c r="ANG76" s="251"/>
      <c r="ANH76" s="251"/>
      <c r="ANI76" s="251"/>
      <c r="ANJ76" s="251"/>
      <c r="ANK76" s="265"/>
      <c r="ANL76" s="251"/>
      <c r="ANM76" s="251"/>
      <c r="ANN76" s="251"/>
      <c r="ANO76" s="251"/>
      <c r="ANP76" s="251"/>
      <c r="ANQ76" s="251"/>
      <c r="ANR76" s="265"/>
      <c r="ANS76" s="251"/>
      <c r="ANT76" s="251"/>
      <c r="ANU76" s="251"/>
      <c r="ANV76" s="251"/>
      <c r="ANW76" s="251"/>
      <c r="ANX76" s="251"/>
      <c r="ANY76" s="265"/>
      <c r="ANZ76" s="251"/>
      <c r="AOA76" s="251"/>
      <c r="AOB76" s="251"/>
      <c r="AOC76" s="251"/>
      <c r="AOD76" s="251"/>
      <c r="AOE76" s="251"/>
      <c r="AOF76" s="265"/>
      <c r="AOG76" s="251"/>
      <c r="AOH76" s="251"/>
      <c r="AOI76" s="251"/>
      <c r="AOJ76" s="251"/>
      <c r="AOK76" s="251"/>
      <c r="AOL76" s="251"/>
      <c r="AOM76" s="265"/>
      <c r="AON76" s="251"/>
      <c r="AOO76" s="251"/>
      <c r="AOP76" s="251"/>
      <c r="AOQ76" s="251"/>
      <c r="AOR76" s="251"/>
      <c r="AOS76" s="251"/>
      <c r="AOT76" s="265"/>
      <c r="AOU76" s="251"/>
      <c r="AOV76" s="251"/>
      <c r="AOW76" s="251"/>
      <c r="AOX76" s="251"/>
      <c r="AOY76" s="251"/>
      <c r="AOZ76" s="251"/>
      <c r="APA76" s="265"/>
      <c r="APB76" s="251"/>
      <c r="APC76" s="251"/>
      <c r="APD76" s="251"/>
      <c r="APE76" s="251"/>
      <c r="APF76" s="251"/>
      <c r="APG76" s="251"/>
      <c r="APH76" s="265"/>
      <c r="API76" s="251"/>
      <c r="APJ76" s="251"/>
      <c r="APK76" s="251"/>
      <c r="APL76" s="251"/>
      <c r="APM76" s="251"/>
      <c r="APN76" s="251"/>
      <c r="APO76" s="265"/>
      <c r="APP76" s="251"/>
      <c r="APQ76" s="251"/>
      <c r="APR76" s="251"/>
      <c r="APS76" s="251"/>
      <c r="APT76" s="251"/>
      <c r="APU76" s="251"/>
      <c r="APV76" s="265"/>
      <c r="APW76" s="251"/>
      <c r="APX76" s="251"/>
      <c r="APY76" s="251"/>
      <c r="APZ76" s="251"/>
      <c r="AQA76" s="251"/>
      <c r="AQB76" s="251"/>
      <c r="AQC76" s="265"/>
      <c r="AQD76" s="251"/>
      <c r="AQE76" s="251"/>
      <c r="AQF76" s="251"/>
      <c r="AQG76" s="251"/>
      <c r="AQH76" s="251"/>
      <c r="AQI76" s="251"/>
      <c r="AQJ76" s="265"/>
      <c r="AQK76" s="251"/>
      <c r="AQL76" s="251"/>
      <c r="AQM76" s="251"/>
      <c r="AQN76" s="251"/>
      <c r="AQO76" s="251"/>
      <c r="AQP76" s="251"/>
      <c r="AQQ76" s="265"/>
      <c r="AQR76" s="251"/>
      <c r="AQS76" s="251"/>
      <c r="AQT76" s="251"/>
      <c r="AQU76" s="251"/>
      <c r="AQV76" s="251"/>
      <c r="AQW76" s="251"/>
      <c r="AQX76" s="265"/>
      <c r="AQY76" s="251"/>
      <c r="AQZ76" s="251"/>
      <c r="ARA76" s="251"/>
      <c r="ARB76" s="251"/>
      <c r="ARC76" s="251"/>
      <c r="ARD76" s="251"/>
      <c r="ARE76" s="265"/>
      <c r="ARF76" s="251"/>
      <c r="ARG76" s="251"/>
      <c r="ARH76" s="251"/>
      <c r="ARI76" s="251"/>
      <c r="ARJ76" s="251"/>
      <c r="ARK76" s="251"/>
      <c r="ARL76" s="265"/>
      <c r="ARM76" s="251"/>
      <c r="ARN76" s="251"/>
      <c r="ARO76" s="251"/>
      <c r="ARP76" s="251"/>
      <c r="ARQ76" s="251"/>
      <c r="ARR76" s="251"/>
      <c r="ARS76" s="265"/>
      <c r="ART76" s="251"/>
      <c r="ARU76" s="251"/>
      <c r="ARV76" s="251"/>
      <c r="ARW76" s="251"/>
      <c r="ARX76" s="251"/>
      <c r="ARY76" s="251"/>
      <c r="ARZ76" s="265"/>
      <c r="ASA76" s="251"/>
      <c r="ASB76" s="251"/>
      <c r="ASC76" s="251"/>
      <c r="ASD76" s="251"/>
      <c r="ASE76" s="251"/>
      <c r="ASF76" s="251"/>
      <c r="ASG76" s="265"/>
      <c r="ASH76" s="251"/>
      <c r="ASI76" s="251"/>
      <c r="ASJ76" s="251"/>
      <c r="ASK76" s="251"/>
      <c r="ASL76" s="251"/>
      <c r="ASM76" s="251"/>
      <c r="ASN76" s="265"/>
      <c r="ASO76" s="251"/>
      <c r="ASP76" s="251"/>
      <c r="ASQ76" s="251"/>
      <c r="ASR76" s="251"/>
      <c r="ASS76" s="251"/>
      <c r="AST76" s="251"/>
      <c r="ASU76" s="265"/>
      <c r="ASV76" s="251"/>
      <c r="ASW76" s="251"/>
      <c r="ASX76" s="251"/>
      <c r="ASY76" s="251"/>
      <c r="ASZ76" s="251"/>
      <c r="ATA76" s="251"/>
      <c r="ATB76" s="265"/>
      <c r="ATC76" s="251"/>
      <c r="ATD76" s="251"/>
      <c r="ATE76" s="251"/>
      <c r="ATF76" s="251"/>
      <c r="ATG76" s="251"/>
      <c r="ATH76" s="251"/>
      <c r="ATI76" s="265"/>
      <c r="ATJ76" s="251"/>
      <c r="ATK76" s="251"/>
      <c r="ATL76" s="251"/>
      <c r="ATM76" s="251"/>
      <c r="ATN76" s="251"/>
      <c r="ATO76" s="251"/>
      <c r="ATP76" s="265"/>
      <c r="ATQ76" s="251"/>
      <c r="ATR76" s="251"/>
      <c r="ATS76" s="251"/>
      <c r="ATT76" s="251"/>
      <c r="ATU76" s="251"/>
      <c r="ATV76" s="251"/>
      <c r="ATW76" s="265"/>
      <c r="ATX76" s="251"/>
      <c r="ATY76" s="251"/>
      <c r="ATZ76" s="251"/>
      <c r="AUA76" s="251"/>
      <c r="AUB76" s="251"/>
      <c r="AUC76" s="251"/>
      <c r="AUD76" s="265"/>
      <c r="AUE76" s="251"/>
      <c r="AUF76" s="251"/>
      <c r="AUG76" s="251"/>
      <c r="AUH76" s="251"/>
      <c r="AUI76" s="251"/>
      <c r="AUJ76" s="251"/>
      <c r="AUK76" s="265"/>
      <c r="AUL76" s="251"/>
      <c r="AUM76" s="251"/>
      <c r="AUN76" s="251"/>
      <c r="AUO76" s="251"/>
      <c r="AUP76" s="251"/>
      <c r="AUQ76" s="251"/>
      <c r="AUR76" s="265"/>
      <c r="AUS76" s="251"/>
      <c r="AUT76" s="251"/>
      <c r="AUU76" s="251"/>
      <c r="AUV76" s="251"/>
      <c r="AUW76" s="251"/>
      <c r="AUX76" s="251"/>
      <c r="AUY76" s="265"/>
      <c r="AUZ76" s="251"/>
      <c r="AVA76" s="251"/>
      <c r="AVB76" s="251"/>
      <c r="AVC76" s="251"/>
      <c r="AVD76" s="251"/>
      <c r="AVE76" s="251"/>
      <c r="AVF76" s="265"/>
      <c r="AVG76" s="251"/>
      <c r="AVH76" s="251"/>
      <c r="AVI76" s="251"/>
      <c r="AVJ76" s="251"/>
      <c r="AVK76" s="251"/>
      <c r="AVL76" s="251"/>
      <c r="AVM76" s="265"/>
      <c r="AVN76" s="251"/>
      <c r="AVO76" s="251"/>
      <c r="AVP76" s="251"/>
      <c r="AVQ76" s="251"/>
      <c r="AVR76" s="251"/>
      <c r="AVS76" s="251"/>
      <c r="AVT76" s="265"/>
      <c r="AVU76" s="251"/>
      <c r="AVV76" s="251"/>
      <c r="AVW76" s="251"/>
      <c r="AVX76" s="251"/>
      <c r="AVY76" s="251"/>
      <c r="AVZ76" s="251"/>
      <c r="AWA76" s="265"/>
      <c r="AWB76" s="251"/>
      <c r="AWC76" s="251"/>
      <c r="AWD76" s="251"/>
      <c r="AWE76" s="251"/>
      <c r="AWF76" s="251"/>
      <c r="AWG76" s="251"/>
      <c r="AWH76" s="265"/>
      <c r="AWI76" s="251"/>
      <c r="AWJ76" s="251"/>
      <c r="AWK76" s="251"/>
      <c r="AWL76" s="251"/>
      <c r="AWM76" s="251"/>
      <c r="AWN76" s="251"/>
      <c r="AWO76" s="265"/>
      <c r="AWP76" s="251"/>
      <c r="AWQ76" s="251"/>
      <c r="AWR76" s="251"/>
      <c r="AWS76" s="251"/>
      <c r="AWT76" s="251"/>
      <c r="AWU76" s="251"/>
      <c r="AWV76" s="265"/>
      <c r="AWW76" s="251"/>
      <c r="AWX76" s="251"/>
      <c r="AWY76" s="251"/>
      <c r="AWZ76" s="251"/>
      <c r="AXA76" s="251"/>
      <c r="AXB76" s="251"/>
      <c r="AXC76" s="265"/>
      <c r="AXD76" s="251"/>
      <c r="AXE76" s="251"/>
      <c r="AXF76" s="251"/>
      <c r="AXG76" s="251"/>
      <c r="AXH76" s="251"/>
      <c r="AXI76" s="251"/>
      <c r="AXJ76" s="265"/>
      <c r="AXK76" s="251"/>
      <c r="AXL76" s="251"/>
      <c r="AXM76" s="251"/>
      <c r="AXN76" s="251"/>
      <c r="AXO76" s="251"/>
      <c r="AXP76" s="251"/>
      <c r="AXQ76" s="265"/>
      <c r="AXR76" s="251"/>
      <c r="AXS76" s="251"/>
      <c r="AXT76" s="251"/>
      <c r="AXU76" s="251"/>
      <c r="AXV76" s="251"/>
      <c r="AXW76" s="251"/>
      <c r="AXX76" s="265"/>
      <c r="AXY76" s="251"/>
      <c r="AXZ76" s="251"/>
      <c r="AYA76" s="251"/>
      <c r="AYB76" s="251"/>
      <c r="AYC76" s="251"/>
      <c r="AYD76" s="251"/>
      <c r="AYE76" s="265"/>
      <c r="AYF76" s="251"/>
      <c r="AYG76" s="251"/>
      <c r="AYH76" s="251"/>
      <c r="AYI76" s="251"/>
      <c r="AYJ76" s="251"/>
      <c r="AYK76" s="251"/>
      <c r="AYL76" s="265"/>
      <c r="AYM76" s="251"/>
      <c r="AYN76" s="251"/>
      <c r="AYO76" s="251"/>
      <c r="AYP76" s="251"/>
      <c r="AYQ76" s="251"/>
      <c r="AYR76" s="251"/>
      <c r="AYS76" s="265"/>
      <c r="AYT76" s="251"/>
      <c r="AYU76" s="251"/>
      <c r="AYV76" s="251"/>
      <c r="AYW76" s="251"/>
      <c r="AYX76" s="251"/>
      <c r="AYY76" s="251"/>
      <c r="AYZ76" s="265"/>
      <c r="AZA76" s="251"/>
      <c r="AZB76" s="251"/>
      <c r="AZC76" s="251"/>
      <c r="AZD76" s="251"/>
      <c r="AZE76" s="251"/>
      <c r="AZF76" s="251"/>
      <c r="AZG76" s="265"/>
      <c r="AZH76" s="251"/>
      <c r="AZI76" s="251"/>
      <c r="AZJ76" s="251"/>
      <c r="AZK76" s="251"/>
      <c r="AZL76" s="251"/>
      <c r="AZM76" s="251"/>
      <c r="AZN76" s="265"/>
      <c r="AZO76" s="251"/>
      <c r="AZP76" s="251"/>
      <c r="AZQ76" s="251"/>
      <c r="AZR76" s="251"/>
      <c r="AZS76" s="251"/>
      <c r="AZT76" s="251"/>
      <c r="AZU76" s="265"/>
      <c r="AZV76" s="251"/>
      <c r="AZW76" s="251"/>
      <c r="AZX76" s="251"/>
      <c r="AZY76" s="251"/>
      <c r="AZZ76" s="251"/>
      <c r="BAA76" s="251"/>
      <c r="BAB76" s="265"/>
      <c r="BAC76" s="251"/>
      <c r="BAD76" s="251"/>
      <c r="BAE76" s="251"/>
      <c r="BAF76" s="251"/>
      <c r="BAG76" s="251"/>
      <c r="BAH76" s="251"/>
      <c r="BAI76" s="265"/>
      <c r="BAJ76" s="251"/>
      <c r="BAK76" s="251"/>
      <c r="BAL76" s="251"/>
      <c r="BAM76" s="251"/>
      <c r="BAN76" s="251"/>
      <c r="BAO76" s="251"/>
      <c r="BAP76" s="265"/>
      <c r="BAQ76" s="251"/>
      <c r="BAR76" s="251"/>
      <c r="BAS76" s="251"/>
      <c r="BAT76" s="251"/>
      <c r="BAU76" s="251"/>
      <c r="BAV76" s="251"/>
      <c r="BAW76" s="265"/>
      <c r="BAX76" s="251"/>
      <c r="BAY76" s="251"/>
      <c r="BAZ76" s="251"/>
      <c r="BBA76" s="251"/>
      <c r="BBB76" s="251"/>
      <c r="BBC76" s="251"/>
      <c r="BBD76" s="265"/>
      <c r="BBE76" s="251"/>
      <c r="BBF76" s="251"/>
      <c r="BBG76" s="251"/>
      <c r="BBH76" s="251"/>
      <c r="BBI76" s="251"/>
      <c r="BBJ76" s="251"/>
      <c r="BBK76" s="265"/>
      <c r="BBL76" s="251"/>
      <c r="BBM76" s="251"/>
      <c r="BBN76" s="251"/>
      <c r="BBO76" s="251"/>
      <c r="BBP76" s="251"/>
      <c r="BBQ76" s="251"/>
      <c r="BBR76" s="265"/>
      <c r="BBS76" s="251"/>
      <c r="BBT76" s="251"/>
      <c r="BBU76" s="251"/>
      <c r="BBV76" s="251"/>
      <c r="BBW76" s="251"/>
      <c r="BBX76" s="251"/>
      <c r="BBY76" s="265"/>
      <c r="BBZ76" s="251"/>
      <c r="BCA76" s="251"/>
      <c r="BCB76" s="251"/>
      <c r="BCC76" s="251"/>
      <c r="BCD76" s="251"/>
      <c r="BCE76" s="251"/>
      <c r="BCF76" s="265"/>
      <c r="BCG76" s="251"/>
      <c r="BCH76" s="251"/>
      <c r="BCI76" s="251"/>
      <c r="BCJ76" s="251"/>
      <c r="BCK76" s="251"/>
      <c r="BCL76" s="251"/>
      <c r="BCM76" s="265"/>
      <c r="BCN76" s="251"/>
      <c r="BCO76" s="251"/>
      <c r="BCP76" s="251"/>
      <c r="BCQ76" s="251"/>
      <c r="BCR76" s="251"/>
      <c r="BCS76" s="251"/>
      <c r="BCT76" s="265"/>
      <c r="BCU76" s="251"/>
      <c r="BCV76" s="251"/>
      <c r="BCW76" s="251"/>
      <c r="BCX76" s="251"/>
      <c r="BCY76" s="251"/>
      <c r="BCZ76" s="251"/>
      <c r="BDA76" s="265"/>
      <c r="BDB76" s="251"/>
      <c r="BDC76" s="251"/>
      <c r="BDD76" s="251"/>
      <c r="BDE76" s="251"/>
      <c r="BDF76" s="251"/>
      <c r="BDG76" s="251"/>
      <c r="BDH76" s="265"/>
      <c r="BDI76" s="251"/>
      <c r="BDJ76" s="251"/>
      <c r="BDK76" s="251"/>
      <c r="BDL76" s="251"/>
      <c r="BDM76" s="251"/>
      <c r="BDN76" s="251"/>
      <c r="BDO76" s="265"/>
      <c r="BDP76" s="251"/>
      <c r="BDQ76" s="251"/>
      <c r="BDR76" s="251"/>
      <c r="BDS76" s="251"/>
      <c r="BDT76" s="251"/>
      <c r="BDU76" s="251"/>
      <c r="BDV76" s="265"/>
      <c r="BDW76" s="251"/>
      <c r="BDX76" s="251"/>
      <c r="BDY76" s="251"/>
      <c r="BDZ76" s="251"/>
      <c r="BEA76" s="251"/>
      <c r="BEB76" s="251"/>
      <c r="BEC76" s="265"/>
      <c r="BED76" s="251"/>
      <c r="BEE76" s="251"/>
      <c r="BEF76" s="251"/>
      <c r="BEG76" s="251"/>
      <c r="BEH76" s="251"/>
      <c r="BEI76" s="251"/>
      <c r="BEJ76" s="265"/>
      <c r="BEK76" s="251"/>
      <c r="BEL76" s="251"/>
      <c r="BEM76" s="251"/>
      <c r="BEN76" s="251"/>
      <c r="BEO76" s="251"/>
      <c r="BEP76" s="251"/>
      <c r="BEQ76" s="265"/>
      <c r="BER76" s="251"/>
      <c r="BES76" s="251"/>
      <c r="BET76" s="251"/>
      <c r="BEU76" s="251"/>
      <c r="BEV76" s="251"/>
      <c r="BEW76" s="251"/>
      <c r="BEX76" s="265"/>
      <c r="BEY76" s="251"/>
      <c r="BEZ76" s="251"/>
      <c r="BFA76" s="251"/>
      <c r="BFB76" s="251"/>
      <c r="BFC76" s="251"/>
      <c r="BFD76" s="251"/>
      <c r="BFE76" s="265"/>
      <c r="BFF76" s="251"/>
      <c r="BFG76" s="251"/>
      <c r="BFH76" s="251"/>
      <c r="BFI76" s="251"/>
      <c r="BFJ76" s="251"/>
      <c r="BFK76" s="251"/>
      <c r="BFL76" s="265"/>
      <c r="BFM76" s="251"/>
      <c r="BFN76" s="251"/>
      <c r="BFO76" s="251"/>
      <c r="BFP76" s="251"/>
      <c r="BFQ76" s="251"/>
      <c r="BFR76" s="251"/>
      <c r="BFS76" s="265"/>
      <c r="BFT76" s="251"/>
      <c r="BFU76" s="251"/>
      <c r="BFV76" s="251"/>
      <c r="BFW76" s="251"/>
      <c r="BFX76" s="251"/>
      <c r="BFY76" s="251"/>
      <c r="BFZ76" s="265"/>
      <c r="BGA76" s="251"/>
      <c r="BGB76" s="251"/>
      <c r="BGC76" s="251"/>
      <c r="BGD76" s="251"/>
      <c r="BGE76" s="251"/>
      <c r="BGF76" s="251"/>
      <c r="BGG76" s="265"/>
      <c r="BGH76" s="251"/>
      <c r="BGI76" s="251"/>
      <c r="BGJ76" s="251"/>
      <c r="BGK76" s="251"/>
      <c r="BGL76" s="251"/>
      <c r="BGM76" s="251"/>
      <c r="BGN76" s="265"/>
      <c r="BGO76" s="251"/>
      <c r="BGP76" s="251"/>
      <c r="BGQ76" s="251"/>
      <c r="BGR76" s="251"/>
      <c r="BGS76" s="251"/>
      <c r="BGT76" s="251"/>
      <c r="BGU76" s="265"/>
      <c r="BGV76" s="251"/>
      <c r="BGW76" s="251"/>
      <c r="BGX76" s="251"/>
      <c r="BGY76" s="251"/>
      <c r="BGZ76" s="251"/>
      <c r="BHA76" s="251"/>
      <c r="BHB76" s="265"/>
      <c r="BHC76" s="251"/>
      <c r="BHD76" s="251"/>
      <c r="BHE76" s="251"/>
      <c r="BHF76" s="251"/>
      <c r="BHG76" s="251"/>
      <c r="BHH76" s="251"/>
      <c r="BHI76" s="265"/>
      <c r="BHJ76" s="251"/>
      <c r="BHK76" s="251"/>
      <c r="BHL76" s="251"/>
      <c r="BHM76" s="251"/>
      <c r="BHN76" s="251"/>
      <c r="BHO76" s="251"/>
      <c r="BHP76" s="265"/>
      <c r="BHQ76" s="251"/>
      <c r="BHR76" s="251"/>
      <c r="BHS76" s="251"/>
      <c r="BHT76" s="251"/>
      <c r="BHU76" s="251"/>
      <c r="BHV76" s="251"/>
      <c r="BHW76" s="265"/>
      <c r="BHX76" s="251"/>
      <c r="BHY76" s="251"/>
      <c r="BHZ76" s="251"/>
      <c r="BIA76" s="251"/>
      <c r="BIB76" s="251"/>
      <c r="BIC76" s="251"/>
      <c r="BID76" s="265"/>
      <c r="BIE76" s="251"/>
      <c r="BIF76" s="251"/>
      <c r="BIG76" s="251"/>
      <c r="BIH76" s="251"/>
      <c r="BII76" s="251"/>
      <c r="BIJ76" s="251"/>
      <c r="BIK76" s="265"/>
      <c r="BIL76" s="251"/>
      <c r="BIM76" s="251"/>
      <c r="BIN76" s="251"/>
      <c r="BIO76" s="251"/>
      <c r="BIP76" s="251"/>
      <c r="BIQ76" s="251"/>
      <c r="BIR76" s="265"/>
      <c r="BIS76" s="251"/>
      <c r="BIT76" s="251"/>
      <c r="BIU76" s="251"/>
      <c r="BIV76" s="251"/>
      <c r="BIW76" s="251"/>
      <c r="BIX76" s="251"/>
      <c r="BIY76" s="265"/>
      <c r="BIZ76" s="251"/>
      <c r="BJA76" s="251"/>
      <c r="BJB76" s="251"/>
      <c r="BJC76" s="251"/>
      <c r="BJD76" s="251"/>
      <c r="BJE76" s="251"/>
      <c r="BJF76" s="265"/>
      <c r="BJG76" s="251"/>
      <c r="BJH76" s="251"/>
      <c r="BJI76" s="251"/>
      <c r="BJJ76" s="251"/>
      <c r="BJK76" s="251"/>
      <c r="BJL76" s="251"/>
      <c r="BJM76" s="265"/>
      <c r="BJN76" s="251"/>
      <c r="BJO76" s="251"/>
      <c r="BJP76" s="251"/>
      <c r="BJQ76" s="251"/>
      <c r="BJR76" s="251"/>
      <c r="BJS76" s="251"/>
      <c r="BJT76" s="265"/>
      <c r="BJU76" s="251"/>
      <c r="BJV76" s="251"/>
      <c r="BJW76" s="251"/>
      <c r="BJX76" s="251"/>
      <c r="BJY76" s="251"/>
      <c r="BJZ76" s="251"/>
      <c r="BKA76" s="265"/>
      <c r="BKB76" s="251"/>
      <c r="BKC76" s="251"/>
      <c r="BKD76" s="251"/>
      <c r="BKE76" s="251"/>
      <c r="BKF76" s="251"/>
      <c r="BKG76" s="251"/>
      <c r="BKH76" s="265"/>
      <c r="BKI76" s="251"/>
      <c r="BKJ76" s="251"/>
      <c r="BKK76" s="251"/>
      <c r="BKL76" s="251"/>
      <c r="BKM76" s="251"/>
      <c r="BKN76" s="251"/>
      <c r="BKO76" s="265"/>
      <c r="BKP76" s="251"/>
      <c r="BKQ76" s="251"/>
      <c r="BKR76" s="251"/>
      <c r="BKS76" s="251"/>
      <c r="BKT76" s="251"/>
      <c r="BKU76" s="251"/>
      <c r="BKV76" s="265"/>
      <c r="BKW76" s="251"/>
      <c r="BKX76" s="251"/>
      <c r="BKY76" s="251"/>
      <c r="BKZ76" s="251"/>
      <c r="BLA76" s="251"/>
      <c r="BLB76" s="251"/>
      <c r="BLC76" s="265"/>
      <c r="BLD76" s="251"/>
      <c r="BLE76" s="251"/>
      <c r="BLF76" s="251"/>
      <c r="BLG76" s="251"/>
      <c r="BLH76" s="251"/>
      <c r="BLI76" s="251"/>
      <c r="BLJ76" s="265"/>
      <c r="BLK76" s="251"/>
      <c r="BLL76" s="251"/>
      <c r="BLM76" s="251"/>
      <c r="BLN76" s="251"/>
      <c r="BLO76" s="251"/>
      <c r="BLP76" s="251"/>
      <c r="BLQ76" s="265"/>
      <c r="BLR76" s="251"/>
      <c r="BLS76" s="251"/>
      <c r="BLT76" s="251"/>
      <c r="BLU76" s="251"/>
      <c r="BLV76" s="251"/>
      <c r="BLW76" s="251"/>
      <c r="BLX76" s="265"/>
      <c r="BLY76" s="251"/>
      <c r="BLZ76" s="251"/>
      <c r="BMA76" s="251"/>
      <c r="BMB76" s="251"/>
      <c r="BMC76" s="251"/>
      <c r="BMD76" s="251"/>
      <c r="BME76" s="265"/>
      <c r="BMF76" s="251"/>
      <c r="BMG76" s="251"/>
      <c r="BMH76" s="251"/>
      <c r="BMI76" s="251"/>
      <c r="BMJ76" s="251"/>
      <c r="BMK76" s="251"/>
      <c r="BML76" s="265"/>
      <c r="BMM76" s="251"/>
      <c r="BMN76" s="251"/>
      <c r="BMO76" s="251"/>
      <c r="BMP76" s="251"/>
      <c r="BMQ76" s="251"/>
      <c r="BMR76" s="251"/>
      <c r="BMS76" s="265"/>
      <c r="BMT76" s="251"/>
      <c r="BMU76" s="251"/>
      <c r="BMV76" s="251"/>
      <c r="BMW76" s="251"/>
      <c r="BMX76" s="251"/>
      <c r="BMY76" s="251"/>
      <c r="BMZ76" s="265"/>
      <c r="BNA76" s="251"/>
      <c r="BNB76" s="251"/>
      <c r="BNC76" s="251"/>
      <c r="BND76" s="251"/>
      <c r="BNE76" s="251"/>
      <c r="BNF76" s="251"/>
      <c r="BNG76" s="265"/>
      <c r="BNH76" s="251"/>
      <c r="BNI76" s="251"/>
      <c r="BNJ76" s="251"/>
      <c r="BNK76" s="251"/>
      <c r="BNL76" s="251"/>
      <c r="BNM76" s="251"/>
      <c r="BNN76" s="265"/>
      <c r="BNO76" s="251"/>
      <c r="BNP76" s="251"/>
      <c r="BNQ76" s="251"/>
      <c r="BNR76" s="251"/>
      <c r="BNS76" s="251"/>
      <c r="BNT76" s="251"/>
      <c r="BNU76" s="265"/>
      <c r="BNV76" s="251"/>
      <c r="BNW76" s="251"/>
      <c r="BNX76" s="251"/>
      <c r="BNY76" s="251"/>
      <c r="BNZ76" s="251"/>
      <c r="BOA76" s="251"/>
      <c r="BOB76" s="265"/>
      <c r="BOC76" s="251"/>
      <c r="BOD76" s="251"/>
      <c r="BOE76" s="251"/>
      <c r="BOF76" s="251"/>
      <c r="BOG76" s="251"/>
      <c r="BOH76" s="251"/>
      <c r="BOI76" s="265"/>
      <c r="BOJ76" s="251"/>
      <c r="BOK76" s="251"/>
      <c r="BOL76" s="251"/>
      <c r="BOM76" s="251"/>
      <c r="BON76" s="251"/>
      <c r="BOO76" s="251"/>
      <c r="BOP76" s="265"/>
      <c r="BOQ76" s="251"/>
      <c r="BOR76" s="251"/>
      <c r="BOS76" s="251"/>
      <c r="BOT76" s="251"/>
      <c r="BOU76" s="251"/>
      <c r="BOV76" s="251"/>
      <c r="BOW76" s="265"/>
      <c r="BOX76" s="251"/>
      <c r="BOY76" s="251"/>
      <c r="BOZ76" s="251"/>
      <c r="BPA76" s="251"/>
      <c r="BPB76" s="251"/>
      <c r="BPC76" s="251"/>
      <c r="BPD76" s="265"/>
      <c r="BPE76" s="251"/>
      <c r="BPF76" s="251"/>
      <c r="BPG76" s="251"/>
      <c r="BPH76" s="251"/>
      <c r="BPI76" s="251"/>
      <c r="BPJ76" s="251"/>
      <c r="BPK76" s="265"/>
      <c r="BPL76" s="251"/>
      <c r="BPM76" s="251"/>
      <c r="BPN76" s="251"/>
      <c r="BPO76" s="251"/>
      <c r="BPP76" s="251"/>
      <c r="BPQ76" s="251"/>
      <c r="BPR76" s="265"/>
      <c r="BPS76" s="251"/>
      <c r="BPT76" s="251"/>
      <c r="BPU76" s="251"/>
      <c r="BPV76" s="251"/>
      <c r="BPW76" s="251"/>
      <c r="BPX76" s="251"/>
      <c r="BPY76" s="265"/>
      <c r="BPZ76" s="251"/>
      <c r="BQA76" s="251"/>
      <c r="BQB76" s="251"/>
      <c r="BQC76" s="251"/>
      <c r="BQD76" s="251"/>
      <c r="BQE76" s="251"/>
      <c r="BQF76" s="265"/>
      <c r="BQG76" s="251"/>
      <c r="BQH76" s="251"/>
      <c r="BQI76" s="251"/>
      <c r="BQJ76" s="251"/>
      <c r="BQK76" s="251"/>
      <c r="BQL76" s="251"/>
      <c r="BQM76" s="265"/>
      <c r="BQN76" s="251"/>
      <c r="BQO76" s="251"/>
      <c r="BQP76" s="251"/>
      <c r="BQQ76" s="251"/>
      <c r="BQR76" s="251"/>
      <c r="BQS76" s="251"/>
      <c r="BQT76" s="265"/>
      <c r="BQU76" s="251"/>
      <c r="BQV76" s="251"/>
      <c r="BQW76" s="251"/>
      <c r="BQX76" s="251"/>
      <c r="BQY76" s="251"/>
      <c r="BQZ76" s="251"/>
      <c r="BRA76" s="265"/>
      <c r="BRB76" s="251"/>
      <c r="BRC76" s="251"/>
      <c r="BRD76" s="251"/>
      <c r="BRE76" s="251"/>
      <c r="BRF76" s="251"/>
      <c r="BRG76" s="251"/>
      <c r="BRH76" s="265"/>
      <c r="BRI76" s="251"/>
      <c r="BRJ76" s="251"/>
      <c r="BRK76" s="251"/>
      <c r="BRL76" s="251"/>
      <c r="BRM76" s="251"/>
      <c r="BRN76" s="251"/>
      <c r="BRO76" s="265"/>
      <c r="BRP76" s="251"/>
      <c r="BRQ76" s="251"/>
      <c r="BRR76" s="251"/>
      <c r="BRS76" s="251"/>
      <c r="BRT76" s="251"/>
      <c r="BRU76" s="251"/>
      <c r="BRV76" s="265"/>
      <c r="BRW76" s="251"/>
      <c r="BRX76" s="251"/>
      <c r="BRY76" s="251"/>
      <c r="BRZ76" s="251"/>
      <c r="BSA76" s="251"/>
      <c r="BSB76" s="251"/>
      <c r="BSC76" s="265"/>
      <c r="BSD76" s="251"/>
      <c r="BSE76" s="251"/>
      <c r="BSF76" s="251"/>
      <c r="BSG76" s="251"/>
      <c r="BSH76" s="251"/>
      <c r="BSI76" s="251"/>
      <c r="BSJ76" s="265"/>
      <c r="BSK76" s="251"/>
      <c r="BSL76" s="251"/>
      <c r="BSM76" s="251"/>
      <c r="BSN76" s="251"/>
      <c r="BSO76" s="251"/>
      <c r="BSP76" s="251"/>
      <c r="BSQ76" s="265"/>
      <c r="BSR76" s="251"/>
      <c r="BSS76" s="251"/>
      <c r="BST76" s="251"/>
      <c r="BSU76" s="251"/>
      <c r="BSV76" s="251"/>
      <c r="BSW76" s="251"/>
      <c r="BSX76" s="265"/>
      <c r="BSY76" s="251"/>
      <c r="BSZ76" s="251"/>
      <c r="BTA76" s="251"/>
      <c r="BTB76" s="251"/>
      <c r="BTC76" s="251"/>
      <c r="BTD76" s="251"/>
      <c r="BTE76" s="265"/>
      <c r="BTF76" s="251"/>
      <c r="BTG76" s="251"/>
      <c r="BTH76" s="251"/>
      <c r="BTI76" s="251"/>
      <c r="BTJ76" s="251"/>
      <c r="BTK76" s="251"/>
      <c r="BTL76" s="265"/>
      <c r="BTM76" s="251"/>
      <c r="BTN76" s="251"/>
      <c r="BTO76" s="251"/>
      <c r="BTP76" s="251"/>
      <c r="BTQ76" s="251"/>
      <c r="BTR76" s="251"/>
      <c r="BTS76" s="265"/>
      <c r="BTT76" s="251"/>
      <c r="BTU76" s="251"/>
      <c r="BTV76" s="251"/>
      <c r="BTW76" s="251"/>
      <c r="BTX76" s="251"/>
      <c r="BTY76" s="251"/>
      <c r="BTZ76" s="265"/>
      <c r="BUA76" s="251"/>
      <c r="BUB76" s="251"/>
      <c r="BUC76" s="251"/>
      <c r="BUD76" s="251"/>
      <c r="BUE76" s="251"/>
      <c r="BUF76" s="251"/>
      <c r="BUG76" s="265"/>
      <c r="BUH76" s="251"/>
      <c r="BUI76" s="251"/>
      <c r="BUJ76" s="251"/>
      <c r="BUK76" s="251"/>
      <c r="BUL76" s="251"/>
      <c r="BUM76" s="251"/>
      <c r="BUN76" s="265"/>
      <c r="BUO76" s="251"/>
      <c r="BUP76" s="251"/>
      <c r="BUQ76" s="251"/>
      <c r="BUR76" s="251"/>
      <c r="BUS76" s="251"/>
      <c r="BUT76" s="251"/>
      <c r="BUU76" s="265"/>
      <c r="BUV76" s="251"/>
      <c r="BUW76" s="251"/>
      <c r="BUX76" s="251"/>
      <c r="BUY76" s="251"/>
      <c r="BUZ76" s="251"/>
      <c r="BVA76" s="251"/>
      <c r="BVB76" s="265"/>
      <c r="BVC76" s="251"/>
      <c r="BVD76" s="251"/>
      <c r="BVE76" s="251"/>
      <c r="BVF76" s="251"/>
      <c r="BVG76" s="251"/>
      <c r="BVH76" s="251"/>
      <c r="BVI76" s="265"/>
      <c r="BVJ76" s="251"/>
      <c r="BVK76" s="251"/>
      <c r="BVL76" s="251"/>
      <c r="BVM76" s="251"/>
      <c r="BVN76" s="251"/>
      <c r="BVO76" s="251"/>
      <c r="BVP76" s="265"/>
      <c r="BVQ76" s="251"/>
      <c r="BVR76" s="251"/>
      <c r="BVS76" s="251"/>
      <c r="BVT76" s="251"/>
      <c r="BVU76" s="251"/>
      <c r="BVV76" s="251"/>
      <c r="BVW76" s="265"/>
      <c r="BVX76" s="251"/>
      <c r="BVY76" s="251"/>
      <c r="BVZ76" s="251"/>
      <c r="BWA76" s="251"/>
      <c r="BWB76" s="251"/>
      <c r="BWC76" s="251"/>
      <c r="BWD76" s="265"/>
      <c r="BWE76" s="251"/>
      <c r="BWF76" s="251"/>
      <c r="BWG76" s="251"/>
      <c r="BWH76" s="251"/>
      <c r="BWI76" s="251"/>
      <c r="BWJ76" s="251"/>
      <c r="BWK76" s="265"/>
      <c r="BWL76" s="251"/>
      <c r="BWM76" s="251"/>
      <c r="BWN76" s="251"/>
      <c r="BWO76" s="251"/>
      <c r="BWP76" s="251"/>
      <c r="BWQ76" s="251"/>
      <c r="BWR76" s="265"/>
      <c r="BWS76" s="251"/>
      <c r="BWT76" s="251"/>
      <c r="BWU76" s="251"/>
      <c r="BWV76" s="251"/>
      <c r="BWW76" s="251"/>
      <c r="BWX76" s="251"/>
      <c r="BWY76" s="265"/>
      <c r="BWZ76" s="251"/>
      <c r="BXA76" s="251"/>
      <c r="BXB76" s="251"/>
      <c r="BXC76" s="251"/>
      <c r="BXD76" s="251"/>
      <c r="BXE76" s="251"/>
      <c r="BXF76" s="265"/>
      <c r="BXG76" s="251"/>
      <c r="BXH76" s="251"/>
      <c r="BXI76" s="251"/>
      <c r="BXJ76" s="251"/>
      <c r="BXK76" s="251"/>
      <c r="BXL76" s="251"/>
      <c r="BXM76" s="265"/>
      <c r="BXN76" s="251"/>
      <c r="BXO76" s="251"/>
      <c r="BXP76" s="251"/>
      <c r="BXQ76" s="251"/>
      <c r="BXR76" s="251"/>
      <c r="BXS76" s="251"/>
      <c r="BXT76" s="265"/>
      <c r="BXU76" s="251"/>
      <c r="BXV76" s="251"/>
      <c r="BXW76" s="251"/>
      <c r="BXX76" s="251"/>
      <c r="BXY76" s="251"/>
      <c r="BXZ76" s="251"/>
      <c r="BYA76" s="265"/>
      <c r="BYB76" s="251"/>
      <c r="BYC76" s="251"/>
      <c r="BYD76" s="251"/>
      <c r="BYE76" s="251"/>
      <c r="BYF76" s="251"/>
      <c r="BYG76" s="251"/>
      <c r="BYH76" s="265"/>
      <c r="BYI76" s="251"/>
      <c r="BYJ76" s="251"/>
      <c r="BYK76" s="251"/>
      <c r="BYL76" s="251"/>
      <c r="BYM76" s="251"/>
      <c r="BYN76" s="251"/>
      <c r="BYO76" s="265"/>
      <c r="BYP76" s="251"/>
      <c r="BYQ76" s="251"/>
      <c r="BYR76" s="251"/>
      <c r="BYS76" s="251"/>
      <c r="BYT76" s="251"/>
      <c r="BYU76" s="251"/>
      <c r="BYV76" s="265"/>
      <c r="BYW76" s="251"/>
      <c r="BYX76" s="251"/>
      <c r="BYY76" s="251"/>
      <c r="BYZ76" s="251"/>
      <c r="BZA76" s="251"/>
      <c r="BZB76" s="251"/>
      <c r="BZC76" s="265"/>
      <c r="BZD76" s="251"/>
      <c r="BZE76" s="251"/>
      <c r="BZF76" s="251"/>
      <c r="BZG76" s="251"/>
      <c r="BZH76" s="251"/>
      <c r="BZI76" s="251"/>
      <c r="BZJ76" s="265"/>
      <c r="BZK76" s="251"/>
      <c r="BZL76" s="251"/>
      <c r="BZM76" s="251"/>
      <c r="BZN76" s="251"/>
      <c r="BZO76" s="251"/>
      <c r="BZP76" s="251"/>
      <c r="BZQ76" s="265"/>
      <c r="BZR76" s="251"/>
      <c r="BZS76" s="251"/>
      <c r="BZT76" s="251"/>
      <c r="BZU76" s="251"/>
      <c r="BZV76" s="251"/>
      <c r="BZW76" s="251"/>
      <c r="BZX76" s="265"/>
      <c r="BZY76" s="251"/>
      <c r="BZZ76" s="251"/>
      <c r="CAA76" s="251"/>
      <c r="CAB76" s="251"/>
      <c r="CAC76" s="251"/>
      <c r="CAD76" s="251"/>
      <c r="CAE76" s="265"/>
      <c r="CAF76" s="251"/>
      <c r="CAG76" s="251"/>
      <c r="CAH76" s="251"/>
      <c r="CAI76" s="251"/>
      <c r="CAJ76" s="251"/>
      <c r="CAK76" s="251"/>
      <c r="CAL76" s="265"/>
      <c r="CAM76" s="251"/>
      <c r="CAN76" s="251"/>
      <c r="CAO76" s="251"/>
      <c r="CAP76" s="251"/>
      <c r="CAQ76" s="251"/>
      <c r="CAR76" s="251"/>
      <c r="CAS76" s="265"/>
      <c r="CAT76" s="251"/>
      <c r="CAU76" s="251"/>
      <c r="CAV76" s="251"/>
      <c r="CAW76" s="251"/>
      <c r="CAX76" s="251"/>
      <c r="CAY76" s="251"/>
      <c r="CAZ76" s="265"/>
      <c r="CBA76" s="251"/>
      <c r="CBB76" s="251"/>
      <c r="CBC76" s="251"/>
      <c r="CBD76" s="251"/>
      <c r="CBE76" s="251"/>
      <c r="CBF76" s="251"/>
      <c r="CBG76" s="265"/>
      <c r="CBH76" s="251"/>
      <c r="CBI76" s="251"/>
      <c r="CBJ76" s="251"/>
      <c r="CBK76" s="251"/>
      <c r="CBL76" s="251"/>
      <c r="CBM76" s="251"/>
      <c r="CBN76" s="265"/>
      <c r="CBO76" s="251"/>
      <c r="CBP76" s="251"/>
      <c r="CBQ76" s="251"/>
      <c r="CBR76" s="251"/>
      <c r="CBS76" s="251"/>
      <c r="CBT76" s="251"/>
      <c r="CBU76" s="265"/>
      <c r="CBV76" s="251"/>
      <c r="CBW76" s="251"/>
      <c r="CBX76" s="251"/>
      <c r="CBY76" s="251"/>
      <c r="CBZ76" s="251"/>
      <c r="CCA76" s="251"/>
      <c r="CCB76" s="265"/>
      <c r="CCC76" s="251"/>
      <c r="CCD76" s="251"/>
      <c r="CCE76" s="251"/>
      <c r="CCF76" s="251"/>
      <c r="CCG76" s="251"/>
      <c r="CCH76" s="251"/>
      <c r="CCI76" s="265"/>
      <c r="CCJ76" s="251"/>
      <c r="CCK76" s="251"/>
      <c r="CCL76" s="251"/>
      <c r="CCM76" s="251"/>
      <c r="CCN76" s="251"/>
      <c r="CCO76" s="251"/>
      <c r="CCP76" s="265"/>
      <c r="CCQ76" s="251"/>
      <c r="CCR76" s="251"/>
      <c r="CCS76" s="251"/>
      <c r="CCT76" s="251"/>
      <c r="CCU76" s="251"/>
      <c r="CCV76" s="251"/>
      <c r="CCW76" s="265"/>
      <c r="CCX76" s="251"/>
      <c r="CCY76" s="251"/>
      <c r="CCZ76" s="251"/>
      <c r="CDA76" s="251"/>
      <c r="CDB76" s="251"/>
      <c r="CDC76" s="251"/>
      <c r="CDD76" s="265"/>
      <c r="CDE76" s="251"/>
      <c r="CDF76" s="251"/>
      <c r="CDG76" s="251"/>
      <c r="CDH76" s="251"/>
      <c r="CDI76" s="251"/>
      <c r="CDJ76" s="251"/>
      <c r="CDK76" s="265"/>
      <c r="CDL76" s="251"/>
      <c r="CDM76" s="251"/>
      <c r="CDN76" s="251"/>
      <c r="CDO76" s="251"/>
      <c r="CDP76" s="251"/>
      <c r="CDQ76" s="251"/>
      <c r="CDR76" s="265"/>
      <c r="CDS76" s="251"/>
      <c r="CDT76" s="251"/>
      <c r="CDU76" s="251"/>
      <c r="CDV76" s="251"/>
      <c r="CDW76" s="251"/>
      <c r="CDX76" s="251"/>
      <c r="CDY76" s="265"/>
      <c r="CDZ76" s="251"/>
      <c r="CEA76" s="251"/>
      <c r="CEB76" s="251"/>
      <c r="CEC76" s="251"/>
      <c r="CED76" s="251"/>
      <c r="CEE76" s="251"/>
      <c r="CEF76" s="265"/>
      <c r="CEG76" s="251"/>
      <c r="CEH76" s="251"/>
      <c r="CEI76" s="251"/>
      <c r="CEJ76" s="251"/>
      <c r="CEK76" s="251"/>
      <c r="CEL76" s="251"/>
      <c r="CEM76" s="265"/>
      <c r="CEN76" s="251"/>
      <c r="CEO76" s="251"/>
      <c r="CEP76" s="251"/>
      <c r="CEQ76" s="251"/>
      <c r="CER76" s="251"/>
      <c r="CES76" s="251"/>
      <c r="CET76" s="265"/>
      <c r="CEU76" s="251"/>
      <c r="CEV76" s="251"/>
      <c r="CEW76" s="251"/>
      <c r="CEX76" s="251"/>
      <c r="CEY76" s="251"/>
      <c r="CEZ76" s="251"/>
      <c r="CFA76" s="265"/>
      <c r="CFB76" s="251"/>
      <c r="CFC76" s="251"/>
      <c r="CFD76" s="251"/>
      <c r="CFE76" s="251"/>
      <c r="CFF76" s="251"/>
      <c r="CFG76" s="251"/>
      <c r="CFH76" s="265"/>
      <c r="CFI76" s="251"/>
      <c r="CFJ76" s="251"/>
      <c r="CFK76" s="251"/>
      <c r="CFL76" s="251"/>
      <c r="CFM76" s="251"/>
      <c r="CFN76" s="251"/>
      <c r="CFO76" s="265"/>
      <c r="CFP76" s="251"/>
      <c r="CFQ76" s="251"/>
      <c r="CFR76" s="251"/>
      <c r="CFS76" s="251"/>
      <c r="CFT76" s="251"/>
      <c r="CFU76" s="251"/>
      <c r="CFV76" s="265"/>
      <c r="CFW76" s="251"/>
      <c r="CFX76" s="251"/>
      <c r="CFY76" s="251"/>
      <c r="CFZ76" s="251"/>
      <c r="CGA76" s="251"/>
      <c r="CGB76" s="251"/>
      <c r="CGC76" s="265"/>
      <c r="CGD76" s="251"/>
      <c r="CGE76" s="251"/>
      <c r="CGF76" s="251"/>
      <c r="CGG76" s="251"/>
      <c r="CGH76" s="251"/>
      <c r="CGI76" s="251"/>
      <c r="CGJ76" s="265"/>
      <c r="CGK76" s="251"/>
      <c r="CGL76" s="251"/>
      <c r="CGM76" s="251"/>
      <c r="CGN76" s="251"/>
      <c r="CGO76" s="251"/>
      <c r="CGP76" s="251"/>
      <c r="CGQ76" s="265"/>
      <c r="CGR76" s="251"/>
      <c r="CGS76" s="251"/>
      <c r="CGT76" s="251"/>
      <c r="CGU76" s="251"/>
      <c r="CGV76" s="251"/>
      <c r="CGW76" s="251"/>
      <c r="CGX76" s="265"/>
      <c r="CGY76" s="251"/>
      <c r="CGZ76" s="251"/>
      <c r="CHA76" s="251"/>
      <c r="CHB76" s="251"/>
      <c r="CHC76" s="251"/>
      <c r="CHD76" s="251"/>
      <c r="CHE76" s="265"/>
      <c r="CHF76" s="251"/>
      <c r="CHG76" s="251"/>
      <c r="CHH76" s="251"/>
      <c r="CHI76" s="251"/>
      <c r="CHJ76" s="251"/>
      <c r="CHK76" s="251"/>
      <c r="CHL76" s="265"/>
      <c r="CHM76" s="251"/>
      <c r="CHN76" s="251"/>
      <c r="CHO76" s="251"/>
      <c r="CHP76" s="251"/>
      <c r="CHQ76" s="251"/>
      <c r="CHR76" s="251"/>
      <c r="CHS76" s="265"/>
      <c r="CHT76" s="251"/>
      <c r="CHU76" s="251"/>
      <c r="CHV76" s="251"/>
      <c r="CHW76" s="251"/>
      <c r="CHX76" s="251"/>
      <c r="CHY76" s="251"/>
      <c r="CHZ76" s="265"/>
      <c r="CIA76" s="251"/>
      <c r="CIB76" s="251"/>
      <c r="CIC76" s="251"/>
      <c r="CID76" s="251"/>
      <c r="CIE76" s="251"/>
      <c r="CIF76" s="251"/>
      <c r="CIG76" s="265"/>
      <c r="CIH76" s="251"/>
      <c r="CII76" s="251"/>
      <c r="CIJ76" s="251"/>
      <c r="CIK76" s="251"/>
      <c r="CIL76" s="251"/>
      <c r="CIM76" s="251"/>
      <c r="CIN76" s="265"/>
      <c r="CIO76" s="251"/>
      <c r="CIP76" s="251"/>
      <c r="CIQ76" s="251"/>
      <c r="CIR76" s="251"/>
      <c r="CIS76" s="251"/>
      <c r="CIT76" s="251"/>
      <c r="CIU76" s="265"/>
      <c r="CIV76" s="251"/>
      <c r="CIW76" s="251"/>
      <c r="CIX76" s="251"/>
      <c r="CIY76" s="251"/>
      <c r="CIZ76" s="251"/>
      <c r="CJA76" s="251"/>
      <c r="CJB76" s="265"/>
      <c r="CJC76" s="251"/>
      <c r="CJD76" s="251"/>
      <c r="CJE76" s="251"/>
      <c r="CJF76" s="251"/>
      <c r="CJG76" s="251"/>
      <c r="CJH76" s="251"/>
      <c r="CJI76" s="265"/>
      <c r="CJJ76" s="251"/>
      <c r="CJK76" s="251"/>
      <c r="CJL76" s="251"/>
      <c r="CJM76" s="251"/>
      <c r="CJN76" s="251"/>
      <c r="CJO76" s="251"/>
      <c r="CJP76" s="265"/>
      <c r="CJQ76" s="251"/>
      <c r="CJR76" s="251"/>
      <c r="CJS76" s="251"/>
      <c r="CJT76" s="251"/>
      <c r="CJU76" s="251"/>
      <c r="CJV76" s="251"/>
      <c r="CJW76" s="265"/>
      <c r="CJX76" s="251"/>
      <c r="CJY76" s="251"/>
      <c r="CJZ76" s="251"/>
      <c r="CKA76" s="251"/>
      <c r="CKB76" s="251"/>
      <c r="CKC76" s="251"/>
      <c r="CKD76" s="265"/>
      <c r="CKE76" s="251"/>
      <c r="CKF76" s="251"/>
      <c r="CKG76" s="251"/>
      <c r="CKH76" s="251"/>
      <c r="CKI76" s="251"/>
      <c r="CKJ76" s="251"/>
      <c r="CKK76" s="265"/>
      <c r="CKL76" s="251"/>
      <c r="CKM76" s="251"/>
      <c r="CKN76" s="251"/>
      <c r="CKO76" s="251"/>
      <c r="CKP76" s="251"/>
      <c r="CKQ76" s="251"/>
      <c r="CKR76" s="265"/>
      <c r="CKS76" s="251"/>
      <c r="CKT76" s="251"/>
      <c r="CKU76" s="251"/>
      <c r="CKV76" s="251"/>
      <c r="CKW76" s="251"/>
      <c r="CKX76" s="251"/>
      <c r="CKY76" s="265"/>
      <c r="CKZ76" s="251"/>
      <c r="CLA76" s="251"/>
      <c r="CLB76" s="251"/>
      <c r="CLC76" s="251"/>
      <c r="CLD76" s="251"/>
      <c r="CLE76" s="251"/>
      <c r="CLF76" s="265"/>
      <c r="CLG76" s="251"/>
      <c r="CLH76" s="251"/>
      <c r="CLI76" s="251"/>
      <c r="CLJ76" s="251"/>
      <c r="CLK76" s="251"/>
      <c r="CLL76" s="251"/>
      <c r="CLM76" s="265"/>
      <c r="CLN76" s="251"/>
      <c r="CLO76" s="251"/>
      <c r="CLP76" s="251"/>
      <c r="CLQ76" s="251"/>
      <c r="CLR76" s="251"/>
      <c r="CLS76" s="251"/>
      <c r="CLT76" s="265"/>
      <c r="CLU76" s="251"/>
      <c r="CLV76" s="251"/>
      <c r="CLW76" s="251"/>
      <c r="CLX76" s="251"/>
      <c r="CLY76" s="251"/>
      <c r="CLZ76" s="251"/>
      <c r="CMA76" s="265"/>
      <c r="CMB76" s="251"/>
      <c r="CMC76" s="251"/>
      <c r="CMD76" s="251"/>
      <c r="CME76" s="251"/>
      <c r="CMF76" s="251"/>
      <c r="CMG76" s="251"/>
      <c r="CMH76" s="265"/>
      <c r="CMI76" s="251"/>
      <c r="CMJ76" s="251"/>
      <c r="CMK76" s="251"/>
      <c r="CML76" s="251"/>
      <c r="CMM76" s="251"/>
      <c r="CMN76" s="251"/>
      <c r="CMO76" s="265"/>
      <c r="CMP76" s="251"/>
      <c r="CMQ76" s="251"/>
      <c r="CMR76" s="251"/>
      <c r="CMS76" s="251"/>
      <c r="CMT76" s="251"/>
      <c r="CMU76" s="251"/>
      <c r="CMV76" s="265"/>
      <c r="CMW76" s="251"/>
      <c r="CMX76" s="251"/>
      <c r="CMY76" s="251"/>
      <c r="CMZ76" s="251"/>
      <c r="CNA76" s="251"/>
      <c r="CNB76" s="251"/>
      <c r="CNC76" s="265"/>
      <c r="CND76" s="251"/>
      <c r="CNE76" s="251"/>
      <c r="CNF76" s="251"/>
      <c r="CNG76" s="251"/>
      <c r="CNH76" s="251"/>
      <c r="CNI76" s="251"/>
      <c r="CNJ76" s="265"/>
      <c r="CNK76" s="251"/>
      <c r="CNL76" s="251"/>
      <c r="CNM76" s="251"/>
      <c r="CNN76" s="251"/>
      <c r="CNO76" s="251"/>
      <c r="CNP76" s="251"/>
      <c r="CNQ76" s="265"/>
      <c r="CNR76" s="251"/>
      <c r="CNS76" s="251"/>
      <c r="CNT76" s="251"/>
      <c r="CNU76" s="251"/>
      <c r="CNV76" s="251"/>
      <c r="CNW76" s="251"/>
      <c r="CNX76" s="265"/>
      <c r="CNY76" s="251"/>
      <c r="CNZ76" s="251"/>
      <c r="COA76" s="251"/>
      <c r="COB76" s="251"/>
      <c r="COC76" s="251"/>
      <c r="COD76" s="251"/>
      <c r="COE76" s="265"/>
      <c r="COF76" s="251"/>
      <c r="COG76" s="251"/>
      <c r="COH76" s="251"/>
      <c r="COI76" s="251"/>
      <c r="COJ76" s="251"/>
      <c r="COK76" s="251"/>
      <c r="COL76" s="265"/>
      <c r="COM76" s="251"/>
      <c r="CON76" s="251"/>
      <c r="COO76" s="251"/>
      <c r="COP76" s="251"/>
      <c r="COQ76" s="251"/>
      <c r="COR76" s="251"/>
      <c r="COS76" s="265"/>
      <c r="COT76" s="251"/>
      <c r="COU76" s="251"/>
      <c r="COV76" s="251"/>
      <c r="COW76" s="251"/>
      <c r="COX76" s="251"/>
      <c r="COY76" s="251"/>
      <c r="COZ76" s="265"/>
      <c r="CPA76" s="251"/>
      <c r="CPB76" s="251"/>
      <c r="CPC76" s="251"/>
      <c r="CPD76" s="251"/>
      <c r="CPE76" s="251"/>
      <c r="CPF76" s="251"/>
      <c r="CPG76" s="265"/>
      <c r="CPH76" s="251"/>
      <c r="CPI76" s="251"/>
      <c r="CPJ76" s="251"/>
      <c r="CPK76" s="251"/>
      <c r="CPL76" s="251"/>
      <c r="CPM76" s="251"/>
      <c r="CPN76" s="265"/>
      <c r="CPO76" s="251"/>
      <c r="CPP76" s="251"/>
      <c r="CPQ76" s="251"/>
      <c r="CPR76" s="251"/>
      <c r="CPS76" s="251"/>
      <c r="CPT76" s="251"/>
      <c r="CPU76" s="265"/>
      <c r="CPV76" s="251"/>
      <c r="CPW76" s="251"/>
      <c r="CPX76" s="251"/>
      <c r="CPY76" s="251"/>
      <c r="CPZ76" s="251"/>
      <c r="CQA76" s="251"/>
      <c r="CQB76" s="265"/>
      <c r="CQC76" s="251"/>
      <c r="CQD76" s="251"/>
      <c r="CQE76" s="251"/>
      <c r="CQF76" s="251"/>
      <c r="CQG76" s="251"/>
      <c r="CQH76" s="251"/>
      <c r="CQI76" s="265"/>
      <c r="CQJ76" s="251"/>
      <c r="CQK76" s="251"/>
      <c r="CQL76" s="251"/>
      <c r="CQM76" s="251"/>
      <c r="CQN76" s="251"/>
      <c r="CQO76" s="251"/>
      <c r="CQP76" s="265"/>
      <c r="CQQ76" s="251"/>
      <c r="CQR76" s="251"/>
      <c r="CQS76" s="251"/>
      <c r="CQT76" s="251"/>
      <c r="CQU76" s="251"/>
      <c r="CQV76" s="251"/>
      <c r="CQW76" s="265"/>
      <c r="CQX76" s="251"/>
      <c r="CQY76" s="251"/>
      <c r="CQZ76" s="251"/>
      <c r="CRA76" s="251"/>
      <c r="CRB76" s="251"/>
      <c r="CRC76" s="251"/>
      <c r="CRD76" s="265"/>
      <c r="CRE76" s="251"/>
      <c r="CRF76" s="251"/>
      <c r="CRG76" s="251"/>
      <c r="CRH76" s="251"/>
      <c r="CRI76" s="251"/>
      <c r="CRJ76" s="251"/>
      <c r="CRK76" s="265"/>
      <c r="CRL76" s="251"/>
      <c r="CRM76" s="251"/>
      <c r="CRN76" s="251"/>
      <c r="CRO76" s="251"/>
      <c r="CRP76" s="251"/>
      <c r="CRQ76" s="251"/>
      <c r="CRR76" s="265"/>
      <c r="CRS76" s="251"/>
      <c r="CRT76" s="251"/>
      <c r="CRU76" s="251"/>
      <c r="CRV76" s="251"/>
      <c r="CRW76" s="251"/>
      <c r="CRX76" s="251"/>
      <c r="CRY76" s="265"/>
      <c r="CRZ76" s="251"/>
      <c r="CSA76" s="251"/>
      <c r="CSB76" s="251"/>
      <c r="CSC76" s="251"/>
      <c r="CSD76" s="251"/>
      <c r="CSE76" s="251"/>
      <c r="CSF76" s="265"/>
      <c r="CSG76" s="251"/>
      <c r="CSH76" s="251"/>
      <c r="CSI76" s="251"/>
      <c r="CSJ76" s="251"/>
      <c r="CSK76" s="251"/>
      <c r="CSL76" s="251"/>
      <c r="CSM76" s="265"/>
      <c r="CSN76" s="251"/>
      <c r="CSO76" s="251"/>
      <c r="CSP76" s="251"/>
      <c r="CSQ76" s="251"/>
      <c r="CSR76" s="251"/>
      <c r="CSS76" s="251"/>
      <c r="CST76" s="265"/>
      <c r="CSU76" s="251"/>
      <c r="CSV76" s="251"/>
      <c r="CSW76" s="251"/>
      <c r="CSX76" s="251"/>
      <c r="CSY76" s="251"/>
      <c r="CSZ76" s="251"/>
      <c r="CTA76" s="265"/>
      <c r="CTB76" s="251"/>
      <c r="CTC76" s="251"/>
      <c r="CTD76" s="251"/>
      <c r="CTE76" s="251"/>
      <c r="CTF76" s="251"/>
      <c r="CTG76" s="251"/>
      <c r="CTH76" s="265"/>
      <c r="CTI76" s="251"/>
      <c r="CTJ76" s="251"/>
      <c r="CTK76" s="251"/>
      <c r="CTL76" s="251"/>
      <c r="CTM76" s="251"/>
      <c r="CTN76" s="251"/>
      <c r="CTO76" s="265"/>
      <c r="CTP76" s="251"/>
      <c r="CTQ76" s="251"/>
      <c r="CTR76" s="251"/>
      <c r="CTS76" s="251"/>
      <c r="CTT76" s="251"/>
      <c r="CTU76" s="251"/>
      <c r="CTV76" s="265"/>
      <c r="CTW76" s="251"/>
      <c r="CTX76" s="251"/>
      <c r="CTY76" s="251"/>
      <c r="CTZ76" s="251"/>
      <c r="CUA76" s="251"/>
      <c r="CUB76" s="251"/>
      <c r="CUC76" s="265"/>
      <c r="CUD76" s="251"/>
      <c r="CUE76" s="251"/>
      <c r="CUF76" s="251"/>
      <c r="CUG76" s="251"/>
      <c r="CUH76" s="251"/>
      <c r="CUI76" s="251"/>
      <c r="CUJ76" s="265"/>
      <c r="CUK76" s="251"/>
      <c r="CUL76" s="251"/>
      <c r="CUM76" s="251"/>
      <c r="CUN76" s="251"/>
      <c r="CUO76" s="251"/>
      <c r="CUP76" s="251"/>
      <c r="CUQ76" s="265"/>
      <c r="CUR76" s="251"/>
      <c r="CUS76" s="251"/>
      <c r="CUT76" s="251"/>
      <c r="CUU76" s="251"/>
      <c r="CUV76" s="251"/>
      <c r="CUW76" s="251"/>
      <c r="CUX76" s="265"/>
      <c r="CUY76" s="251"/>
      <c r="CUZ76" s="251"/>
      <c r="CVA76" s="251"/>
      <c r="CVB76" s="251"/>
      <c r="CVC76" s="251"/>
      <c r="CVD76" s="251"/>
      <c r="CVE76" s="265"/>
      <c r="CVF76" s="251"/>
      <c r="CVG76" s="251"/>
      <c r="CVH76" s="251"/>
      <c r="CVI76" s="251"/>
      <c r="CVJ76" s="251"/>
      <c r="CVK76" s="251"/>
      <c r="CVL76" s="265"/>
      <c r="CVM76" s="251"/>
      <c r="CVN76" s="251"/>
      <c r="CVO76" s="251"/>
      <c r="CVP76" s="251"/>
      <c r="CVQ76" s="251"/>
      <c r="CVR76" s="251"/>
      <c r="CVS76" s="265"/>
      <c r="CVT76" s="251"/>
      <c r="CVU76" s="251"/>
      <c r="CVV76" s="251"/>
      <c r="CVW76" s="251"/>
      <c r="CVX76" s="251"/>
      <c r="CVY76" s="251"/>
      <c r="CVZ76" s="265"/>
      <c r="CWA76" s="251"/>
      <c r="CWB76" s="251"/>
      <c r="CWC76" s="251"/>
      <c r="CWD76" s="251"/>
      <c r="CWE76" s="251"/>
      <c r="CWF76" s="251"/>
      <c r="CWG76" s="265"/>
      <c r="CWH76" s="251"/>
      <c r="CWI76" s="251"/>
      <c r="CWJ76" s="251"/>
      <c r="CWK76" s="251"/>
      <c r="CWL76" s="251"/>
      <c r="CWM76" s="251"/>
      <c r="CWN76" s="265"/>
      <c r="CWO76" s="251"/>
      <c r="CWP76" s="251"/>
      <c r="CWQ76" s="251"/>
      <c r="CWR76" s="251"/>
      <c r="CWS76" s="251"/>
      <c r="CWT76" s="251"/>
      <c r="CWU76" s="265"/>
      <c r="CWV76" s="251"/>
      <c r="CWW76" s="251"/>
      <c r="CWX76" s="251"/>
      <c r="CWY76" s="251"/>
      <c r="CWZ76" s="251"/>
      <c r="CXA76" s="251"/>
      <c r="CXB76" s="265"/>
      <c r="CXC76" s="251"/>
      <c r="CXD76" s="251"/>
      <c r="CXE76" s="251"/>
      <c r="CXF76" s="251"/>
      <c r="CXG76" s="251"/>
      <c r="CXH76" s="251"/>
      <c r="CXI76" s="265"/>
      <c r="CXJ76" s="251"/>
      <c r="CXK76" s="251"/>
      <c r="CXL76" s="251"/>
      <c r="CXM76" s="251"/>
      <c r="CXN76" s="251"/>
      <c r="CXO76" s="251"/>
      <c r="CXP76" s="265"/>
      <c r="CXQ76" s="251"/>
      <c r="CXR76" s="251"/>
      <c r="CXS76" s="251"/>
      <c r="CXT76" s="251"/>
      <c r="CXU76" s="251"/>
      <c r="CXV76" s="251"/>
      <c r="CXW76" s="265"/>
      <c r="CXX76" s="251"/>
      <c r="CXY76" s="251"/>
      <c r="CXZ76" s="251"/>
      <c r="CYA76" s="251"/>
      <c r="CYB76" s="251"/>
      <c r="CYC76" s="251"/>
      <c r="CYD76" s="265"/>
      <c r="CYE76" s="251"/>
      <c r="CYF76" s="251"/>
      <c r="CYG76" s="251"/>
      <c r="CYH76" s="251"/>
      <c r="CYI76" s="251"/>
      <c r="CYJ76" s="251"/>
      <c r="CYK76" s="265"/>
      <c r="CYL76" s="251"/>
      <c r="CYM76" s="251"/>
      <c r="CYN76" s="251"/>
      <c r="CYO76" s="251"/>
      <c r="CYP76" s="251"/>
      <c r="CYQ76" s="251"/>
      <c r="CYR76" s="265"/>
      <c r="CYS76" s="251"/>
      <c r="CYT76" s="251"/>
      <c r="CYU76" s="251"/>
      <c r="CYV76" s="251"/>
      <c r="CYW76" s="251"/>
      <c r="CYX76" s="251"/>
      <c r="CYY76" s="265"/>
      <c r="CYZ76" s="251"/>
      <c r="CZA76" s="251"/>
      <c r="CZB76" s="251"/>
      <c r="CZC76" s="251"/>
      <c r="CZD76" s="251"/>
      <c r="CZE76" s="251"/>
      <c r="CZF76" s="265"/>
      <c r="CZG76" s="251"/>
      <c r="CZH76" s="251"/>
      <c r="CZI76" s="251"/>
      <c r="CZJ76" s="251"/>
      <c r="CZK76" s="251"/>
      <c r="CZL76" s="251"/>
      <c r="CZM76" s="265"/>
      <c r="CZN76" s="251"/>
      <c r="CZO76" s="251"/>
      <c r="CZP76" s="251"/>
      <c r="CZQ76" s="251"/>
      <c r="CZR76" s="251"/>
      <c r="CZS76" s="251"/>
      <c r="CZT76" s="265"/>
      <c r="CZU76" s="251"/>
      <c r="CZV76" s="251"/>
      <c r="CZW76" s="251"/>
      <c r="CZX76" s="251"/>
      <c r="CZY76" s="251"/>
      <c r="CZZ76" s="251"/>
      <c r="DAA76" s="265"/>
      <c r="DAB76" s="251"/>
      <c r="DAC76" s="251"/>
      <c r="DAD76" s="251"/>
      <c r="DAE76" s="251"/>
      <c r="DAF76" s="251"/>
      <c r="DAG76" s="251"/>
      <c r="DAH76" s="265"/>
      <c r="DAI76" s="251"/>
      <c r="DAJ76" s="251"/>
      <c r="DAK76" s="251"/>
      <c r="DAL76" s="251"/>
      <c r="DAM76" s="251"/>
      <c r="DAN76" s="251"/>
      <c r="DAO76" s="265"/>
      <c r="DAP76" s="251"/>
      <c r="DAQ76" s="251"/>
      <c r="DAR76" s="251"/>
      <c r="DAS76" s="251"/>
      <c r="DAT76" s="251"/>
      <c r="DAU76" s="251"/>
      <c r="DAV76" s="265"/>
      <c r="DAW76" s="251"/>
      <c r="DAX76" s="251"/>
      <c r="DAY76" s="251"/>
      <c r="DAZ76" s="251"/>
      <c r="DBA76" s="251"/>
      <c r="DBB76" s="251"/>
      <c r="DBC76" s="265"/>
      <c r="DBD76" s="251"/>
      <c r="DBE76" s="251"/>
      <c r="DBF76" s="251"/>
      <c r="DBG76" s="251"/>
      <c r="DBH76" s="251"/>
      <c r="DBI76" s="251"/>
      <c r="DBJ76" s="265"/>
      <c r="DBK76" s="251"/>
      <c r="DBL76" s="251"/>
      <c r="DBM76" s="251"/>
      <c r="DBN76" s="251"/>
      <c r="DBO76" s="251"/>
      <c r="DBP76" s="251"/>
      <c r="DBQ76" s="265"/>
      <c r="DBR76" s="251"/>
      <c r="DBS76" s="251"/>
      <c r="DBT76" s="251"/>
      <c r="DBU76" s="251"/>
      <c r="DBV76" s="251"/>
      <c r="DBW76" s="251"/>
      <c r="DBX76" s="265"/>
      <c r="DBY76" s="251"/>
      <c r="DBZ76" s="251"/>
      <c r="DCA76" s="251"/>
      <c r="DCB76" s="251"/>
      <c r="DCC76" s="251"/>
      <c r="DCD76" s="251"/>
      <c r="DCE76" s="265"/>
      <c r="DCF76" s="251"/>
      <c r="DCG76" s="251"/>
      <c r="DCH76" s="251"/>
      <c r="DCI76" s="251"/>
      <c r="DCJ76" s="251"/>
      <c r="DCK76" s="251"/>
      <c r="DCL76" s="265"/>
      <c r="DCM76" s="251"/>
      <c r="DCN76" s="251"/>
      <c r="DCO76" s="251"/>
      <c r="DCP76" s="251"/>
      <c r="DCQ76" s="251"/>
      <c r="DCR76" s="251"/>
      <c r="DCS76" s="265"/>
      <c r="DCT76" s="251"/>
      <c r="DCU76" s="251"/>
      <c r="DCV76" s="251"/>
      <c r="DCW76" s="251"/>
      <c r="DCX76" s="251"/>
      <c r="DCY76" s="251"/>
      <c r="DCZ76" s="265"/>
      <c r="DDA76" s="251"/>
      <c r="DDB76" s="251"/>
      <c r="DDC76" s="251"/>
      <c r="DDD76" s="251"/>
      <c r="DDE76" s="251"/>
      <c r="DDF76" s="251"/>
      <c r="DDG76" s="265"/>
      <c r="DDH76" s="251"/>
      <c r="DDI76" s="251"/>
      <c r="DDJ76" s="251"/>
      <c r="DDK76" s="251"/>
      <c r="DDL76" s="251"/>
      <c r="DDM76" s="251"/>
      <c r="DDN76" s="265"/>
      <c r="DDO76" s="251"/>
      <c r="DDP76" s="251"/>
      <c r="DDQ76" s="251"/>
      <c r="DDR76" s="251"/>
      <c r="DDS76" s="251"/>
      <c r="DDT76" s="251"/>
      <c r="DDU76" s="265"/>
      <c r="DDV76" s="251"/>
      <c r="DDW76" s="251"/>
      <c r="DDX76" s="251"/>
      <c r="DDY76" s="251"/>
      <c r="DDZ76" s="251"/>
      <c r="DEA76" s="251"/>
      <c r="DEB76" s="265"/>
      <c r="DEC76" s="251"/>
      <c r="DED76" s="251"/>
      <c r="DEE76" s="251"/>
      <c r="DEF76" s="251"/>
      <c r="DEG76" s="251"/>
      <c r="DEH76" s="251"/>
      <c r="DEI76" s="265"/>
      <c r="DEJ76" s="251"/>
      <c r="DEK76" s="251"/>
      <c r="DEL76" s="251"/>
      <c r="DEM76" s="251"/>
      <c r="DEN76" s="251"/>
      <c r="DEO76" s="251"/>
      <c r="DEP76" s="265"/>
      <c r="DEQ76" s="251"/>
      <c r="DER76" s="251"/>
      <c r="DES76" s="251"/>
      <c r="DET76" s="251"/>
      <c r="DEU76" s="251"/>
      <c r="DEV76" s="251"/>
      <c r="DEW76" s="265"/>
      <c r="DEX76" s="251"/>
      <c r="DEY76" s="251"/>
      <c r="DEZ76" s="251"/>
      <c r="DFA76" s="251"/>
      <c r="DFB76" s="251"/>
      <c r="DFC76" s="251"/>
      <c r="DFD76" s="265"/>
      <c r="DFE76" s="251"/>
      <c r="DFF76" s="251"/>
      <c r="DFG76" s="251"/>
      <c r="DFH76" s="251"/>
      <c r="DFI76" s="251"/>
      <c r="DFJ76" s="251"/>
      <c r="DFK76" s="265"/>
      <c r="DFL76" s="251"/>
      <c r="DFM76" s="251"/>
      <c r="DFN76" s="251"/>
      <c r="DFO76" s="251"/>
      <c r="DFP76" s="251"/>
      <c r="DFQ76" s="251"/>
      <c r="DFR76" s="265"/>
      <c r="DFS76" s="251"/>
      <c r="DFT76" s="251"/>
      <c r="DFU76" s="251"/>
      <c r="DFV76" s="251"/>
      <c r="DFW76" s="251"/>
      <c r="DFX76" s="251"/>
      <c r="DFY76" s="265"/>
      <c r="DFZ76" s="251"/>
      <c r="DGA76" s="251"/>
      <c r="DGB76" s="251"/>
      <c r="DGC76" s="251"/>
      <c r="DGD76" s="251"/>
      <c r="DGE76" s="251"/>
      <c r="DGF76" s="265"/>
      <c r="DGG76" s="251"/>
      <c r="DGH76" s="251"/>
      <c r="DGI76" s="251"/>
      <c r="DGJ76" s="251"/>
      <c r="DGK76" s="251"/>
      <c r="DGL76" s="251"/>
      <c r="DGM76" s="265"/>
      <c r="DGN76" s="251"/>
      <c r="DGO76" s="251"/>
      <c r="DGP76" s="251"/>
      <c r="DGQ76" s="251"/>
      <c r="DGR76" s="251"/>
      <c r="DGS76" s="251"/>
      <c r="DGT76" s="265"/>
      <c r="DGU76" s="251"/>
      <c r="DGV76" s="251"/>
      <c r="DGW76" s="251"/>
      <c r="DGX76" s="251"/>
      <c r="DGY76" s="251"/>
      <c r="DGZ76" s="251"/>
      <c r="DHA76" s="265"/>
      <c r="DHB76" s="251"/>
      <c r="DHC76" s="251"/>
      <c r="DHD76" s="251"/>
      <c r="DHE76" s="251"/>
      <c r="DHF76" s="251"/>
      <c r="DHG76" s="251"/>
      <c r="DHH76" s="265"/>
      <c r="DHI76" s="251"/>
      <c r="DHJ76" s="251"/>
      <c r="DHK76" s="251"/>
      <c r="DHL76" s="251"/>
      <c r="DHM76" s="251"/>
      <c r="DHN76" s="251"/>
      <c r="DHO76" s="265"/>
      <c r="DHP76" s="251"/>
      <c r="DHQ76" s="251"/>
      <c r="DHR76" s="251"/>
      <c r="DHS76" s="251"/>
      <c r="DHT76" s="251"/>
      <c r="DHU76" s="251"/>
      <c r="DHV76" s="265"/>
      <c r="DHW76" s="251"/>
      <c r="DHX76" s="251"/>
      <c r="DHY76" s="251"/>
      <c r="DHZ76" s="251"/>
      <c r="DIA76" s="251"/>
      <c r="DIB76" s="251"/>
      <c r="DIC76" s="265"/>
      <c r="DID76" s="251"/>
      <c r="DIE76" s="251"/>
      <c r="DIF76" s="251"/>
      <c r="DIG76" s="251"/>
      <c r="DIH76" s="251"/>
      <c r="DII76" s="251"/>
      <c r="DIJ76" s="265"/>
      <c r="DIK76" s="251"/>
      <c r="DIL76" s="251"/>
      <c r="DIM76" s="251"/>
      <c r="DIN76" s="251"/>
      <c r="DIO76" s="251"/>
      <c r="DIP76" s="251"/>
      <c r="DIQ76" s="265"/>
      <c r="DIR76" s="251"/>
      <c r="DIS76" s="251"/>
      <c r="DIT76" s="251"/>
      <c r="DIU76" s="251"/>
      <c r="DIV76" s="251"/>
      <c r="DIW76" s="251"/>
      <c r="DIX76" s="265"/>
      <c r="DIY76" s="251"/>
      <c r="DIZ76" s="251"/>
      <c r="DJA76" s="251"/>
      <c r="DJB76" s="251"/>
      <c r="DJC76" s="251"/>
      <c r="DJD76" s="251"/>
      <c r="DJE76" s="265"/>
      <c r="DJF76" s="251"/>
      <c r="DJG76" s="251"/>
      <c r="DJH76" s="251"/>
      <c r="DJI76" s="251"/>
      <c r="DJJ76" s="251"/>
      <c r="DJK76" s="251"/>
      <c r="DJL76" s="265"/>
      <c r="DJM76" s="251"/>
      <c r="DJN76" s="251"/>
      <c r="DJO76" s="251"/>
      <c r="DJP76" s="251"/>
      <c r="DJQ76" s="251"/>
      <c r="DJR76" s="251"/>
      <c r="DJS76" s="265"/>
      <c r="DJT76" s="251"/>
      <c r="DJU76" s="251"/>
      <c r="DJV76" s="251"/>
      <c r="DJW76" s="251"/>
      <c r="DJX76" s="251"/>
      <c r="DJY76" s="251"/>
      <c r="DJZ76" s="265"/>
      <c r="DKA76" s="251"/>
      <c r="DKB76" s="251"/>
      <c r="DKC76" s="251"/>
      <c r="DKD76" s="251"/>
      <c r="DKE76" s="251"/>
      <c r="DKF76" s="251"/>
      <c r="DKG76" s="265"/>
      <c r="DKH76" s="251"/>
      <c r="DKI76" s="251"/>
      <c r="DKJ76" s="251"/>
      <c r="DKK76" s="251"/>
      <c r="DKL76" s="251"/>
      <c r="DKM76" s="251"/>
      <c r="DKN76" s="265"/>
      <c r="DKO76" s="251"/>
      <c r="DKP76" s="251"/>
      <c r="DKQ76" s="251"/>
      <c r="DKR76" s="251"/>
      <c r="DKS76" s="251"/>
      <c r="DKT76" s="251"/>
      <c r="DKU76" s="265"/>
      <c r="DKV76" s="251"/>
      <c r="DKW76" s="251"/>
      <c r="DKX76" s="251"/>
      <c r="DKY76" s="251"/>
      <c r="DKZ76" s="251"/>
      <c r="DLA76" s="251"/>
      <c r="DLB76" s="265"/>
      <c r="DLC76" s="251"/>
      <c r="DLD76" s="251"/>
      <c r="DLE76" s="251"/>
      <c r="DLF76" s="251"/>
      <c r="DLG76" s="251"/>
      <c r="DLH76" s="251"/>
      <c r="DLI76" s="265"/>
      <c r="DLJ76" s="251"/>
      <c r="DLK76" s="251"/>
      <c r="DLL76" s="251"/>
      <c r="DLM76" s="251"/>
      <c r="DLN76" s="251"/>
      <c r="DLO76" s="251"/>
      <c r="DLP76" s="265"/>
      <c r="DLQ76" s="251"/>
      <c r="DLR76" s="251"/>
      <c r="DLS76" s="251"/>
      <c r="DLT76" s="251"/>
      <c r="DLU76" s="251"/>
      <c r="DLV76" s="251"/>
      <c r="DLW76" s="265"/>
      <c r="DLX76" s="251"/>
      <c r="DLY76" s="251"/>
      <c r="DLZ76" s="251"/>
      <c r="DMA76" s="251"/>
      <c r="DMB76" s="251"/>
      <c r="DMC76" s="251"/>
      <c r="DMD76" s="265"/>
      <c r="DME76" s="251"/>
      <c r="DMF76" s="251"/>
      <c r="DMG76" s="251"/>
      <c r="DMH76" s="251"/>
      <c r="DMI76" s="251"/>
      <c r="DMJ76" s="251"/>
      <c r="DMK76" s="265"/>
      <c r="DML76" s="251"/>
      <c r="DMM76" s="251"/>
      <c r="DMN76" s="251"/>
      <c r="DMO76" s="251"/>
      <c r="DMP76" s="251"/>
      <c r="DMQ76" s="251"/>
      <c r="DMR76" s="265"/>
      <c r="DMS76" s="251"/>
      <c r="DMT76" s="251"/>
      <c r="DMU76" s="251"/>
      <c r="DMV76" s="251"/>
      <c r="DMW76" s="251"/>
      <c r="DMX76" s="251"/>
      <c r="DMY76" s="265"/>
      <c r="DMZ76" s="251"/>
      <c r="DNA76" s="251"/>
      <c r="DNB76" s="251"/>
      <c r="DNC76" s="251"/>
      <c r="DND76" s="251"/>
      <c r="DNE76" s="251"/>
      <c r="DNF76" s="265"/>
      <c r="DNG76" s="251"/>
      <c r="DNH76" s="251"/>
      <c r="DNI76" s="251"/>
      <c r="DNJ76" s="251"/>
      <c r="DNK76" s="251"/>
      <c r="DNL76" s="251"/>
      <c r="DNM76" s="265"/>
      <c r="DNN76" s="251"/>
      <c r="DNO76" s="251"/>
      <c r="DNP76" s="251"/>
      <c r="DNQ76" s="251"/>
      <c r="DNR76" s="251"/>
      <c r="DNS76" s="251"/>
      <c r="DNT76" s="265"/>
      <c r="DNU76" s="251"/>
      <c r="DNV76" s="251"/>
      <c r="DNW76" s="251"/>
      <c r="DNX76" s="251"/>
      <c r="DNY76" s="251"/>
      <c r="DNZ76" s="251"/>
      <c r="DOA76" s="265"/>
      <c r="DOB76" s="251"/>
      <c r="DOC76" s="251"/>
      <c r="DOD76" s="251"/>
      <c r="DOE76" s="251"/>
      <c r="DOF76" s="251"/>
      <c r="DOG76" s="251"/>
      <c r="DOH76" s="265"/>
      <c r="DOI76" s="251"/>
      <c r="DOJ76" s="251"/>
      <c r="DOK76" s="251"/>
      <c r="DOL76" s="251"/>
      <c r="DOM76" s="251"/>
      <c r="DON76" s="251"/>
      <c r="DOO76" s="265"/>
      <c r="DOP76" s="251"/>
      <c r="DOQ76" s="251"/>
      <c r="DOR76" s="251"/>
      <c r="DOS76" s="251"/>
      <c r="DOT76" s="251"/>
      <c r="DOU76" s="251"/>
      <c r="DOV76" s="265"/>
      <c r="DOW76" s="251"/>
      <c r="DOX76" s="251"/>
      <c r="DOY76" s="251"/>
      <c r="DOZ76" s="251"/>
      <c r="DPA76" s="251"/>
      <c r="DPB76" s="251"/>
      <c r="DPC76" s="265"/>
      <c r="DPD76" s="251"/>
      <c r="DPE76" s="251"/>
      <c r="DPF76" s="251"/>
      <c r="DPG76" s="251"/>
      <c r="DPH76" s="251"/>
      <c r="DPI76" s="251"/>
      <c r="DPJ76" s="265"/>
      <c r="DPK76" s="251"/>
      <c r="DPL76" s="251"/>
      <c r="DPM76" s="251"/>
      <c r="DPN76" s="251"/>
      <c r="DPO76" s="251"/>
      <c r="DPP76" s="251"/>
      <c r="DPQ76" s="265"/>
      <c r="DPR76" s="251"/>
      <c r="DPS76" s="251"/>
      <c r="DPT76" s="251"/>
      <c r="DPU76" s="251"/>
      <c r="DPV76" s="251"/>
      <c r="DPW76" s="251"/>
      <c r="DPX76" s="265"/>
      <c r="DPY76" s="251"/>
      <c r="DPZ76" s="251"/>
      <c r="DQA76" s="251"/>
      <c r="DQB76" s="251"/>
      <c r="DQC76" s="251"/>
      <c r="DQD76" s="251"/>
      <c r="DQE76" s="265"/>
      <c r="DQF76" s="251"/>
      <c r="DQG76" s="251"/>
      <c r="DQH76" s="251"/>
      <c r="DQI76" s="251"/>
      <c r="DQJ76" s="251"/>
      <c r="DQK76" s="251"/>
      <c r="DQL76" s="265"/>
      <c r="DQM76" s="251"/>
      <c r="DQN76" s="251"/>
      <c r="DQO76" s="251"/>
      <c r="DQP76" s="251"/>
      <c r="DQQ76" s="251"/>
      <c r="DQR76" s="251"/>
      <c r="DQS76" s="265"/>
      <c r="DQT76" s="251"/>
      <c r="DQU76" s="251"/>
      <c r="DQV76" s="251"/>
      <c r="DQW76" s="251"/>
      <c r="DQX76" s="251"/>
      <c r="DQY76" s="251"/>
      <c r="DQZ76" s="265"/>
      <c r="DRA76" s="251"/>
      <c r="DRB76" s="251"/>
      <c r="DRC76" s="251"/>
      <c r="DRD76" s="251"/>
      <c r="DRE76" s="251"/>
      <c r="DRF76" s="251"/>
      <c r="DRG76" s="265"/>
      <c r="DRH76" s="251"/>
      <c r="DRI76" s="251"/>
      <c r="DRJ76" s="251"/>
      <c r="DRK76" s="251"/>
      <c r="DRL76" s="251"/>
      <c r="DRM76" s="251"/>
      <c r="DRN76" s="265"/>
      <c r="DRO76" s="251"/>
      <c r="DRP76" s="251"/>
      <c r="DRQ76" s="251"/>
      <c r="DRR76" s="251"/>
      <c r="DRS76" s="251"/>
      <c r="DRT76" s="251"/>
      <c r="DRU76" s="265"/>
      <c r="DRV76" s="251"/>
      <c r="DRW76" s="251"/>
      <c r="DRX76" s="251"/>
      <c r="DRY76" s="251"/>
      <c r="DRZ76" s="251"/>
      <c r="DSA76" s="251"/>
      <c r="DSB76" s="265"/>
      <c r="DSC76" s="251"/>
      <c r="DSD76" s="251"/>
      <c r="DSE76" s="251"/>
      <c r="DSF76" s="251"/>
      <c r="DSG76" s="251"/>
      <c r="DSH76" s="251"/>
      <c r="DSI76" s="265"/>
      <c r="DSJ76" s="251"/>
      <c r="DSK76" s="251"/>
      <c r="DSL76" s="251"/>
      <c r="DSM76" s="251"/>
      <c r="DSN76" s="251"/>
      <c r="DSO76" s="251"/>
      <c r="DSP76" s="265"/>
      <c r="DSQ76" s="251"/>
      <c r="DSR76" s="251"/>
      <c r="DSS76" s="251"/>
      <c r="DST76" s="251"/>
      <c r="DSU76" s="251"/>
      <c r="DSV76" s="251"/>
      <c r="DSW76" s="265"/>
      <c r="DSX76" s="251"/>
      <c r="DSY76" s="251"/>
      <c r="DSZ76" s="251"/>
      <c r="DTA76" s="251"/>
      <c r="DTB76" s="251"/>
      <c r="DTC76" s="251"/>
      <c r="DTD76" s="265"/>
      <c r="DTE76" s="251"/>
      <c r="DTF76" s="251"/>
      <c r="DTG76" s="251"/>
      <c r="DTH76" s="251"/>
      <c r="DTI76" s="251"/>
      <c r="DTJ76" s="251"/>
      <c r="DTK76" s="265"/>
      <c r="DTL76" s="251"/>
      <c r="DTM76" s="251"/>
      <c r="DTN76" s="251"/>
      <c r="DTO76" s="251"/>
      <c r="DTP76" s="251"/>
      <c r="DTQ76" s="251"/>
      <c r="DTR76" s="265"/>
      <c r="DTS76" s="251"/>
      <c r="DTT76" s="251"/>
      <c r="DTU76" s="251"/>
      <c r="DTV76" s="251"/>
      <c r="DTW76" s="251"/>
      <c r="DTX76" s="251"/>
      <c r="DTY76" s="265"/>
      <c r="DTZ76" s="251"/>
      <c r="DUA76" s="251"/>
      <c r="DUB76" s="251"/>
      <c r="DUC76" s="251"/>
      <c r="DUD76" s="251"/>
      <c r="DUE76" s="251"/>
      <c r="DUF76" s="265"/>
      <c r="DUG76" s="251"/>
      <c r="DUH76" s="251"/>
      <c r="DUI76" s="251"/>
      <c r="DUJ76" s="251"/>
      <c r="DUK76" s="251"/>
      <c r="DUL76" s="251"/>
      <c r="DUM76" s="265"/>
      <c r="DUN76" s="251"/>
      <c r="DUO76" s="251"/>
      <c r="DUP76" s="251"/>
      <c r="DUQ76" s="251"/>
      <c r="DUR76" s="251"/>
      <c r="DUS76" s="251"/>
      <c r="DUT76" s="265"/>
      <c r="DUU76" s="251"/>
      <c r="DUV76" s="251"/>
      <c r="DUW76" s="251"/>
      <c r="DUX76" s="251"/>
      <c r="DUY76" s="251"/>
      <c r="DUZ76" s="251"/>
      <c r="DVA76" s="265"/>
      <c r="DVB76" s="251"/>
      <c r="DVC76" s="251"/>
      <c r="DVD76" s="251"/>
      <c r="DVE76" s="251"/>
      <c r="DVF76" s="251"/>
      <c r="DVG76" s="251"/>
      <c r="DVH76" s="265"/>
      <c r="DVI76" s="251"/>
      <c r="DVJ76" s="251"/>
      <c r="DVK76" s="251"/>
      <c r="DVL76" s="251"/>
      <c r="DVM76" s="251"/>
      <c r="DVN76" s="251"/>
      <c r="DVO76" s="265"/>
      <c r="DVP76" s="251"/>
      <c r="DVQ76" s="251"/>
      <c r="DVR76" s="251"/>
      <c r="DVS76" s="251"/>
      <c r="DVT76" s="251"/>
      <c r="DVU76" s="251"/>
      <c r="DVV76" s="265"/>
      <c r="DVW76" s="251"/>
      <c r="DVX76" s="251"/>
      <c r="DVY76" s="251"/>
      <c r="DVZ76" s="251"/>
      <c r="DWA76" s="251"/>
      <c r="DWB76" s="251"/>
      <c r="DWC76" s="265"/>
      <c r="DWD76" s="251"/>
      <c r="DWE76" s="251"/>
      <c r="DWF76" s="251"/>
      <c r="DWG76" s="251"/>
      <c r="DWH76" s="251"/>
      <c r="DWI76" s="251"/>
      <c r="DWJ76" s="265"/>
      <c r="DWK76" s="251"/>
      <c r="DWL76" s="251"/>
      <c r="DWM76" s="251"/>
      <c r="DWN76" s="251"/>
      <c r="DWO76" s="251"/>
      <c r="DWP76" s="251"/>
      <c r="DWQ76" s="265"/>
      <c r="DWR76" s="251"/>
      <c r="DWS76" s="251"/>
      <c r="DWT76" s="251"/>
      <c r="DWU76" s="251"/>
      <c r="DWV76" s="251"/>
      <c r="DWW76" s="251"/>
      <c r="DWX76" s="265"/>
      <c r="DWY76" s="251"/>
      <c r="DWZ76" s="251"/>
      <c r="DXA76" s="251"/>
      <c r="DXB76" s="251"/>
      <c r="DXC76" s="251"/>
      <c r="DXD76" s="251"/>
      <c r="DXE76" s="265"/>
      <c r="DXF76" s="251"/>
      <c r="DXG76" s="251"/>
      <c r="DXH76" s="251"/>
      <c r="DXI76" s="251"/>
      <c r="DXJ76" s="251"/>
      <c r="DXK76" s="251"/>
      <c r="DXL76" s="265"/>
      <c r="DXM76" s="251"/>
      <c r="DXN76" s="251"/>
      <c r="DXO76" s="251"/>
      <c r="DXP76" s="251"/>
      <c r="DXQ76" s="251"/>
      <c r="DXR76" s="251"/>
      <c r="DXS76" s="265"/>
      <c r="DXT76" s="251"/>
      <c r="DXU76" s="251"/>
      <c r="DXV76" s="251"/>
      <c r="DXW76" s="251"/>
      <c r="DXX76" s="251"/>
      <c r="DXY76" s="251"/>
      <c r="DXZ76" s="265"/>
      <c r="DYA76" s="251"/>
      <c r="DYB76" s="251"/>
      <c r="DYC76" s="251"/>
      <c r="DYD76" s="251"/>
      <c r="DYE76" s="251"/>
      <c r="DYF76" s="251"/>
      <c r="DYG76" s="265"/>
      <c r="DYH76" s="251"/>
      <c r="DYI76" s="251"/>
      <c r="DYJ76" s="251"/>
      <c r="DYK76" s="251"/>
      <c r="DYL76" s="251"/>
      <c r="DYM76" s="251"/>
      <c r="DYN76" s="265"/>
      <c r="DYO76" s="251"/>
      <c r="DYP76" s="251"/>
      <c r="DYQ76" s="251"/>
      <c r="DYR76" s="251"/>
      <c r="DYS76" s="251"/>
      <c r="DYT76" s="251"/>
      <c r="DYU76" s="265"/>
      <c r="DYV76" s="251"/>
      <c r="DYW76" s="251"/>
      <c r="DYX76" s="251"/>
      <c r="DYY76" s="251"/>
      <c r="DYZ76" s="251"/>
      <c r="DZA76" s="251"/>
      <c r="DZB76" s="265"/>
      <c r="DZC76" s="251"/>
      <c r="DZD76" s="251"/>
      <c r="DZE76" s="251"/>
      <c r="DZF76" s="251"/>
      <c r="DZG76" s="251"/>
      <c r="DZH76" s="251"/>
      <c r="DZI76" s="265"/>
      <c r="DZJ76" s="251"/>
      <c r="DZK76" s="251"/>
      <c r="DZL76" s="251"/>
      <c r="DZM76" s="251"/>
      <c r="DZN76" s="251"/>
      <c r="DZO76" s="251"/>
      <c r="DZP76" s="265"/>
      <c r="DZQ76" s="251"/>
      <c r="DZR76" s="251"/>
      <c r="DZS76" s="251"/>
      <c r="DZT76" s="251"/>
      <c r="DZU76" s="251"/>
      <c r="DZV76" s="251"/>
      <c r="DZW76" s="265"/>
      <c r="DZX76" s="251"/>
      <c r="DZY76" s="251"/>
      <c r="DZZ76" s="251"/>
      <c r="EAA76" s="251"/>
      <c r="EAB76" s="251"/>
      <c r="EAC76" s="251"/>
      <c r="EAD76" s="265"/>
      <c r="EAE76" s="251"/>
      <c r="EAF76" s="251"/>
      <c r="EAG76" s="251"/>
      <c r="EAH76" s="251"/>
      <c r="EAI76" s="251"/>
      <c r="EAJ76" s="251"/>
      <c r="EAK76" s="265"/>
      <c r="EAL76" s="251"/>
      <c r="EAM76" s="251"/>
      <c r="EAN76" s="251"/>
      <c r="EAO76" s="251"/>
      <c r="EAP76" s="251"/>
      <c r="EAQ76" s="251"/>
      <c r="EAR76" s="265"/>
      <c r="EAS76" s="251"/>
      <c r="EAT76" s="251"/>
      <c r="EAU76" s="251"/>
      <c r="EAV76" s="251"/>
      <c r="EAW76" s="251"/>
      <c r="EAX76" s="251"/>
      <c r="EAY76" s="265"/>
      <c r="EAZ76" s="251"/>
      <c r="EBA76" s="251"/>
      <c r="EBB76" s="251"/>
      <c r="EBC76" s="251"/>
      <c r="EBD76" s="251"/>
      <c r="EBE76" s="251"/>
      <c r="EBF76" s="265"/>
      <c r="EBG76" s="251"/>
      <c r="EBH76" s="251"/>
      <c r="EBI76" s="251"/>
      <c r="EBJ76" s="251"/>
      <c r="EBK76" s="251"/>
      <c r="EBL76" s="251"/>
      <c r="EBM76" s="265"/>
      <c r="EBN76" s="251"/>
      <c r="EBO76" s="251"/>
      <c r="EBP76" s="251"/>
      <c r="EBQ76" s="251"/>
      <c r="EBR76" s="251"/>
      <c r="EBS76" s="251"/>
      <c r="EBT76" s="265"/>
      <c r="EBU76" s="251"/>
      <c r="EBV76" s="251"/>
      <c r="EBW76" s="251"/>
      <c r="EBX76" s="251"/>
      <c r="EBY76" s="251"/>
      <c r="EBZ76" s="251"/>
      <c r="ECA76" s="265"/>
      <c r="ECB76" s="251"/>
      <c r="ECC76" s="251"/>
      <c r="ECD76" s="251"/>
      <c r="ECE76" s="251"/>
      <c r="ECF76" s="251"/>
      <c r="ECG76" s="251"/>
      <c r="ECH76" s="265"/>
      <c r="ECI76" s="251"/>
      <c r="ECJ76" s="251"/>
      <c r="ECK76" s="251"/>
      <c r="ECL76" s="251"/>
      <c r="ECM76" s="251"/>
      <c r="ECN76" s="251"/>
      <c r="ECO76" s="265"/>
      <c r="ECP76" s="251"/>
      <c r="ECQ76" s="251"/>
      <c r="ECR76" s="251"/>
      <c r="ECS76" s="251"/>
      <c r="ECT76" s="251"/>
      <c r="ECU76" s="251"/>
      <c r="ECV76" s="265"/>
      <c r="ECW76" s="251"/>
      <c r="ECX76" s="251"/>
      <c r="ECY76" s="251"/>
      <c r="ECZ76" s="251"/>
      <c r="EDA76" s="251"/>
      <c r="EDB76" s="251"/>
      <c r="EDC76" s="265"/>
      <c r="EDD76" s="251"/>
      <c r="EDE76" s="251"/>
      <c r="EDF76" s="251"/>
      <c r="EDG76" s="251"/>
      <c r="EDH76" s="251"/>
      <c r="EDI76" s="251"/>
      <c r="EDJ76" s="265"/>
      <c r="EDK76" s="251"/>
      <c r="EDL76" s="251"/>
      <c r="EDM76" s="251"/>
      <c r="EDN76" s="251"/>
      <c r="EDO76" s="251"/>
      <c r="EDP76" s="251"/>
      <c r="EDQ76" s="265"/>
      <c r="EDR76" s="251"/>
      <c r="EDS76" s="251"/>
      <c r="EDT76" s="251"/>
      <c r="EDU76" s="251"/>
      <c r="EDV76" s="251"/>
      <c r="EDW76" s="251"/>
      <c r="EDX76" s="265"/>
      <c r="EDY76" s="251"/>
      <c r="EDZ76" s="251"/>
      <c r="EEA76" s="251"/>
      <c r="EEB76" s="251"/>
      <c r="EEC76" s="251"/>
      <c r="EED76" s="251"/>
      <c r="EEE76" s="265"/>
      <c r="EEF76" s="251"/>
      <c r="EEG76" s="251"/>
      <c r="EEH76" s="251"/>
      <c r="EEI76" s="251"/>
      <c r="EEJ76" s="251"/>
      <c r="EEK76" s="251"/>
      <c r="EEL76" s="265"/>
      <c r="EEM76" s="251"/>
      <c r="EEN76" s="251"/>
      <c r="EEO76" s="251"/>
      <c r="EEP76" s="251"/>
      <c r="EEQ76" s="251"/>
      <c r="EER76" s="251"/>
      <c r="EES76" s="265"/>
      <c r="EET76" s="251"/>
      <c r="EEU76" s="251"/>
      <c r="EEV76" s="251"/>
      <c r="EEW76" s="251"/>
      <c r="EEX76" s="251"/>
      <c r="EEY76" s="251"/>
      <c r="EEZ76" s="265"/>
      <c r="EFA76" s="251"/>
      <c r="EFB76" s="251"/>
      <c r="EFC76" s="251"/>
      <c r="EFD76" s="251"/>
      <c r="EFE76" s="251"/>
      <c r="EFF76" s="251"/>
      <c r="EFG76" s="265"/>
      <c r="EFH76" s="251"/>
      <c r="EFI76" s="251"/>
      <c r="EFJ76" s="251"/>
      <c r="EFK76" s="251"/>
      <c r="EFL76" s="251"/>
      <c r="EFM76" s="251"/>
      <c r="EFN76" s="265"/>
      <c r="EFO76" s="251"/>
      <c r="EFP76" s="251"/>
      <c r="EFQ76" s="251"/>
      <c r="EFR76" s="251"/>
      <c r="EFS76" s="251"/>
      <c r="EFT76" s="251"/>
      <c r="EFU76" s="265"/>
      <c r="EFV76" s="251"/>
      <c r="EFW76" s="251"/>
      <c r="EFX76" s="251"/>
      <c r="EFY76" s="251"/>
      <c r="EFZ76" s="251"/>
      <c r="EGA76" s="251"/>
      <c r="EGB76" s="265"/>
      <c r="EGC76" s="251"/>
      <c r="EGD76" s="251"/>
      <c r="EGE76" s="251"/>
      <c r="EGF76" s="251"/>
      <c r="EGG76" s="251"/>
      <c r="EGH76" s="251"/>
      <c r="EGI76" s="265"/>
      <c r="EGJ76" s="251"/>
      <c r="EGK76" s="251"/>
      <c r="EGL76" s="251"/>
      <c r="EGM76" s="251"/>
      <c r="EGN76" s="251"/>
      <c r="EGO76" s="251"/>
      <c r="EGP76" s="265"/>
      <c r="EGQ76" s="251"/>
      <c r="EGR76" s="251"/>
      <c r="EGS76" s="251"/>
      <c r="EGT76" s="251"/>
      <c r="EGU76" s="251"/>
      <c r="EGV76" s="251"/>
      <c r="EGW76" s="265"/>
      <c r="EGX76" s="251"/>
      <c r="EGY76" s="251"/>
      <c r="EGZ76" s="251"/>
      <c r="EHA76" s="251"/>
      <c r="EHB76" s="251"/>
      <c r="EHC76" s="251"/>
      <c r="EHD76" s="265"/>
      <c r="EHE76" s="251"/>
      <c r="EHF76" s="251"/>
      <c r="EHG76" s="251"/>
      <c r="EHH76" s="251"/>
      <c r="EHI76" s="251"/>
      <c r="EHJ76" s="251"/>
      <c r="EHK76" s="265"/>
      <c r="EHL76" s="251"/>
      <c r="EHM76" s="251"/>
      <c r="EHN76" s="251"/>
      <c r="EHO76" s="251"/>
      <c r="EHP76" s="251"/>
      <c r="EHQ76" s="251"/>
      <c r="EHR76" s="265"/>
      <c r="EHS76" s="251"/>
      <c r="EHT76" s="251"/>
      <c r="EHU76" s="251"/>
      <c r="EHV76" s="251"/>
      <c r="EHW76" s="251"/>
      <c r="EHX76" s="251"/>
      <c r="EHY76" s="265"/>
      <c r="EHZ76" s="251"/>
      <c r="EIA76" s="251"/>
      <c r="EIB76" s="251"/>
      <c r="EIC76" s="251"/>
      <c r="EID76" s="251"/>
      <c r="EIE76" s="251"/>
      <c r="EIF76" s="265"/>
      <c r="EIG76" s="251"/>
      <c r="EIH76" s="251"/>
      <c r="EII76" s="251"/>
      <c r="EIJ76" s="251"/>
      <c r="EIK76" s="251"/>
      <c r="EIL76" s="251"/>
      <c r="EIM76" s="265"/>
      <c r="EIN76" s="251"/>
      <c r="EIO76" s="251"/>
      <c r="EIP76" s="251"/>
      <c r="EIQ76" s="251"/>
      <c r="EIR76" s="251"/>
      <c r="EIS76" s="251"/>
      <c r="EIT76" s="265"/>
      <c r="EIU76" s="251"/>
      <c r="EIV76" s="251"/>
      <c r="EIW76" s="251"/>
      <c r="EIX76" s="251"/>
      <c r="EIY76" s="251"/>
      <c r="EIZ76" s="251"/>
      <c r="EJA76" s="265"/>
      <c r="EJB76" s="251"/>
      <c r="EJC76" s="251"/>
      <c r="EJD76" s="251"/>
      <c r="EJE76" s="251"/>
      <c r="EJF76" s="251"/>
      <c r="EJG76" s="251"/>
      <c r="EJH76" s="265"/>
      <c r="EJI76" s="251"/>
      <c r="EJJ76" s="251"/>
      <c r="EJK76" s="251"/>
      <c r="EJL76" s="251"/>
      <c r="EJM76" s="251"/>
      <c r="EJN76" s="251"/>
      <c r="EJO76" s="265"/>
      <c r="EJP76" s="251"/>
      <c r="EJQ76" s="251"/>
      <c r="EJR76" s="251"/>
      <c r="EJS76" s="251"/>
      <c r="EJT76" s="251"/>
      <c r="EJU76" s="251"/>
      <c r="EJV76" s="265"/>
      <c r="EJW76" s="251"/>
      <c r="EJX76" s="251"/>
      <c r="EJY76" s="251"/>
      <c r="EJZ76" s="251"/>
      <c r="EKA76" s="251"/>
      <c r="EKB76" s="251"/>
      <c r="EKC76" s="265"/>
      <c r="EKD76" s="251"/>
      <c r="EKE76" s="251"/>
      <c r="EKF76" s="251"/>
      <c r="EKG76" s="251"/>
      <c r="EKH76" s="251"/>
      <c r="EKI76" s="251"/>
      <c r="EKJ76" s="265"/>
      <c r="EKK76" s="251"/>
      <c r="EKL76" s="251"/>
      <c r="EKM76" s="251"/>
      <c r="EKN76" s="251"/>
      <c r="EKO76" s="251"/>
      <c r="EKP76" s="251"/>
      <c r="EKQ76" s="265"/>
      <c r="EKR76" s="251"/>
      <c r="EKS76" s="251"/>
      <c r="EKT76" s="251"/>
      <c r="EKU76" s="251"/>
      <c r="EKV76" s="251"/>
      <c r="EKW76" s="251"/>
      <c r="EKX76" s="265"/>
      <c r="EKY76" s="251"/>
      <c r="EKZ76" s="251"/>
      <c r="ELA76" s="251"/>
      <c r="ELB76" s="251"/>
      <c r="ELC76" s="251"/>
      <c r="ELD76" s="251"/>
      <c r="ELE76" s="265"/>
      <c r="ELF76" s="251"/>
      <c r="ELG76" s="251"/>
      <c r="ELH76" s="251"/>
      <c r="ELI76" s="251"/>
      <c r="ELJ76" s="251"/>
      <c r="ELK76" s="251"/>
      <c r="ELL76" s="265"/>
      <c r="ELM76" s="251"/>
      <c r="ELN76" s="251"/>
      <c r="ELO76" s="251"/>
      <c r="ELP76" s="251"/>
      <c r="ELQ76" s="251"/>
      <c r="ELR76" s="251"/>
      <c r="ELS76" s="265"/>
      <c r="ELT76" s="251"/>
      <c r="ELU76" s="251"/>
      <c r="ELV76" s="251"/>
      <c r="ELW76" s="251"/>
      <c r="ELX76" s="251"/>
      <c r="ELY76" s="251"/>
      <c r="ELZ76" s="265"/>
      <c r="EMA76" s="251"/>
      <c r="EMB76" s="251"/>
      <c r="EMC76" s="251"/>
      <c r="EMD76" s="251"/>
      <c r="EME76" s="251"/>
      <c r="EMF76" s="251"/>
      <c r="EMG76" s="265"/>
      <c r="EMH76" s="251"/>
      <c r="EMI76" s="251"/>
      <c r="EMJ76" s="251"/>
      <c r="EMK76" s="251"/>
      <c r="EML76" s="251"/>
      <c r="EMM76" s="251"/>
      <c r="EMN76" s="265"/>
      <c r="EMO76" s="251"/>
      <c r="EMP76" s="251"/>
      <c r="EMQ76" s="251"/>
      <c r="EMR76" s="251"/>
      <c r="EMS76" s="251"/>
      <c r="EMT76" s="251"/>
      <c r="EMU76" s="265"/>
      <c r="EMV76" s="251"/>
      <c r="EMW76" s="251"/>
      <c r="EMX76" s="251"/>
      <c r="EMY76" s="251"/>
      <c r="EMZ76" s="251"/>
      <c r="ENA76" s="251"/>
      <c r="ENB76" s="265"/>
      <c r="ENC76" s="251"/>
      <c r="END76" s="251"/>
      <c r="ENE76" s="251"/>
      <c r="ENF76" s="251"/>
      <c r="ENG76" s="251"/>
      <c r="ENH76" s="251"/>
      <c r="ENI76" s="265"/>
      <c r="ENJ76" s="251"/>
      <c r="ENK76" s="251"/>
      <c r="ENL76" s="251"/>
      <c r="ENM76" s="251"/>
      <c r="ENN76" s="251"/>
      <c r="ENO76" s="251"/>
      <c r="ENP76" s="265"/>
      <c r="ENQ76" s="251"/>
      <c r="ENR76" s="251"/>
      <c r="ENS76" s="251"/>
      <c r="ENT76" s="251"/>
      <c r="ENU76" s="251"/>
      <c r="ENV76" s="251"/>
      <c r="ENW76" s="265"/>
      <c r="ENX76" s="251"/>
      <c r="ENY76" s="251"/>
      <c r="ENZ76" s="251"/>
      <c r="EOA76" s="251"/>
      <c r="EOB76" s="251"/>
      <c r="EOC76" s="251"/>
      <c r="EOD76" s="265"/>
      <c r="EOE76" s="251"/>
      <c r="EOF76" s="251"/>
      <c r="EOG76" s="251"/>
      <c r="EOH76" s="251"/>
      <c r="EOI76" s="251"/>
      <c r="EOJ76" s="251"/>
      <c r="EOK76" s="265"/>
      <c r="EOL76" s="251"/>
      <c r="EOM76" s="251"/>
      <c r="EON76" s="251"/>
      <c r="EOO76" s="251"/>
      <c r="EOP76" s="251"/>
      <c r="EOQ76" s="251"/>
      <c r="EOR76" s="265"/>
      <c r="EOS76" s="251"/>
      <c r="EOT76" s="251"/>
      <c r="EOU76" s="251"/>
      <c r="EOV76" s="251"/>
      <c r="EOW76" s="251"/>
      <c r="EOX76" s="251"/>
      <c r="EOY76" s="265"/>
      <c r="EOZ76" s="251"/>
      <c r="EPA76" s="251"/>
      <c r="EPB76" s="251"/>
      <c r="EPC76" s="251"/>
      <c r="EPD76" s="251"/>
      <c r="EPE76" s="251"/>
      <c r="EPF76" s="265"/>
      <c r="EPG76" s="251"/>
      <c r="EPH76" s="251"/>
      <c r="EPI76" s="251"/>
      <c r="EPJ76" s="251"/>
      <c r="EPK76" s="251"/>
      <c r="EPL76" s="251"/>
      <c r="EPM76" s="265"/>
      <c r="EPN76" s="251"/>
      <c r="EPO76" s="251"/>
      <c r="EPP76" s="251"/>
      <c r="EPQ76" s="251"/>
      <c r="EPR76" s="251"/>
      <c r="EPS76" s="251"/>
      <c r="EPT76" s="265"/>
      <c r="EPU76" s="251"/>
      <c r="EPV76" s="251"/>
      <c r="EPW76" s="251"/>
      <c r="EPX76" s="251"/>
      <c r="EPY76" s="251"/>
      <c r="EPZ76" s="251"/>
      <c r="EQA76" s="265"/>
      <c r="EQB76" s="251"/>
      <c r="EQC76" s="251"/>
      <c r="EQD76" s="251"/>
      <c r="EQE76" s="251"/>
      <c r="EQF76" s="251"/>
      <c r="EQG76" s="251"/>
      <c r="EQH76" s="265"/>
      <c r="EQI76" s="251"/>
      <c r="EQJ76" s="251"/>
      <c r="EQK76" s="251"/>
      <c r="EQL76" s="251"/>
      <c r="EQM76" s="251"/>
      <c r="EQN76" s="251"/>
      <c r="EQO76" s="265"/>
      <c r="EQP76" s="251"/>
      <c r="EQQ76" s="251"/>
      <c r="EQR76" s="251"/>
      <c r="EQS76" s="251"/>
      <c r="EQT76" s="251"/>
      <c r="EQU76" s="251"/>
      <c r="EQV76" s="265"/>
      <c r="EQW76" s="251"/>
      <c r="EQX76" s="251"/>
      <c r="EQY76" s="251"/>
      <c r="EQZ76" s="251"/>
      <c r="ERA76" s="251"/>
      <c r="ERB76" s="251"/>
      <c r="ERC76" s="265"/>
      <c r="ERD76" s="251"/>
      <c r="ERE76" s="251"/>
      <c r="ERF76" s="251"/>
      <c r="ERG76" s="251"/>
      <c r="ERH76" s="251"/>
      <c r="ERI76" s="251"/>
      <c r="ERJ76" s="265"/>
      <c r="ERK76" s="251"/>
      <c r="ERL76" s="251"/>
      <c r="ERM76" s="251"/>
      <c r="ERN76" s="251"/>
      <c r="ERO76" s="251"/>
      <c r="ERP76" s="251"/>
      <c r="ERQ76" s="265"/>
      <c r="ERR76" s="251"/>
      <c r="ERS76" s="251"/>
      <c r="ERT76" s="251"/>
      <c r="ERU76" s="251"/>
      <c r="ERV76" s="251"/>
      <c r="ERW76" s="251"/>
      <c r="ERX76" s="265"/>
      <c r="ERY76" s="251"/>
      <c r="ERZ76" s="251"/>
      <c r="ESA76" s="251"/>
      <c r="ESB76" s="251"/>
      <c r="ESC76" s="251"/>
      <c r="ESD76" s="251"/>
      <c r="ESE76" s="265"/>
      <c r="ESF76" s="251"/>
      <c r="ESG76" s="251"/>
      <c r="ESH76" s="251"/>
      <c r="ESI76" s="251"/>
      <c r="ESJ76" s="251"/>
      <c r="ESK76" s="251"/>
      <c r="ESL76" s="265"/>
      <c r="ESM76" s="251"/>
      <c r="ESN76" s="251"/>
      <c r="ESO76" s="251"/>
      <c r="ESP76" s="251"/>
      <c r="ESQ76" s="251"/>
      <c r="ESR76" s="251"/>
      <c r="ESS76" s="265"/>
      <c r="EST76" s="251"/>
      <c r="ESU76" s="251"/>
      <c r="ESV76" s="251"/>
      <c r="ESW76" s="251"/>
      <c r="ESX76" s="251"/>
      <c r="ESY76" s="251"/>
      <c r="ESZ76" s="265"/>
      <c r="ETA76" s="251"/>
      <c r="ETB76" s="251"/>
      <c r="ETC76" s="251"/>
      <c r="ETD76" s="251"/>
      <c r="ETE76" s="251"/>
      <c r="ETF76" s="251"/>
      <c r="ETG76" s="265"/>
      <c r="ETH76" s="251"/>
      <c r="ETI76" s="251"/>
      <c r="ETJ76" s="251"/>
      <c r="ETK76" s="251"/>
      <c r="ETL76" s="251"/>
      <c r="ETM76" s="251"/>
      <c r="ETN76" s="265"/>
      <c r="ETO76" s="251"/>
      <c r="ETP76" s="251"/>
      <c r="ETQ76" s="251"/>
      <c r="ETR76" s="251"/>
      <c r="ETS76" s="251"/>
      <c r="ETT76" s="251"/>
      <c r="ETU76" s="265"/>
      <c r="ETV76" s="251"/>
      <c r="ETW76" s="251"/>
      <c r="ETX76" s="251"/>
      <c r="ETY76" s="251"/>
      <c r="ETZ76" s="251"/>
      <c r="EUA76" s="251"/>
      <c r="EUB76" s="265"/>
      <c r="EUC76" s="251"/>
      <c r="EUD76" s="251"/>
      <c r="EUE76" s="251"/>
      <c r="EUF76" s="251"/>
      <c r="EUG76" s="251"/>
      <c r="EUH76" s="251"/>
      <c r="EUI76" s="265"/>
      <c r="EUJ76" s="251"/>
      <c r="EUK76" s="251"/>
      <c r="EUL76" s="251"/>
      <c r="EUM76" s="251"/>
      <c r="EUN76" s="251"/>
      <c r="EUO76" s="251"/>
      <c r="EUP76" s="265"/>
      <c r="EUQ76" s="251"/>
      <c r="EUR76" s="251"/>
      <c r="EUS76" s="251"/>
      <c r="EUT76" s="251"/>
      <c r="EUU76" s="251"/>
      <c r="EUV76" s="251"/>
      <c r="EUW76" s="265"/>
      <c r="EUX76" s="251"/>
      <c r="EUY76" s="251"/>
      <c r="EUZ76" s="251"/>
      <c r="EVA76" s="251"/>
      <c r="EVB76" s="251"/>
      <c r="EVC76" s="251"/>
      <c r="EVD76" s="265"/>
      <c r="EVE76" s="251"/>
      <c r="EVF76" s="251"/>
      <c r="EVG76" s="251"/>
      <c r="EVH76" s="251"/>
      <c r="EVI76" s="251"/>
      <c r="EVJ76" s="251"/>
      <c r="EVK76" s="265"/>
      <c r="EVL76" s="251"/>
      <c r="EVM76" s="251"/>
      <c r="EVN76" s="251"/>
      <c r="EVO76" s="251"/>
      <c r="EVP76" s="251"/>
      <c r="EVQ76" s="251"/>
      <c r="EVR76" s="265"/>
      <c r="EVS76" s="251"/>
      <c r="EVT76" s="251"/>
      <c r="EVU76" s="251"/>
      <c r="EVV76" s="251"/>
      <c r="EVW76" s="251"/>
      <c r="EVX76" s="251"/>
      <c r="EVY76" s="265"/>
      <c r="EVZ76" s="251"/>
      <c r="EWA76" s="251"/>
      <c r="EWB76" s="251"/>
      <c r="EWC76" s="251"/>
      <c r="EWD76" s="251"/>
      <c r="EWE76" s="251"/>
      <c r="EWF76" s="265"/>
      <c r="EWG76" s="251"/>
      <c r="EWH76" s="251"/>
      <c r="EWI76" s="251"/>
      <c r="EWJ76" s="251"/>
      <c r="EWK76" s="251"/>
      <c r="EWL76" s="251"/>
      <c r="EWM76" s="265"/>
      <c r="EWN76" s="251"/>
      <c r="EWO76" s="251"/>
      <c r="EWP76" s="251"/>
      <c r="EWQ76" s="251"/>
      <c r="EWR76" s="251"/>
      <c r="EWS76" s="251"/>
      <c r="EWT76" s="265"/>
      <c r="EWU76" s="251"/>
      <c r="EWV76" s="251"/>
      <c r="EWW76" s="251"/>
      <c r="EWX76" s="251"/>
      <c r="EWY76" s="251"/>
      <c r="EWZ76" s="251"/>
      <c r="EXA76" s="265"/>
      <c r="EXB76" s="251"/>
      <c r="EXC76" s="251"/>
      <c r="EXD76" s="251"/>
      <c r="EXE76" s="251"/>
      <c r="EXF76" s="251"/>
      <c r="EXG76" s="251"/>
      <c r="EXH76" s="265"/>
      <c r="EXI76" s="251"/>
      <c r="EXJ76" s="251"/>
      <c r="EXK76" s="251"/>
      <c r="EXL76" s="251"/>
      <c r="EXM76" s="251"/>
      <c r="EXN76" s="251"/>
      <c r="EXO76" s="265"/>
      <c r="EXP76" s="251"/>
      <c r="EXQ76" s="251"/>
      <c r="EXR76" s="251"/>
      <c r="EXS76" s="251"/>
      <c r="EXT76" s="251"/>
      <c r="EXU76" s="251"/>
      <c r="EXV76" s="265"/>
      <c r="EXW76" s="251"/>
      <c r="EXX76" s="251"/>
      <c r="EXY76" s="251"/>
      <c r="EXZ76" s="251"/>
      <c r="EYA76" s="251"/>
      <c r="EYB76" s="251"/>
      <c r="EYC76" s="265"/>
      <c r="EYD76" s="251"/>
      <c r="EYE76" s="251"/>
      <c r="EYF76" s="251"/>
      <c r="EYG76" s="251"/>
      <c r="EYH76" s="251"/>
      <c r="EYI76" s="251"/>
      <c r="EYJ76" s="265"/>
      <c r="EYK76" s="251"/>
      <c r="EYL76" s="251"/>
      <c r="EYM76" s="251"/>
      <c r="EYN76" s="251"/>
      <c r="EYO76" s="251"/>
      <c r="EYP76" s="251"/>
      <c r="EYQ76" s="265"/>
      <c r="EYR76" s="251"/>
      <c r="EYS76" s="251"/>
      <c r="EYT76" s="251"/>
      <c r="EYU76" s="251"/>
      <c r="EYV76" s="251"/>
      <c r="EYW76" s="251"/>
      <c r="EYX76" s="265"/>
      <c r="EYY76" s="251"/>
      <c r="EYZ76" s="251"/>
      <c r="EZA76" s="251"/>
      <c r="EZB76" s="251"/>
      <c r="EZC76" s="251"/>
      <c r="EZD76" s="251"/>
      <c r="EZE76" s="265"/>
      <c r="EZF76" s="251"/>
      <c r="EZG76" s="251"/>
      <c r="EZH76" s="251"/>
      <c r="EZI76" s="251"/>
      <c r="EZJ76" s="251"/>
      <c r="EZK76" s="251"/>
      <c r="EZL76" s="265"/>
      <c r="EZM76" s="251"/>
      <c r="EZN76" s="251"/>
      <c r="EZO76" s="251"/>
      <c r="EZP76" s="251"/>
      <c r="EZQ76" s="251"/>
      <c r="EZR76" s="251"/>
      <c r="EZS76" s="265"/>
      <c r="EZT76" s="251"/>
      <c r="EZU76" s="251"/>
      <c r="EZV76" s="251"/>
      <c r="EZW76" s="251"/>
      <c r="EZX76" s="251"/>
      <c r="EZY76" s="251"/>
      <c r="EZZ76" s="265"/>
      <c r="FAA76" s="251"/>
      <c r="FAB76" s="251"/>
      <c r="FAC76" s="251"/>
      <c r="FAD76" s="251"/>
      <c r="FAE76" s="251"/>
      <c r="FAF76" s="251"/>
      <c r="FAG76" s="265"/>
      <c r="FAH76" s="251"/>
      <c r="FAI76" s="251"/>
      <c r="FAJ76" s="251"/>
      <c r="FAK76" s="251"/>
      <c r="FAL76" s="251"/>
      <c r="FAM76" s="251"/>
      <c r="FAN76" s="265"/>
      <c r="FAO76" s="251"/>
      <c r="FAP76" s="251"/>
      <c r="FAQ76" s="251"/>
      <c r="FAR76" s="251"/>
      <c r="FAS76" s="251"/>
      <c r="FAT76" s="251"/>
      <c r="FAU76" s="265"/>
      <c r="FAV76" s="251"/>
      <c r="FAW76" s="251"/>
      <c r="FAX76" s="251"/>
      <c r="FAY76" s="251"/>
      <c r="FAZ76" s="251"/>
      <c r="FBA76" s="251"/>
      <c r="FBB76" s="265"/>
      <c r="FBC76" s="251"/>
      <c r="FBD76" s="251"/>
      <c r="FBE76" s="251"/>
      <c r="FBF76" s="251"/>
      <c r="FBG76" s="251"/>
      <c r="FBH76" s="251"/>
      <c r="FBI76" s="265"/>
      <c r="FBJ76" s="251"/>
      <c r="FBK76" s="251"/>
      <c r="FBL76" s="251"/>
      <c r="FBM76" s="251"/>
      <c r="FBN76" s="251"/>
      <c r="FBO76" s="251"/>
      <c r="FBP76" s="265"/>
      <c r="FBQ76" s="251"/>
      <c r="FBR76" s="251"/>
      <c r="FBS76" s="251"/>
      <c r="FBT76" s="251"/>
      <c r="FBU76" s="251"/>
      <c r="FBV76" s="251"/>
      <c r="FBW76" s="265"/>
      <c r="FBX76" s="251"/>
      <c r="FBY76" s="251"/>
      <c r="FBZ76" s="251"/>
      <c r="FCA76" s="251"/>
      <c r="FCB76" s="251"/>
      <c r="FCC76" s="251"/>
      <c r="FCD76" s="265"/>
      <c r="FCE76" s="251"/>
      <c r="FCF76" s="251"/>
      <c r="FCG76" s="251"/>
      <c r="FCH76" s="251"/>
      <c r="FCI76" s="251"/>
      <c r="FCJ76" s="251"/>
      <c r="FCK76" s="265"/>
      <c r="FCL76" s="251"/>
      <c r="FCM76" s="251"/>
      <c r="FCN76" s="251"/>
      <c r="FCO76" s="251"/>
      <c r="FCP76" s="251"/>
      <c r="FCQ76" s="251"/>
      <c r="FCR76" s="265"/>
      <c r="FCS76" s="251"/>
      <c r="FCT76" s="251"/>
      <c r="FCU76" s="251"/>
      <c r="FCV76" s="251"/>
      <c r="FCW76" s="251"/>
      <c r="FCX76" s="251"/>
      <c r="FCY76" s="265"/>
      <c r="FCZ76" s="251"/>
      <c r="FDA76" s="251"/>
      <c r="FDB76" s="251"/>
      <c r="FDC76" s="251"/>
      <c r="FDD76" s="251"/>
      <c r="FDE76" s="251"/>
      <c r="FDF76" s="265"/>
      <c r="FDG76" s="251"/>
      <c r="FDH76" s="251"/>
      <c r="FDI76" s="251"/>
      <c r="FDJ76" s="251"/>
      <c r="FDK76" s="251"/>
      <c r="FDL76" s="251"/>
      <c r="FDM76" s="265"/>
      <c r="FDN76" s="251"/>
      <c r="FDO76" s="251"/>
      <c r="FDP76" s="251"/>
      <c r="FDQ76" s="251"/>
      <c r="FDR76" s="251"/>
      <c r="FDS76" s="251"/>
      <c r="FDT76" s="265"/>
      <c r="FDU76" s="251"/>
      <c r="FDV76" s="251"/>
      <c r="FDW76" s="251"/>
      <c r="FDX76" s="251"/>
      <c r="FDY76" s="251"/>
      <c r="FDZ76" s="251"/>
      <c r="FEA76" s="265"/>
      <c r="FEB76" s="251"/>
      <c r="FEC76" s="251"/>
      <c r="FED76" s="251"/>
      <c r="FEE76" s="251"/>
      <c r="FEF76" s="251"/>
      <c r="FEG76" s="251"/>
      <c r="FEH76" s="265"/>
      <c r="FEI76" s="251"/>
      <c r="FEJ76" s="251"/>
      <c r="FEK76" s="251"/>
      <c r="FEL76" s="251"/>
      <c r="FEM76" s="251"/>
      <c r="FEN76" s="251"/>
      <c r="FEO76" s="265"/>
      <c r="FEP76" s="251"/>
      <c r="FEQ76" s="251"/>
      <c r="FER76" s="251"/>
      <c r="FES76" s="251"/>
      <c r="FET76" s="251"/>
      <c r="FEU76" s="251"/>
      <c r="FEV76" s="265"/>
      <c r="FEW76" s="251"/>
      <c r="FEX76" s="251"/>
      <c r="FEY76" s="251"/>
      <c r="FEZ76" s="251"/>
      <c r="FFA76" s="251"/>
      <c r="FFB76" s="251"/>
      <c r="FFC76" s="265"/>
      <c r="FFD76" s="251"/>
      <c r="FFE76" s="251"/>
      <c r="FFF76" s="251"/>
      <c r="FFG76" s="251"/>
      <c r="FFH76" s="251"/>
      <c r="FFI76" s="251"/>
      <c r="FFJ76" s="265"/>
      <c r="FFK76" s="251"/>
      <c r="FFL76" s="251"/>
      <c r="FFM76" s="251"/>
      <c r="FFN76" s="251"/>
      <c r="FFO76" s="251"/>
      <c r="FFP76" s="251"/>
      <c r="FFQ76" s="265"/>
      <c r="FFR76" s="251"/>
      <c r="FFS76" s="251"/>
      <c r="FFT76" s="251"/>
      <c r="FFU76" s="251"/>
      <c r="FFV76" s="251"/>
      <c r="FFW76" s="251"/>
      <c r="FFX76" s="265"/>
      <c r="FFY76" s="251"/>
      <c r="FFZ76" s="251"/>
      <c r="FGA76" s="251"/>
      <c r="FGB76" s="251"/>
      <c r="FGC76" s="251"/>
      <c r="FGD76" s="251"/>
      <c r="FGE76" s="265"/>
      <c r="FGF76" s="251"/>
      <c r="FGG76" s="251"/>
      <c r="FGH76" s="251"/>
      <c r="FGI76" s="251"/>
      <c r="FGJ76" s="251"/>
      <c r="FGK76" s="251"/>
      <c r="FGL76" s="265"/>
      <c r="FGM76" s="251"/>
      <c r="FGN76" s="251"/>
      <c r="FGO76" s="251"/>
      <c r="FGP76" s="251"/>
      <c r="FGQ76" s="251"/>
      <c r="FGR76" s="251"/>
      <c r="FGS76" s="265"/>
      <c r="FGT76" s="251"/>
      <c r="FGU76" s="251"/>
      <c r="FGV76" s="251"/>
      <c r="FGW76" s="251"/>
      <c r="FGX76" s="251"/>
      <c r="FGY76" s="251"/>
      <c r="FGZ76" s="265"/>
      <c r="FHA76" s="251"/>
      <c r="FHB76" s="251"/>
      <c r="FHC76" s="251"/>
      <c r="FHD76" s="251"/>
      <c r="FHE76" s="251"/>
      <c r="FHF76" s="251"/>
      <c r="FHG76" s="265"/>
      <c r="FHH76" s="251"/>
      <c r="FHI76" s="251"/>
      <c r="FHJ76" s="251"/>
      <c r="FHK76" s="251"/>
      <c r="FHL76" s="251"/>
      <c r="FHM76" s="251"/>
      <c r="FHN76" s="265"/>
      <c r="FHO76" s="251"/>
      <c r="FHP76" s="251"/>
      <c r="FHQ76" s="251"/>
      <c r="FHR76" s="251"/>
      <c r="FHS76" s="251"/>
      <c r="FHT76" s="251"/>
      <c r="FHU76" s="265"/>
      <c r="FHV76" s="251"/>
      <c r="FHW76" s="251"/>
      <c r="FHX76" s="251"/>
      <c r="FHY76" s="251"/>
      <c r="FHZ76" s="251"/>
      <c r="FIA76" s="251"/>
      <c r="FIB76" s="265"/>
      <c r="FIC76" s="251"/>
      <c r="FID76" s="251"/>
      <c r="FIE76" s="251"/>
      <c r="FIF76" s="251"/>
      <c r="FIG76" s="251"/>
      <c r="FIH76" s="251"/>
      <c r="FII76" s="265"/>
      <c r="FIJ76" s="251"/>
      <c r="FIK76" s="251"/>
      <c r="FIL76" s="251"/>
      <c r="FIM76" s="251"/>
      <c r="FIN76" s="251"/>
      <c r="FIO76" s="251"/>
      <c r="FIP76" s="265"/>
      <c r="FIQ76" s="251"/>
      <c r="FIR76" s="251"/>
      <c r="FIS76" s="251"/>
      <c r="FIT76" s="251"/>
      <c r="FIU76" s="251"/>
      <c r="FIV76" s="251"/>
      <c r="FIW76" s="265"/>
      <c r="FIX76" s="251"/>
      <c r="FIY76" s="251"/>
      <c r="FIZ76" s="251"/>
      <c r="FJA76" s="251"/>
      <c r="FJB76" s="251"/>
      <c r="FJC76" s="251"/>
      <c r="FJD76" s="265"/>
      <c r="FJE76" s="251"/>
      <c r="FJF76" s="251"/>
      <c r="FJG76" s="251"/>
      <c r="FJH76" s="251"/>
      <c r="FJI76" s="251"/>
      <c r="FJJ76" s="251"/>
      <c r="FJK76" s="265"/>
      <c r="FJL76" s="251"/>
      <c r="FJM76" s="251"/>
      <c r="FJN76" s="251"/>
      <c r="FJO76" s="251"/>
      <c r="FJP76" s="251"/>
      <c r="FJQ76" s="251"/>
      <c r="FJR76" s="265"/>
      <c r="FJS76" s="251"/>
      <c r="FJT76" s="251"/>
      <c r="FJU76" s="251"/>
      <c r="FJV76" s="251"/>
      <c r="FJW76" s="251"/>
      <c r="FJX76" s="251"/>
      <c r="FJY76" s="265"/>
      <c r="FJZ76" s="251"/>
      <c r="FKA76" s="251"/>
      <c r="FKB76" s="251"/>
      <c r="FKC76" s="251"/>
      <c r="FKD76" s="251"/>
      <c r="FKE76" s="251"/>
      <c r="FKF76" s="265"/>
      <c r="FKG76" s="251"/>
      <c r="FKH76" s="251"/>
      <c r="FKI76" s="251"/>
      <c r="FKJ76" s="251"/>
      <c r="FKK76" s="251"/>
      <c r="FKL76" s="251"/>
      <c r="FKM76" s="265"/>
      <c r="FKN76" s="251"/>
      <c r="FKO76" s="251"/>
      <c r="FKP76" s="251"/>
      <c r="FKQ76" s="251"/>
      <c r="FKR76" s="251"/>
      <c r="FKS76" s="251"/>
      <c r="FKT76" s="265"/>
      <c r="FKU76" s="251"/>
      <c r="FKV76" s="251"/>
      <c r="FKW76" s="251"/>
      <c r="FKX76" s="251"/>
      <c r="FKY76" s="251"/>
      <c r="FKZ76" s="251"/>
      <c r="FLA76" s="265"/>
      <c r="FLB76" s="251"/>
      <c r="FLC76" s="251"/>
      <c r="FLD76" s="251"/>
      <c r="FLE76" s="251"/>
      <c r="FLF76" s="251"/>
      <c r="FLG76" s="251"/>
      <c r="FLH76" s="265"/>
      <c r="FLI76" s="251"/>
      <c r="FLJ76" s="251"/>
      <c r="FLK76" s="251"/>
      <c r="FLL76" s="251"/>
      <c r="FLM76" s="251"/>
      <c r="FLN76" s="251"/>
      <c r="FLO76" s="265"/>
      <c r="FLP76" s="251"/>
      <c r="FLQ76" s="251"/>
      <c r="FLR76" s="251"/>
      <c r="FLS76" s="251"/>
      <c r="FLT76" s="251"/>
      <c r="FLU76" s="251"/>
      <c r="FLV76" s="265"/>
      <c r="FLW76" s="251"/>
      <c r="FLX76" s="251"/>
      <c r="FLY76" s="251"/>
      <c r="FLZ76" s="251"/>
      <c r="FMA76" s="251"/>
      <c r="FMB76" s="251"/>
      <c r="FMC76" s="265"/>
      <c r="FMD76" s="251"/>
      <c r="FME76" s="251"/>
      <c r="FMF76" s="251"/>
      <c r="FMG76" s="251"/>
      <c r="FMH76" s="251"/>
      <c r="FMI76" s="251"/>
      <c r="FMJ76" s="265"/>
      <c r="FMK76" s="251"/>
      <c r="FML76" s="251"/>
      <c r="FMM76" s="251"/>
      <c r="FMN76" s="251"/>
      <c r="FMO76" s="251"/>
      <c r="FMP76" s="251"/>
      <c r="FMQ76" s="265"/>
      <c r="FMR76" s="251"/>
      <c r="FMS76" s="251"/>
      <c r="FMT76" s="251"/>
      <c r="FMU76" s="251"/>
      <c r="FMV76" s="251"/>
      <c r="FMW76" s="251"/>
      <c r="FMX76" s="265"/>
      <c r="FMY76" s="251"/>
      <c r="FMZ76" s="251"/>
      <c r="FNA76" s="251"/>
      <c r="FNB76" s="251"/>
      <c r="FNC76" s="251"/>
      <c r="FND76" s="251"/>
      <c r="FNE76" s="265"/>
      <c r="FNF76" s="251"/>
      <c r="FNG76" s="251"/>
      <c r="FNH76" s="251"/>
      <c r="FNI76" s="251"/>
      <c r="FNJ76" s="251"/>
      <c r="FNK76" s="251"/>
      <c r="FNL76" s="265"/>
      <c r="FNM76" s="251"/>
      <c r="FNN76" s="251"/>
      <c r="FNO76" s="251"/>
      <c r="FNP76" s="251"/>
      <c r="FNQ76" s="251"/>
      <c r="FNR76" s="251"/>
      <c r="FNS76" s="265"/>
      <c r="FNT76" s="251"/>
      <c r="FNU76" s="251"/>
      <c r="FNV76" s="251"/>
      <c r="FNW76" s="251"/>
      <c r="FNX76" s="251"/>
      <c r="FNY76" s="251"/>
      <c r="FNZ76" s="265"/>
      <c r="FOA76" s="251"/>
      <c r="FOB76" s="251"/>
      <c r="FOC76" s="251"/>
      <c r="FOD76" s="251"/>
      <c r="FOE76" s="251"/>
      <c r="FOF76" s="251"/>
      <c r="FOG76" s="265"/>
      <c r="FOH76" s="251"/>
      <c r="FOI76" s="251"/>
      <c r="FOJ76" s="251"/>
      <c r="FOK76" s="251"/>
      <c r="FOL76" s="251"/>
      <c r="FOM76" s="251"/>
      <c r="FON76" s="265"/>
      <c r="FOO76" s="251"/>
      <c r="FOP76" s="251"/>
      <c r="FOQ76" s="251"/>
      <c r="FOR76" s="251"/>
      <c r="FOS76" s="251"/>
      <c r="FOT76" s="251"/>
      <c r="FOU76" s="265"/>
      <c r="FOV76" s="251"/>
      <c r="FOW76" s="251"/>
      <c r="FOX76" s="251"/>
      <c r="FOY76" s="251"/>
      <c r="FOZ76" s="251"/>
      <c r="FPA76" s="251"/>
      <c r="FPB76" s="265"/>
      <c r="FPC76" s="251"/>
      <c r="FPD76" s="251"/>
      <c r="FPE76" s="251"/>
      <c r="FPF76" s="251"/>
      <c r="FPG76" s="251"/>
      <c r="FPH76" s="251"/>
      <c r="FPI76" s="265"/>
      <c r="FPJ76" s="251"/>
      <c r="FPK76" s="251"/>
      <c r="FPL76" s="251"/>
      <c r="FPM76" s="251"/>
      <c r="FPN76" s="251"/>
      <c r="FPO76" s="251"/>
      <c r="FPP76" s="265"/>
      <c r="FPQ76" s="251"/>
      <c r="FPR76" s="251"/>
      <c r="FPS76" s="251"/>
      <c r="FPT76" s="251"/>
      <c r="FPU76" s="251"/>
      <c r="FPV76" s="251"/>
      <c r="FPW76" s="265"/>
      <c r="FPX76" s="251"/>
      <c r="FPY76" s="251"/>
      <c r="FPZ76" s="251"/>
      <c r="FQA76" s="251"/>
      <c r="FQB76" s="251"/>
      <c r="FQC76" s="251"/>
      <c r="FQD76" s="265"/>
      <c r="FQE76" s="251"/>
      <c r="FQF76" s="251"/>
      <c r="FQG76" s="251"/>
      <c r="FQH76" s="251"/>
      <c r="FQI76" s="251"/>
      <c r="FQJ76" s="251"/>
      <c r="FQK76" s="265"/>
      <c r="FQL76" s="251"/>
      <c r="FQM76" s="251"/>
      <c r="FQN76" s="251"/>
      <c r="FQO76" s="251"/>
      <c r="FQP76" s="251"/>
      <c r="FQQ76" s="251"/>
      <c r="FQR76" s="265"/>
      <c r="FQS76" s="251"/>
      <c r="FQT76" s="251"/>
      <c r="FQU76" s="251"/>
      <c r="FQV76" s="251"/>
      <c r="FQW76" s="251"/>
      <c r="FQX76" s="251"/>
      <c r="FQY76" s="265"/>
      <c r="FQZ76" s="251"/>
      <c r="FRA76" s="251"/>
      <c r="FRB76" s="251"/>
      <c r="FRC76" s="251"/>
      <c r="FRD76" s="251"/>
      <c r="FRE76" s="251"/>
      <c r="FRF76" s="265"/>
      <c r="FRG76" s="251"/>
      <c r="FRH76" s="251"/>
      <c r="FRI76" s="251"/>
      <c r="FRJ76" s="251"/>
      <c r="FRK76" s="251"/>
      <c r="FRL76" s="251"/>
      <c r="FRM76" s="265"/>
      <c r="FRN76" s="251"/>
      <c r="FRO76" s="251"/>
      <c r="FRP76" s="251"/>
      <c r="FRQ76" s="251"/>
      <c r="FRR76" s="251"/>
      <c r="FRS76" s="251"/>
      <c r="FRT76" s="265"/>
      <c r="FRU76" s="251"/>
      <c r="FRV76" s="251"/>
      <c r="FRW76" s="251"/>
      <c r="FRX76" s="251"/>
      <c r="FRY76" s="251"/>
      <c r="FRZ76" s="251"/>
      <c r="FSA76" s="265"/>
      <c r="FSB76" s="251"/>
      <c r="FSC76" s="251"/>
      <c r="FSD76" s="251"/>
      <c r="FSE76" s="251"/>
      <c r="FSF76" s="251"/>
      <c r="FSG76" s="251"/>
      <c r="FSH76" s="265"/>
      <c r="FSI76" s="251"/>
      <c r="FSJ76" s="251"/>
      <c r="FSK76" s="251"/>
      <c r="FSL76" s="251"/>
      <c r="FSM76" s="251"/>
      <c r="FSN76" s="251"/>
      <c r="FSO76" s="265"/>
      <c r="FSP76" s="251"/>
      <c r="FSQ76" s="251"/>
      <c r="FSR76" s="251"/>
      <c r="FSS76" s="251"/>
      <c r="FST76" s="251"/>
      <c r="FSU76" s="251"/>
      <c r="FSV76" s="265"/>
      <c r="FSW76" s="251"/>
      <c r="FSX76" s="251"/>
      <c r="FSY76" s="251"/>
      <c r="FSZ76" s="251"/>
      <c r="FTA76" s="251"/>
      <c r="FTB76" s="251"/>
      <c r="FTC76" s="265"/>
      <c r="FTD76" s="251"/>
      <c r="FTE76" s="251"/>
      <c r="FTF76" s="251"/>
      <c r="FTG76" s="251"/>
      <c r="FTH76" s="251"/>
      <c r="FTI76" s="251"/>
      <c r="FTJ76" s="265"/>
      <c r="FTK76" s="251"/>
      <c r="FTL76" s="251"/>
      <c r="FTM76" s="251"/>
      <c r="FTN76" s="251"/>
      <c r="FTO76" s="251"/>
      <c r="FTP76" s="251"/>
      <c r="FTQ76" s="265"/>
      <c r="FTR76" s="251"/>
      <c r="FTS76" s="251"/>
      <c r="FTT76" s="251"/>
      <c r="FTU76" s="251"/>
      <c r="FTV76" s="251"/>
      <c r="FTW76" s="251"/>
      <c r="FTX76" s="265"/>
      <c r="FTY76" s="251"/>
      <c r="FTZ76" s="251"/>
      <c r="FUA76" s="251"/>
      <c r="FUB76" s="251"/>
      <c r="FUC76" s="251"/>
      <c r="FUD76" s="251"/>
      <c r="FUE76" s="265"/>
      <c r="FUF76" s="251"/>
      <c r="FUG76" s="251"/>
      <c r="FUH76" s="251"/>
      <c r="FUI76" s="251"/>
      <c r="FUJ76" s="251"/>
      <c r="FUK76" s="251"/>
      <c r="FUL76" s="265"/>
      <c r="FUM76" s="251"/>
      <c r="FUN76" s="251"/>
      <c r="FUO76" s="251"/>
      <c r="FUP76" s="251"/>
      <c r="FUQ76" s="251"/>
      <c r="FUR76" s="251"/>
      <c r="FUS76" s="265"/>
      <c r="FUT76" s="251"/>
      <c r="FUU76" s="251"/>
      <c r="FUV76" s="251"/>
      <c r="FUW76" s="251"/>
      <c r="FUX76" s="251"/>
      <c r="FUY76" s="251"/>
      <c r="FUZ76" s="265"/>
      <c r="FVA76" s="251"/>
      <c r="FVB76" s="251"/>
      <c r="FVC76" s="251"/>
      <c r="FVD76" s="251"/>
      <c r="FVE76" s="251"/>
      <c r="FVF76" s="251"/>
      <c r="FVG76" s="265"/>
      <c r="FVH76" s="251"/>
      <c r="FVI76" s="251"/>
      <c r="FVJ76" s="251"/>
      <c r="FVK76" s="251"/>
      <c r="FVL76" s="251"/>
      <c r="FVM76" s="251"/>
      <c r="FVN76" s="265"/>
      <c r="FVO76" s="251"/>
      <c r="FVP76" s="251"/>
      <c r="FVQ76" s="251"/>
      <c r="FVR76" s="251"/>
      <c r="FVS76" s="251"/>
      <c r="FVT76" s="251"/>
      <c r="FVU76" s="265"/>
      <c r="FVV76" s="251"/>
      <c r="FVW76" s="251"/>
      <c r="FVX76" s="251"/>
      <c r="FVY76" s="251"/>
      <c r="FVZ76" s="251"/>
      <c r="FWA76" s="251"/>
      <c r="FWB76" s="265"/>
      <c r="FWC76" s="251"/>
      <c r="FWD76" s="251"/>
      <c r="FWE76" s="251"/>
      <c r="FWF76" s="251"/>
      <c r="FWG76" s="251"/>
      <c r="FWH76" s="251"/>
      <c r="FWI76" s="265"/>
      <c r="FWJ76" s="251"/>
      <c r="FWK76" s="251"/>
      <c r="FWL76" s="251"/>
      <c r="FWM76" s="251"/>
      <c r="FWN76" s="251"/>
      <c r="FWO76" s="251"/>
      <c r="FWP76" s="265"/>
      <c r="FWQ76" s="251"/>
      <c r="FWR76" s="251"/>
      <c r="FWS76" s="251"/>
      <c r="FWT76" s="251"/>
      <c r="FWU76" s="251"/>
      <c r="FWV76" s="251"/>
      <c r="FWW76" s="265"/>
      <c r="FWX76" s="251"/>
      <c r="FWY76" s="251"/>
      <c r="FWZ76" s="251"/>
      <c r="FXA76" s="251"/>
      <c r="FXB76" s="251"/>
      <c r="FXC76" s="251"/>
      <c r="FXD76" s="265"/>
      <c r="FXE76" s="251"/>
      <c r="FXF76" s="251"/>
      <c r="FXG76" s="251"/>
      <c r="FXH76" s="251"/>
      <c r="FXI76" s="251"/>
      <c r="FXJ76" s="251"/>
      <c r="FXK76" s="265"/>
      <c r="FXL76" s="251"/>
      <c r="FXM76" s="251"/>
      <c r="FXN76" s="251"/>
      <c r="FXO76" s="251"/>
      <c r="FXP76" s="251"/>
      <c r="FXQ76" s="251"/>
      <c r="FXR76" s="265"/>
      <c r="FXS76" s="251"/>
      <c r="FXT76" s="251"/>
      <c r="FXU76" s="251"/>
      <c r="FXV76" s="251"/>
      <c r="FXW76" s="251"/>
      <c r="FXX76" s="251"/>
      <c r="FXY76" s="265"/>
      <c r="FXZ76" s="251"/>
      <c r="FYA76" s="251"/>
      <c r="FYB76" s="251"/>
      <c r="FYC76" s="251"/>
      <c r="FYD76" s="251"/>
      <c r="FYE76" s="251"/>
      <c r="FYF76" s="265"/>
      <c r="FYG76" s="251"/>
      <c r="FYH76" s="251"/>
      <c r="FYI76" s="251"/>
      <c r="FYJ76" s="251"/>
      <c r="FYK76" s="251"/>
      <c r="FYL76" s="251"/>
      <c r="FYM76" s="265"/>
      <c r="FYN76" s="251"/>
      <c r="FYO76" s="251"/>
      <c r="FYP76" s="251"/>
      <c r="FYQ76" s="251"/>
      <c r="FYR76" s="251"/>
      <c r="FYS76" s="251"/>
      <c r="FYT76" s="265"/>
      <c r="FYU76" s="251"/>
      <c r="FYV76" s="251"/>
      <c r="FYW76" s="251"/>
      <c r="FYX76" s="251"/>
      <c r="FYY76" s="251"/>
      <c r="FYZ76" s="251"/>
      <c r="FZA76" s="265"/>
      <c r="FZB76" s="251"/>
      <c r="FZC76" s="251"/>
      <c r="FZD76" s="251"/>
      <c r="FZE76" s="251"/>
      <c r="FZF76" s="251"/>
      <c r="FZG76" s="251"/>
      <c r="FZH76" s="265"/>
      <c r="FZI76" s="251"/>
      <c r="FZJ76" s="251"/>
      <c r="FZK76" s="251"/>
      <c r="FZL76" s="251"/>
      <c r="FZM76" s="251"/>
      <c r="FZN76" s="251"/>
      <c r="FZO76" s="265"/>
      <c r="FZP76" s="251"/>
      <c r="FZQ76" s="251"/>
      <c r="FZR76" s="251"/>
      <c r="FZS76" s="251"/>
      <c r="FZT76" s="251"/>
      <c r="FZU76" s="251"/>
      <c r="FZV76" s="265"/>
      <c r="FZW76" s="251"/>
      <c r="FZX76" s="251"/>
      <c r="FZY76" s="251"/>
      <c r="FZZ76" s="251"/>
      <c r="GAA76" s="251"/>
      <c r="GAB76" s="251"/>
      <c r="GAC76" s="265"/>
      <c r="GAD76" s="251"/>
      <c r="GAE76" s="251"/>
      <c r="GAF76" s="251"/>
      <c r="GAG76" s="251"/>
      <c r="GAH76" s="251"/>
      <c r="GAI76" s="251"/>
      <c r="GAJ76" s="265"/>
      <c r="GAK76" s="251"/>
      <c r="GAL76" s="251"/>
      <c r="GAM76" s="251"/>
      <c r="GAN76" s="251"/>
      <c r="GAO76" s="251"/>
      <c r="GAP76" s="251"/>
      <c r="GAQ76" s="265"/>
      <c r="GAR76" s="251"/>
      <c r="GAS76" s="251"/>
      <c r="GAT76" s="251"/>
      <c r="GAU76" s="251"/>
      <c r="GAV76" s="251"/>
      <c r="GAW76" s="251"/>
      <c r="GAX76" s="265"/>
      <c r="GAY76" s="251"/>
      <c r="GAZ76" s="251"/>
      <c r="GBA76" s="251"/>
      <c r="GBB76" s="251"/>
      <c r="GBC76" s="251"/>
      <c r="GBD76" s="251"/>
      <c r="GBE76" s="265"/>
      <c r="GBF76" s="251"/>
      <c r="GBG76" s="251"/>
      <c r="GBH76" s="251"/>
      <c r="GBI76" s="251"/>
      <c r="GBJ76" s="251"/>
      <c r="GBK76" s="251"/>
      <c r="GBL76" s="265"/>
      <c r="GBM76" s="251"/>
      <c r="GBN76" s="251"/>
      <c r="GBO76" s="251"/>
      <c r="GBP76" s="251"/>
      <c r="GBQ76" s="251"/>
      <c r="GBR76" s="251"/>
      <c r="GBS76" s="265"/>
      <c r="GBT76" s="251"/>
      <c r="GBU76" s="251"/>
      <c r="GBV76" s="251"/>
      <c r="GBW76" s="251"/>
      <c r="GBX76" s="251"/>
      <c r="GBY76" s="251"/>
      <c r="GBZ76" s="265"/>
      <c r="GCA76" s="251"/>
      <c r="GCB76" s="251"/>
      <c r="GCC76" s="251"/>
      <c r="GCD76" s="251"/>
      <c r="GCE76" s="251"/>
      <c r="GCF76" s="251"/>
      <c r="GCG76" s="265"/>
      <c r="GCH76" s="251"/>
      <c r="GCI76" s="251"/>
      <c r="GCJ76" s="251"/>
      <c r="GCK76" s="251"/>
      <c r="GCL76" s="251"/>
      <c r="GCM76" s="251"/>
      <c r="GCN76" s="265"/>
      <c r="GCO76" s="251"/>
      <c r="GCP76" s="251"/>
      <c r="GCQ76" s="251"/>
      <c r="GCR76" s="251"/>
      <c r="GCS76" s="251"/>
      <c r="GCT76" s="251"/>
      <c r="GCU76" s="265"/>
      <c r="GCV76" s="251"/>
      <c r="GCW76" s="251"/>
      <c r="GCX76" s="251"/>
      <c r="GCY76" s="251"/>
      <c r="GCZ76" s="251"/>
      <c r="GDA76" s="251"/>
      <c r="GDB76" s="265"/>
      <c r="GDC76" s="251"/>
      <c r="GDD76" s="251"/>
      <c r="GDE76" s="251"/>
      <c r="GDF76" s="251"/>
      <c r="GDG76" s="251"/>
      <c r="GDH76" s="251"/>
      <c r="GDI76" s="265"/>
      <c r="GDJ76" s="251"/>
      <c r="GDK76" s="251"/>
      <c r="GDL76" s="251"/>
      <c r="GDM76" s="251"/>
      <c r="GDN76" s="251"/>
      <c r="GDO76" s="251"/>
      <c r="GDP76" s="265"/>
      <c r="GDQ76" s="251"/>
      <c r="GDR76" s="251"/>
      <c r="GDS76" s="251"/>
      <c r="GDT76" s="251"/>
      <c r="GDU76" s="251"/>
      <c r="GDV76" s="251"/>
      <c r="GDW76" s="265"/>
      <c r="GDX76" s="251"/>
      <c r="GDY76" s="251"/>
      <c r="GDZ76" s="251"/>
      <c r="GEA76" s="251"/>
      <c r="GEB76" s="251"/>
      <c r="GEC76" s="251"/>
      <c r="GED76" s="265"/>
      <c r="GEE76" s="251"/>
      <c r="GEF76" s="251"/>
      <c r="GEG76" s="251"/>
      <c r="GEH76" s="251"/>
      <c r="GEI76" s="251"/>
      <c r="GEJ76" s="251"/>
      <c r="GEK76" s="265"/>
      <c r="GEL76" s="251"/>
      <c r="GEM76" s="251"/>
      <c r="GEN76" s="251"/>
      <c r="GEO76" s="251"/>
      <c r="GEP76" s="251"/>
      <c r="GEQ76" s="251"/>
      <c r="GER76" s="265"/>
      <c r="GES76" s="251"/>
      <c r="GET76" s="251"/>
      <c r="GEU76" s="251"/>
      <c r="GEV76" s="251"/>
      <c r="GEW76" s="251"/>
      <c r="GEX76" s="251"/>
      <c r="GEY76" s="265"/>
      <c r="GEZ76" s="251"/>
      <c r="GFA76" s="251"/>
      <c r="GFB76" s="251"/>
      <c r="GFC76" s="251"/>
      <c r="GFD76" s="251"/>
      <c r="GFE76" s="251"/>
      <c r="GFF76" s="265"/>
      <c r="GFG76" s="251"/>
      <c r="GFH76" s="251"/>
      <c r="GFI76" s="251"/>
      <c r="GFJ76" s="251"/>
      <c r="GFK76" s="251"/>
      <c r="GFL76" s="251"/>
      <c r="GFM76" s="265"/>
      <c r="GFN76" s="251"/>
      <c r="GFO76" s="251"/>
      <c r="GFP76" s="251"/>
      <c r="GFQ76" s="251"/>
      <c r="GFR76" s="251"/>
      <c r="GFS76" s="251"/>
      <c r="GFT76" s="265"/>
      <c r="GFU76" s="251"/>
      <c r="GFV76" s="251"/>
      <c r="GFW76" s="251"/>
      <c r="GFX76" s="251"/>
      <c r="GFY76" s="251"/>
      <c r="GFZ76" s="251"/>
      <c r="GGA76" s="265"/>
      <c r="GGB76" s="251"/>
      <c r="GGC76" s="251"/>
      <c r="GGD76" s="251"/>
      <c r="GGE76" s="251"/>
      <c r="GGF76" s="251"/>
      <c r="GGG76" s="251"/>
      <c r="GGH76" s="265"/>
      <c r="GGI76" s="251"/>
      <c r="GGJ76" s="251"/>
      <c r="GGK76" s="251"/>
      <c r="GGL76" s="251"/>
      <c r="GGM76" s="251"/>
      <c r="GGN76" s="251"/>
      <c r="GGO76" s="265"/>
      <c r="GGP76" s="251"/>
      <c r="GGQ76" s="251"/>
      <c r="GGR76" s="251"/>
      <c r="GGS76" s="251"/>
      <c r="GGT76" s="251"/>
      <c r="GGU76" s="251"/>
      <c r="GGV76" s="265"/>
      <c r="GGW76" s="251"/>
      <c r="GGX76" s="251"/>
      <c r="GGY76" s="251"/>
      <c r="GGZ76" s="251"/>
      <c r="GHA76" s="251"/>
      <c r="GHB76" s="251"/>
      <c r="GHC76" s="265"/>
      <c r="GHD76" s="251"/>
      <c r="GHE76" s="251"/>
      <c r="GHF76" s="251"/>
      <c r="GHG76" s="251"/>
      <c r="GHH76" s="251"/>
      <c r="GHI76" s="251"/>
      <c r="GHJ76" s="265"/>
      <c r="GHK76" s="251"/>
      <c r="GHL76" s="251"/>
      <c r="GHM76" s="251"/>
      <c r="GHN76" s="251"/>
      <c r="GHO76" s="251"/>
      <c r="GHP76" s="251"/>
      <c r="GHQ76" s="265"/>
      <c r="GHR76" s="251"/>
      <c r="GHS76" s="251"/>
      <c r="GHT76" s="251"/>
      <c r="GHU76" s="251"/>
      <c r="GHV76" s="251"/>
      <c r="GHW76" s="251"/>
      <c r="GHX76" s="265"/>
      <c r="GHY76" s="251"/>
      <c r="GHZ76" s="251"/>
      <c r="GIA76" s="251"/>
      <c r="GIB76" s="251"/>
      <c r="GIC76" s="251"/>
      <c r="GID76" s="251"/>
      <c r="GIE76" s="265"/>
      <c r="GIF76" s="251"/>
      <c r="GIG76" s="251"/>
      <c r="GIH76" s="251"/>
      <c r="GII76" s="251"/>
      <c r="GIJ76" s="251"/>
      <c r="GIK76" s="251"/>
      <c r="GIL76" s="265"/>
      <c r="GIM76" s="251"/>
      <c r="GIN76" s="251"/>
      <c r="GIO76" s="251"/>
      <c r="GIP76" s="251"/>
      <c r="GIQ76" s="251"/>
      <c r="GIR76" s="251"/>
      <c r="GIS76" s="265"/>
      <c r="GIT76" s="251"/>
      <c r="GIU76" s="251"/>
      <c r="GIV76" s="251"/>
      <c r="GIW76" s="251"/>
      <c r="GIX76" s="251"/>
      <c r="GIY76" s="251"/>
      <c r="GIZ76" s="265"/>
      <c r="GJA76" s="251"/>
      <c r="GJB76" s="251"/>
      <c r="GJC76" s="251"/>
      <c r="GJD76" s="251"/>
      <c r="GJE76" s="251"/>
      <c r="GJF76" s="251"/>
      <c r="GJG76" s="265"/>
      <c r="GJH76" s="251"/>
      <c r="GJI76" s="251"/>
      <c r="GJJ76" s="251"/>
      <c r="GJK76" s="251"/>
      <c r="GJL76" s="251"/>
      <c r="GJM76" s="251"/>
      <c r="GJN76" s="265"/>
      <c r="GJO76" s="251"/>
      <c r="GJP76" s="251"/>
      <c r="GJQ76" s="251"/>
      <c r="GJR76" s="251"/>
      <c r="GJS76" s="251"/>
      <c r="GJT76" s="251"/>
      <c r="GJU76" s="265"/>
      <c r="GJV76" s="251"/>
      <c r="GJW76" s="251"/>
      <c r="GJX76" s="251"/>
      <c r="GJY76" s="251"/>
      <c r="GJZ76" s="251"/>
      <c r="GKA76" s="251"/>
      <c r="GKB76" s="265"/>
      <c r="GKC76" s="251"/>
      <c r="GKD76" s="251"/>
      <c r="GKE76" s="251"/>
      <c r="GKF76" s="251"/>
      <c r="GKG76" s="251"/>
      <c r="GKH76" s="251"/>
      <c r="GKI76" s="265"/>
      <c r="GKJ76" s="251"/>
      <c r="GKK76" s="251"/>
      <c r="GKL76" s="251"/>
      <c r="GKM76" s="251"/>
      <c r="GKN76" s="251"/>
      <c r="GKO76" s="251"/>
      <c r="GKP76" s="265"/>
      <c r="GKQ76" s="251"/>
      <c r="GKR76" s="251"/>
      <c r="GKS76" s="251"/>
      <c r="GKT76" s="251"/>
      <c r="GKU76" s="251"/>
      <c r="GKV76" s="251"/>
      <c r="GKW76" s="265"/>
      <c r="GKX76" s="251"/>
      <c r="GKY76" s="251"/>
      <c r="GKZ76" s="251"/>
      <c r="GLA76" s="251"/>
      <c r="GLB76" s="251"/>
      <c r="GLC76" s="251"/>
      <c r="GLD76" s="265"/>
      <c r="GLE76" s="251"/>
      <c r="GLF76" s="251"/>
      <c r="GLG76" s="251"/>
      <c r="GLH76" s="251"/>
      <c r="GLI76" s="251"/>
      <c r="GLJ76" s="251"/>
      <c r="GLK76" s="265"/>
      <c r="GLL76" s="251"/>
      <c r="GLM76" s="251"/>
      <c r="GLN76" s="251"/>
      <c r="GLO76" s="251"/>
      <c r="GLP76" s="251"/>
      <c r="GLQ76" s="251"/>
      <c r="GLR76" s="265"/>
      <c r="GLS76" s="251"/>
      <c r="GLT76" s="251"/>
      <c r="GLU76" s="251"/>
      <c r="GLV76" s="251"/>
      <c r="GLW76" s="251"/>
      <c r="GLX76" s="251"/>
      <c r="GLY76" s="265"/>
      <c r="GLZ76" s="251"/>
      <c r="GMA76" s="251"/>
      <c r="GMB76" s="251"/>
      <c r="GMC76" s="251"/>
      <c r="GMD76" s="251"/>
      <c r="GME76" s="251"/>
      <c r="GMF76" s="265"/>
      <c r="GMG76" s="251"/>
      <c r="GMH76" s="251"/>
      <c r="GMI76" s="251"/>
      <c r="GMJ76" s="251"/>
      <c r="GMK76" s="251"/>
      <c r="GML76" s="251"/>
      <c r="GMM76" s="265"/>
      <c r="GMN76" s="251"/>
      <c r="GMO76" s="251"/>
      <c r="GMP76" s="251"/>
      <c r="GMQ76" s="251"/>
      <c r="GMR76" s="251"/>
      <c r="GMS76" s="251"/>
      <c r="GMT76" s="265"/>
      <c r="GMU76" s="251"/>
      <c r="GMV76" s="251"/>
      <c r="GMW76" s="251"/>
      <c r="GMX76" s="251"/>
      <c r="GMY76" s="251"/>
      <c r="GMZ76" s="251"/>
      <c r="GNA76" s="265"/>
      <c r="GNB76" s="251"/>
      <c r="GNC76" s="251"/>
      <c r="GND76" s="251"/>
      <c r="GNE76" s="251"/>
      <c r="GNF76" s="251"/>
      <c r="GNG76" s="251"/>
      <c r="GNH76" s="265"/>
      <c r="GNI76" s="251"/>
      <c r="GNJ76" s="251"/>
      <c r="GNK76" s="251"/>
      <c r="GNL76" s="251"/>
      <c r="GNM76" s="251"/>
      <c r="GNN76" s="251"/>
      <c r="GNO76" s="265"/>
      <c r="GNP76" s="251"/>
      <c r="GNQ76" s="251"/>
      <c r="GNR76" s="251"/>
      <c r="GNS76" s="251"/>
      <c r="GNT76" s="251"/>
      <c r="GNU76" s="251"/>
      <c r="GNV76" s="265"/>
      <c r="GNW76" s="251"/>
      <c r="GNX76" s="251"/>
      <c r="GNY76" s="251"/>
      <c r="GNZ76" s="251"/>
      <c r="GOA76" s="251"/>
      <c r="GOB76" s="251"/>
      <c r="GOC76" s="265"/>
      <c r="GOD76" s="251"/>
      <c r="GOE76" s="251"/>
      <c r="GOF76" s="251"/>
      <c r="GOG76" s="251"/>
      <c r="GOH76" s="251"/>
      <c r="GOI76" s="251"/>
      <c r="GOJ76" s="265"/>
      <c r="GOK76" s="251"/>
      <c r="GOL76" s="251"/>
      <c r="GOM76" s="251"/>
      <c r="GON76" s="251"/>
      <c r="GOO76" s="251"/>
      <c r="GOP76" s="251"/>
      <c r="GOQ76" s="265"/>
      <c r="GOR76" s="251"/>
      <c r="GOS76" s="251"/>
      <c r="GOT76" s="251"/>
      <c r="GOU76" s="251"/>
      <c r="GOV76" s="251"/>
      <c r="GOW76" s="251"/>
      <c r="GOX76" s="265"/>
      <c r="GOY76" s="251"/>
      <c r="GOZ76" s="251"/>
      <c r="GPA76" s="251"/>
      <c r="GPB76" s="251"/>
      <c r="GPC76" s="251"/>
      <c r="GPD76" s="251"/>
      <c r="GPE76" s="265"/>
      <c r="GPF76" s="251"/>
      <c r="GPG76" s="251"/>
      <c r="GPH76" s="251"/>
      <c r="GPI76" s="251"/>
      <c r="GPJ76" s="251"/>
      <c r="GPK76" s="251"/>
      <c r="GPL76" s="265"/>
      <c r="GPM76" s="251"/>
      <c r="GPN76" s="251"/>
      <c r="GPO76" s="251"/>
      <c r="GPP76" s="251"/>
      <c r="GPQ76" s="251"/>
      <c r="GPR76" s="251"/>
      <c r="GPS76" s="265"/>
      <c r="GPT76" s="251"/>
      <c r="GPU76" s="251"/>
      <c r="GPV76" s="251"/>
      <c r="GPW76" s="251"/>
      <c r="GPX76" s="251"/>
      <c r="GPY76" s="251"/>
      <c r="GPZ76" s="265"/>
      <c r="GQA76" s="251"/>
      <c r="GQB76" s="251"/>
      <c r="GQC76" s="251"/>
      <c r="GQD76" s="251"/>
      <c r="GQE76" s="251"/>
      <c r="GQF76" s="251"/>
      <c r="GQG76" s="265"/>
      <c r="GQH76" s="251"/>
      <c r="GQI76" s="251"/>
      <c r="GQJ76" s="251"/>
      <c r="GQK76" s="251"/>
      <c r="GQL76" s="251"/>
      <c r="GQM76" s="251"/>
      <c r="GQN76" s="265"/>
      <c r="GQO76" s="251"/>
      <c r="GQP76" s="251"/>
      <c r="GQQ76" s="251"/>
      <c r="GQR76" s="251"/>
      <c r="GQS76" s="251"/>
      <c r="GQT76" s="251"/>
      <c r="GQU76" s="265"/>
      <c r="GQV76" s="251"/>
      <c r="GQW76" s="251"/>
      <c r="GQX76" s="251"/>
      <c r="GQY76" s="251"/>
      <c r="GQZ76" s="251"/>
      <c r="GRA76" s="251"/>
      <c r="GRB76" s="265"/>
      <c r="GRC76" s="251"/>
      <c r="GRD76" s="251"/>
      <c r="GRE76" s="251"/>
      <c r="GRF76" s="251"/>
      <c r="GRG76" s="251"/>
      <c r="GRH76" s="251"/>
      <c r="GRI76" s="265"/>
      <c r="GRJ76" s="251"/>
      <c r="GRK76" s="251"/>
      <c r="GRL76" s="251"/>
      <c r="GRM76" s="251"/>
      <c r="GRN76" s="251"/>
      <c r="GRO76" s="251"/>
      <c r="GRP76" s="265"/>
      <c r="GRQ76" s="251"/>
      <c r="GRR76" s="251"/>
      <c r="GRS76" s="251"/>
      <c r="GRT76" s="251"/>
      <c r="GRU76" s="251"/>
      <c r="GRV76" s="251"/>
      <c r="GRW76" s="265"/>
      <c r="GRX76" s="251"/>
      <c r="GRY76" s="251"/>
      <c r="GRZ76" s="251"/>
      <c r="GSA76" s="251"/>
      <c r="GSB76" s="251"/>
      <c r="GSC76" s="251"/>
      <c r="GSD76" s="265"/>
      <c r="GSE76" s="251"/>
      <c r="GSF76" s="251"/>
      <c r="GSG76" s="251"/>
      <c r="GSH76" s="251"/>
      <c r="GSI76" s="251"/>
      <c r="GSJ76" s="251"/>
      <c r="GSK76" s="265"/>
      <c r="GSL76" s="251"/>
      <c r="GSM76" s="251"/>
      <c r="GSN76" s="251"/>
      <c r="GSO76" s="251"/>
      <c r="GSP76" s="251"/>
      <c r="GSQ76" s="251"/>
      <c r="GSR76" s="265"/>
      <c r="GSS76" s="251"/>
      <c r="GST76" s="251"/>
      <c r="GSU76" s="251"/>
      <c r="GSV76" s="251"/>
      <c r="GSW76" s="251"/>
      <c r="GSX76" s="251"/>
      <c r="GSY76" s="265"/>
      <c r="GSZ76" s="251"/>
      <c r="GTA76" s="251"/>
      <c r="GTB76" s="251"/>
      <c r="GTC76" s="251"/>
      <c r="GTD76" s="251"/>
      <c r="GTE76" s="251"/>
      <c r="GTF76" s="265"/>
      <c r="GTG76" s="251"/>
      <c r="GTH76" s="251"/>
      <c r="GTI76" s="251"/>
      <c r="GTJ76" s="251"/>
      <c r="GTK76" s="251"/>
      <c r="GTL76" s="251"/>
      <c r="GTM76" s="265"/>
      <c r="GTN76" s="251"/>
      <c r="GTO76" s="251"/>
      <c r="GTP76" s="251"/>
      <c r="GTQ76" s="251"/>
      <c r="GTR76" s="251"/>
      <c r="GTS76" s="251"/>
      <c r="GTT76" s="265"/>
      <c r="GTU76" s="251"/>
      <c r="GTV76" s="251"/>
      <c r="GTW76" s="251"/>
      <c r="GTX76" s="251"/>
      <c r="GTY76" s="251"/>
      <c r="GTZ76" s="251"/>
      <c r="GUA76" s="265"/>
      <c r="GUB76" s="251"/>
      <c r="GUC76" s="251"/>
      <c r="GUD76" s="251"/>
      <c r="GUE76" s="251"/>
      <c r="GUF76" s="251"/>
      <c r="GUG76" s="251"/>
      <c r="GUH76" s="265"/>
      <c r="GUI76" s="251"/>
      <c r="GUJ76" s="251"/>
      <c r="GUK76" s="251"/>
      <c r="GUL76" s="251"/>
      <c r="GUM76" s="251"/>
      <c r="GUN76" s="251"/>
      <c r="GUO76" s="265"/>
      <c r="GUP76" s="251"/>
      <c r="GUQ76" s="251"/>
      <c r="GUR76" s="251"/>
      <c r="GUS76" s="251"/>
      <c r="GUT76" s="251"/>
      <c r="GUU76" s="251"/>
      <c r="GUV76" s="265"/>
      <c r="GUW76" s="251"/>
      <c r="GUX76" s="251"/>
      <c r="GUY76" s="251"/>
      <c r="GUZ76" s="251"/>
      <c r="GVA76" s="251"/>
      <c r="GVB76" s="251"/>
      <c r="GVC76" s="265"/>
      <c r="GVD76" s="251"/>
      <c r="GVE76" s="251"/>
      <c r="GVF76" s="251"/>
      <c r="GVG76" s="251"/>
      <c r="GVH76" s="251"/>
      <c r="GVI76" s="251"/>
      <c r="GVJ76" s="265"/>
      <c r="GVK76" s="251"/>
      <c r="GVL76" s="251"/>
      <c r="GVM76" s="251"/>
      <c r="GVN76" s="251"/>
      <c r="GVO76" s="251"/>
      <c r="GVP76" s="251"/>
      <c r="GVQ76" s="265"/>
      <c r="GVR76" s="251"/>
      <c r="GVS76" s="251"/>
      <c r="GVT76" s="251"/>
      <c r="GVU76" s="251"/>
      <c r="GVV76" s="251"/>
      <c r="GVW76" s="251"/>
      <c r="GVX76" s="265"/>
      <c r="GVY76" s="251"/>
      <c r="GVZ76" s="251"/>
      <c r="GWA76" s="251"/>
      <c r="GWB76" s="251"/>
      <c r="GWC76" s="251"/>
      <c r="GWD76" s="251"/>
      <c r="GWE76" s="265"/>
      <c r="GWF76" s="251"/>
      <c r="GWG76" s="251"/>
      <c r="GWH76" s="251"/>
      <c r="GWI76" s="251"/>
      <c r="GWJ76" s="251"/>
      <c r="GWK76" s="251"/>
      <c r="GWL76" s="265"/>
      <c r="GWM76" s="251"/>
      <c r="GWN76" s="251"/>
      <c r="GWO76" s="251"/>
      <c r="GWP76" s="251"/>
      <c r="GWQ76" s="251"/>
      <c r="GWR76" s="251"/>
      <c r="GWS76" s="265"/>
      <c r="GWT76" s="251"/>
      <c r="GWU76" s="251"/>
      <c r="GWV76" s="251"/>
      <c r="GWW76" s="251"/>
      <c r="GWX76" s="251"/>
      <c r="GWY76" s="251"/>
      <c r="GWZ76" s="265"/>
      <c r="GXA76" s="251"/>
      <c r="GXB76" s="251"/>
      <c r="GXC76" s="251"/>
      <c r="GXD76" s="251"/>
      <c r="GXE76" s="251"/>
      <c r="GXF76" s="251"/>
      <c r="GXG76" s="265"/>
      <c r="GXH76" s="251"/>
      <c r="GXI76" s="251"/>
      <c r="GXJ76" s="251"/>
      <c r="GXK76" s="251"/>
      <c r="GXL76" s="251"/>
      <c r="GXM76" s="251"/>
      <c r="GXN76" s="265"/>
      <c r="GXO76" s="251"/>
      <c r="GXP76" s="251"/>
      <c r="GXQ76" s="251"/>
      <c r="GXR76" s="251"/>
      <c r="GXS76" s="251"/>
      <c r="GXT76" s="251"/>
      <c r="GXU76" s="265"/>
      <c r="GXV76" s="251"/>
      <c r="GXW76" s="251"/>
      <c r="GXX76" s="251"/>
      <c r="GXY76" s="251"/>
      <c r="GXZ76" s="251"/>
      <c r="GYA76" s="251"/>
      <c r="GYB76" s="265"/>
      <c r="GYC76" s="251"/>
      <c r="GYD76" s="251"/>
      <c r="GYE76" s="251"/>
      <c r="GYF76" s="251"/>
      <c r="GYG76" s="251"/>
      <c r="GYH76" s="251"/>
      <c r="GYI76" s="265"/>
      <c r="GYJ76" s="251"/>
      <c r="GYK76" s="251"/>
      <c r="GYL76" s="251"/>
      <c r="GYM76" s="251"/>
      <c r="GYN76" s="251"/>
      <c r="GYO76" s="251"/>
      <c r="GYP76" s="265"/>
      <c r="GYQ76" s="251"/>
      <c r="GYR76" s="251"/>
      <c r="GYS76" s="251"/>
      <c r="GYT76" s="251"/>
      <c r="GYU76" s="251"/>
      <c r="GYV76" s="251"/>
      <c r="GYW76" s="265"/>
      <c r="GYX76" s="251"/>
      <c r="GYY76" s="251"/>
      <c r="GYZ76" s="251"/>
      <c r="GZA76" s="251"/>
      <c r="GZB76" s="251"/>
      <c r="GZC76" s="251"/>
      <c r="GZD76" s="265"/>
      <c r="GZE76" s="251"/>
      <c r="GZF76" s="251"/>
      <c r="GZG76" s="251"/>
      <c r="GZH76" s="251"/>
      <c r="GZI76" s="251"/>
      <c r="GZJ76" s="251"/>
      <c r="GZK76" s="265"/>
      <c r="GZL76" s="251"/>
      <c r="GZM76" s="251"/>
      <c r="GZN76" s="251"/>
      <c r="GZO76" s="251"/>
      <c r="GZP76" s="251"/>
      <c r="GZQ76" s="251"/>
      <c r="GZR76" s="265"/>
      <c r="GZS76" s="251"/>
      <c r="GZT76" s="251"/>
      <c r="GZU76" s="251"/>
      <c r="GZV76" s="251"/>
      <c r="GZW76" s="251"/>
      <c r="GZX76" s="251"/>
      <c r="GZY76" s="265"/>
      <c r="GZZ76" s="251"/>
      <c r="HAA76" s="251"/>
      <c r="HAB76" s="251"/>
      <c r="HAC76" s="251"/>
      <c r="HAD76" s="251"/>
      <c r="HAE76" s="251"/>
      <c r="HAF76" s="265"/>
      <c r="HAG76" s="251"/>
      <c r="HAH76" s="251"/>
      <c r="HAI76" s="251"/>
      <c r="HAJ76" s="251"/>
      <c r="HAK76" s="251"/>
      <c r="HAL76" s="251"/>
      <c r="HAM76" s="265"/>
      <c r="HAN76" s="251"/>
      <c r="HAO76" s="251"/>
      <c r="HAP76" s="251"/>
      <c r="HAQ76" s="251"/>
      <c r="HAR76" s="251"/>
      <c r="HAS76" s="251"/>
      <c r="HAT76" s="265"/>
      <c r="HAU76" s="251"/>
      <c r="HAV76" s="251"/>
      <c r="HAW76" s="251"/>
      <c r="HAX76" s="251"/>
      <c r="HAY76" s="251"/>
      <c r="HAZ76" s="251"/>
      <c r="HBA76" s="265"/>
      <c r="HBB76" s="251"/>
      <c r="HBC76" s="251"/>
      <c r="HBD76" s="251"/>
      <c r="HBE76" s="251"/>
      <c r="HBF76" s="251"/>
      <c r="HBG76" s="251"/>
      <c r="HBH76" s="265"/>
      <c r="HBI76" s="251"/>
      <c r="HBJ76" s="251"/>
      <c r="HBK76" s="251"/>
      <c r="HBL76" s="251"/>
      <c r="HBM76" s="251"/>
      <c r="HBN76" s="251"/>
      <c r="HBO76" s="265"/>
      <c r="HBP76" s="251"/>
      <c r="HBQ76" s="251"/>
      <c r="HBR76" s="251"/>
      <c r="HBS76" s="251"/>
      <c r="HBT76" s="251"/>
      <c r="HBU76" s="251"/>
      <c r="HBV76" s="265"/>
      <c r="HBW76" s="251"/>
      <c r="HBX76" s="251"/>
      <c r="HBY76" s="251"/>
      <c r="HBZ76" s="251"/>
      <c r="HCA76" s="251"/>
      <c r="HCB76" s="251"/>
      <c r="HCC76" s="265"/>
      <c r="HCD76" s="251"/>
      <c r="HCE76" s="251"/>
      <c r="HCF76" s="251"/>
      <c r="HCG76" s="251"/>
      <c r="HCH76" s="251"/>
      <c r="HCI76" s="251"/>
      <c r="HCJ76" s="265"/>
      <c r="HCK76" s="251"/>
      <c r="HCL76" s="251"/>
      <c r="HCM76" s="251"/>
      <c r="HCN76" s="251"/>
      <c r="HCO76" s="251"/>
      <c r="HCP76" s="251"/>
      <c r="HCQ76" s="265"/>
      <c r="HCR76" s="251"/>
      <c r="HCS76" s="251"/>
      <c r="HCT76" s="251"/>
      <c r="HCU76" s="251"/>
      <c r="HCV76" s="251"/>
      <c r="HCW76" s="251"/>
      <c r="HCX76" s="265"/>
      <c r="HCY76" s="251"/>
      <c r="HCZ76" s="251"/>
      <c r="HDA76" s="251"/>
      <c r="HDB76" s="251"/>
      <c r="HDC76" s="251"/>
      <c r="HDD76" s="251"/>
      <c r="HDE76" s="265"/>
      <c r="HDF76" s="251"/>
      <c r="HDG76" s="251"/>
      <c r="HDH76" s="251"/>
      <c r="HDI76" s="251"/>
      <c r="HDJ76" s="251"/>
      <c r="HDK76" s="251"/>
      <c r="HDL76" s="265"/>
      <c r="HDM76" s="251"/>
      <c r="HDN76" s="251"/>
      <c r="HDO76" s="251"/>
      <c r="HDP76" s="251"/>
      <c r="HDQ76" s="251"/>
      <c r="HDR76" s="251"/>
      <c r="HDS76" s="265"/>
      <c r="HDT76" s="251"/>
      <c r="HDU76" s="251"/>
      <c r="HDV76" s="251"/>
      <c r="HDW76" s="251"/>
      <c r="HDX76" s="251"/>
      <c r="HDY76" s="251"/>
      <c r="HDZ76" s="265"/>
      <c r="HEA76" s="251"/>
      <c r="HEB76" s="251"/>
      <c r="HEC76" s="251"/>
      <c r="HED76" s="251"/>
      <c r="HEE76" s="251"/>
      <c r="HEF76" s="251"/>
      <c r="HEG76" s="265"/>
      <c r="HEH76" s="251"/>
      <c r="HEI76" s="251"/>
      <c r="HEJ76" s="251"/>
      <c r="HEK76" s="251"/>
      <c r="HEL76" s="251"/>
      <c r="HEM76" s="251"/>
      <c r="HEN76" s="265"/>
      <c r="HEO76" s="251"/>
      <c r="HEP76" s="251"/>
      <c r="HEQ76" s="251"/>
      <c r="HER76" s="251"/>
      <c r="HES76" s="251"/>
      <c r="HET76" s="251"/>
      <c r="HEU76" s="265"/>
      <c r="HEV76" s="251"/>
      <c r="HEW76" s="251"/>
      <c r="HEX76" s="251"/>
      <c r="HEY76" s="251"/>
      <c r="HEZ76" s="251"/>
      <c r="HFA76" s="251"/>
      <c r="HFB76" s="265"/>
      <c r="HFC76" s="251"/>
      <c r="HFD76" s="251"/>
      <c r="HFE76" s="251"/>
      <c r="HFF76" s="251"/>
      <c r="HFG76" s="251"/>
      <c r="HFH76" s="251"/>
      <c r="HFI76" s="265"/>
      <c r="HFJ76" s="251"/>
      <c r="HFK76" s="251"/>
      <c r="HFL76" s="251"/>
      <c r="HFM76" s="251"/>
      <c r="HFN76" s="251"/>
      <c r="HFO76" s="251"/>
      <c r="HFP76" s="265"/>
      <c r="HFQ76" s="251"/>
      <c r="HFR76" s="251"/>
      <c r="HFS76" s="251"/>
      <c r="HFT76" s="251"/>
      <c r="HFU76" s="251"/>
      <c r="HFV76" s="251"/>
      <c r="HFW76" s="265"/>
      <c r="HFX76" s="251"/>
      <c r="HFY76" s="251"/>
      <c r="HFZ76" s="251"/>
      <c r="HGA76" s="251"/>
      <c r="HGB76" s="251"/>
      <c r="HGC76" s="251"/>
      <c r="HGD76" s="265"/>
      <c r="HGE76" s="251"/>
      <c r="HGF76" s="251"/>
      <c r="HGG76" s="251"/>
      <c r="HGH76" s="251"/>
      <c r="HGI76" s="251"/>
      <c r="HGJ76" s="251"/>
      <c r="HGK76" s="265"/>
      <c r="HGL76" s="251"/>
      <c r="HGM76" s="251"/>
      <c r="HGN76" s="251"/>
      <c r="HGO76" s="251"/>
      <c r="HGP76" s="251"/>
      <c r="HGQ76" s="251"/>
      <c r="HGR76" s="265"/>
      <c r="HGS76" s="251"/>
      <c r="HGT76" s="251"/>
      <c r="HGU76" s="251"/>
      <c r="HGV76" s="251"/>
      <c r="HGW76" s="251"/>
      <c r="HGX76" s="251"/>
      <c r="HGY76" s="265"/>
      <c r="HGZ76" s="251"/>
      <c r="HHA76" s="251"/>
      <c r="HHB76" s="251"/>
      <c r="HHC76" s="251"/>
      <c r="HHD76" s="251"/>
      <c r="HHE76" s="251"/>
      <c r="HHF76" s="265"/>
      <c r="HHG76" s="251"/>
      <c r="HHH76" s="251"/>
      <c r="HHI76" s="251"/>
      <c r="HHJ76" s="251"/>
      <c r="HHK76" s="251"/>
      <c r="HHL76" s="251"/>
      <c r="HHM76" s="265"/>
      <c r="HHN76" s="251"/>
      <c r="HHO76" s="251"/>
      <c r="HHP76" s="251"/>
      <c r="HHQ76" s="251"/>
      <c r="HHR76" s="251"/>
      <c r="HHS76" s="251"/>
      <c r="HHT76" s="265"/>
      <c r="HHU76" s="251"/>
      <c r="HHV76" s="251"/>
      <c r="HHW76" s="251"/>
      <c r="HHX76" s="251"/>
      <c r="HHY76" s="251"/>
      <c r="HHZ76" s="251"/>
      <c r="HIA76" s="265"/>
      <c r="HIB76" s="251"/>
      <c r="HIC76" s="251"/>
      <c r="HID76" s="251"/>
      <c r="HIE76" s="251"/>
      <c r="HIF76" s="251"/>
      <c r="HIG76" s="251"/>
      <c r="HIH76" s="265"/>
      <c r="HII76" s="251"/>
      <c r="HIJ76" s="251"/>
      <c r="HIK76" s="251"/>
      <c r="HIL76" s="251"/>
      <c r="HIM76" s="251"/>
      <c r="HIN76" s="251"/>
      <c r="HIO76" s="265"/>
      <c r="HIP76" s="251"/>
      <c r="HIQ76" s="251"/>
      <c r="HIR76" s="251"/>
      <c r="HIS76" s="251"/>
      <c r="HIT76" s="251"/>
      <c r="HIU76" s="251"/>
      <c r="HIV76" s="265"/>
      <c r="HIW76" s="251"/>
      <c r="HIX76" s="251"/>
      <c r="HIY76" s="251"/>
      <c r="HIZ76" s="251"/>
      <c r="HJA76" s="251"/>
      <c r="HJB76" s="251"/>
      <c r="HJC76" s="265"/>
      <c r="HJD76" s="251"/>
      <c r="HJE76" s="251"/>
      <c r="HJF76" s="251"/>
      <c r="HJG76" s="251"/>
      <c r="HJH76" s="251"/>
      <c r="HJI76" s="251"/>
      <c r="HJJ76" s="265"/>
      <c r="HJK76" s="251"/>
      <c r="HJL76" s="251"/>
      <c r="HJM76" s="251"/>
      <c r="HJN76" s="251"/>
      <c r="HJO76" s="251"/>
      <c r="HJP76" s="251"/>
      <c r="HJQ76" s="265"/>
      <c r="HJR76" s="251"/>
      <c r="HJS76" s="251"/>
      <c r="HJT76" s="251"/>
      <c r="HJU76" s="251"/>
      <c r="HJV76" s="251"/>
      <c r="HJW76" s="251"/>
      <c r="HJX76" s="265"/>
      <c r="HJY76" s="251"/>
      <c r="HJZ76" s="251"/>
      <c r="HKA76" s="251"/>
      <c r="HKB76" s="251"/>
      <c r="HKC76" s="251"/>
      <c r="HKD76" s="251"/>
      <c r="HKE76" s="265"/>
      <c r="HKF76" s="251"/>
      <c r="HKG76" s="251"/>
      <c r="HKH76" s="251"/>
      <c r="HKI76" s="251"/>
      <c r="HKJ76" s="251"/>
      <c r="HKK76" s="251"/>
      <c r="HKL76" s="265"/>
      <c r="HKM76" s="251"/>
      <c r="HKN76" s="251"/>
      <c r="HKO76" s="251"/>
      <c r="HKP76" s="251"/>
      <c r="HKQ76" s="251"/>
      <c r="HKR76" s="251"/>
      <c r="HKS76" s="265"/>
      <c r="HKT76" s="251"/>
      <c r="HKU76" s="251"/>
      <c r="HKV76" s="251"/>
      <c r="HKW76" s="251"/>
      <c r="HKX76" s="251"/>
      <c r="HKY76" s="251"/>
      <c r="HKZ76" s="265"/>
      <c r="HLA76" s="251"/>
      <c r="HLB76" s="251"/>
      <c r="HLC76" s="251"/>
      <c r="HLD76" s="251"/>
      <c r="HLE76" s="251"/>
      <c r="HLF76" s="251"/>
      <c r="HLG76" s="265"/>
      <c r="HLH76" s="251"/>
      <c r="HLI76" s="251"/>
      <c r="HLJ76" s="251"/>
      <c r="HLK76" s="251"/>
      <c r="HLL76" s="251"/>
      <c r="HLM76" s="251"/>
      <c r="HLN76" s="265"/>
      <c r="HLO76" s="251"/>
      <c r="HLP76" s="251"/>
      <c r="HLQ76" s="251"/>
      <c r="HLR76" s="251"/>
      <c r="HLS76" s="251"/>
      <c r="HLT76" s="251"/>
      <c r="HLU76" s="265"/>
      <c r="HLV76" s="251"/>
      <c r="HLW76" s="251"/>
      <c r="HLX76" s="251"/>
      <c r="HLY76" s="251"/>
      <c r="HLZ76" s="251"/>
      <c r="HMA76" s="251"/>
      <c r="HMB76" s="265"/>
      <c r="HMC76" s="251"/>
      <c r="HMD76" s="251"/>
      <c r="HME76" s="251"/>
      <c r="HMF76" s="251"/>
      <c r="HMG76" s="251"/>
      <c r="HMH76" s="251"/>
      <c r="HMI76" s="265"/>
      <c r="HMJ76" s="251"/>
      <c r="HMK76" s="251"/>
      <c r="HML76" s="251"/>
      <c r="HMM76" s="251"/>
      <c r="HMN76" s="251"/>
      <c r="HMO76" s="251"/>
      <c r="HMP76" s="265"/>
      <c r="HMQ76" s="251"/>
      <c r="HMR76" s="251"/>
      <c r="HMS76" s="251"/>
      <c r="HMT76" s="251"/>
      <c r="HMU76" s="251"/>
      <c r="HMV76" s="251"/>
      <c r="HMW76" s="265"/>
      <c r="HMX76" s="251"/>
      <c r="HMY76" s="251"/>
      <c r="HMZ76" s="251"/>
      <c r="HNA76" s="251"/>
      <c r="HNB76" s="251"/>
      <c r="HNC76" s="251"/>
      <c r="HND76" s="265"/>
      <c r="HNE76" s="251"/>
      <c r="HNF76" s="251"/>
      <c r="HNG76" s="251"/>
      <c r="HNH76" s="251"/>
      <c r="HNI76" s="251"/>
      <c r="HNJ76" s="251"/>
      <c r="HNK76" s="265"/>
      <c r="HNL76" s="251"/>
      <c r="HNM76" s="251"/>
      <c r="HNN76" s="251"/>
      <c r="HNO76" s="251"/>
      <c r="HNP76" s="251"/>
      <c r="HNQ76" s="251"/>
      <c r="HNR76" s="265"/>
      <c r="HNS76" s="251"/>
      <c r="HNT76" s="251"/>
      <c r="HNU76" s="251"/>
      <c r="HNV76" s="251"/>
      <c r="HNW76" s="251"/>
      <c r="HNX76" s="251"/>
      <c r="HNY76" s="265"/>
      <c r="HNZ76" s="251"/>
      <c r="HOA76" s="251"/>
      <c r="HOB76" s="251"/>
      <c r="HOC76" s="251"/>
      <c r="HOD76" s="251"/>
      <c r="HOE76" s="251"/>
      <c r="HOF76" s="265"/>
      <c r="HOG76" s="251"/>
      <c r="HOH76" s="251"/>
      <c r="HOI76" s="251"/>
      <c r="HOJ76" s="251"/>
      <c r="HOK76" s="251"/>
      <c r="HOL76" s="251"/>
      <c r="HOM76" s="265"/>
      <c r="HON76" s="251"/>
      <c r="HOO76" s="251"/>
      <c r="HOP76" s="251"/>
      <c r="HOQ76" s="251"/>
      <c r="HOR76" s="251"/>
      <c r="HOS76" s="251"/>
      <c r="HOT76" s="265"/>
      <c r="HOU76" s="251"/>
      <c r="HOV76" s="251"/>
      <c r="HOW76" s="251"/>
      <c r="HOX76" s="251"/>
      <c r="HOY76" s="251"/>
      <c r="HOZ76" s="251"/>
      <c r="HPA76" s="265"/>
      <c r="HPB76" s="251"/>
      <c r="HPC76" s="251"/>
      <c r="HPD76" s="251"/>
      <c r="HPE76" s="251"/>
      <c r="HPF76" s="251"/>
      <c r="HPG76" s="251"/>
      <c r="HPH76" s="265"/>
      <c r="HPI76" s="251"/>
      <c r="HPJ76" s="251"/>
      <c r="HPK76" s="251"/>
      <c r="HPL76" s="251"/>
      <c r="HPM76" s="251"/>
      <c r="HPN76" s="251"/>
      <c r="HPO76" s="265"/>
      <c r="HPP76" s="251"/>
      <c r="HPQ76" s="251"/>
      <c r="HPR76" s="251"/>
      <c r="HPS76" s="251"/>
      <c r="HPT76" s="251"/>
      <c r="HPU76" s="251"/>
      <c r="HPV76" s="265"/>
      <c r="HPW76" s="251"/>
      <c r="HPX76" s="251"/>
      <c r="HPY76" s="251"/>
      <c r="HPZ76" s="251"/>
      <c r="HQA76" s="251"/>
      <c r="HQB76" s="251"/>
      <c r="HQC76" s="265"/>
      <c r="HQD76" s="251"/>
      <c r="HQE76" s="251"/>
      <c r="HQF76" s="251"/>
      <c r="HQG76" s="251"/>
      <c r="HQH76" s="251"/>
      <c r="HQI76" s="251"/>
      <c r="HQJ76" s="265"/>
      <c r="HQK76" s="251"/>
      <c r="HQL76" s="251"/>
      <c r="HQM76" s="251"/>
      <c r="HQN76" s="251"/>
      <c r="HQO76" s="251"/>
      <c r="HQP76" s="251"/>
      <c r="HQQ76" s="265"/>
      <c r="HQR76" s="251"/>
      <c r="HQS76" s="251"/>
      <c r="HQT76" s="251"/>
      <c r="HQU76" s="251"/>
      <c r="HQV76" s="251"/>
      <c r="HQW76" s="251"/>
      <c r="HQX76" s="265"/>
      <c r="HQY76" s="251"/>
      <c r="HQZ76" s="251"/>
      <c r="HRA76" s="251"/>
      <c r="HRB76" s="251"/>
      <c r="HRC76" s="251"/>
      <c r="HRD76" s="251"/>
      <c r="HRE76" s="265"/>
      <c r="HRF76" s="251"/>
      <c r="HRG76" s="251"/>
      <c r="HRH76" s="251"/>
      <c r="HRI76" s="251"/>
      <c r="HRJ76" s="251"/>
      <c r="HRK76" s="251"/>
      <c r="HRL76" s="265"/>
      <c r="HRM76" s="251"/>
      <c r="HRN76" s="251"/>
      <c r="HRO76" s="251"/>
      <c r="HRP76" s="251"/>
      <c r="HRQ76" s="251"/>
      <c r="HRR76" s="251"/>
      <c r="HRS76" s="265"/>
      <c r="HRT76" s="251"/>
      <c r="HRU76" s="251"/>
      <c r="HRV76" s="251"/>
      <c r="HRW76" s="251"/>
      <c r="HRX76" s="251"/>
      <c r="HRY76" s="251"/>
      <c r="HRZ76" s="265"/>
      <c r="HSA76" s="251"/>
      <c r="HSB76" s="251"/>
      <c r="HSC76" s="251"/>
      <c r="HSD76" s="251"/>
      <c r="HSE76" s="251"/>
      <c r="HSF76" s="251"/>
      <c r="HSG76" s="265"/>
      <c r="HSH76" s="251"/>
      <c r="HSI76" s="251"/>
      <c r="HSJ76" s="251"/>
      <c r="HSK76" s="251"/>
      <c r="HSL76" s="251"/>
      <c r="HSM76" s="251"/>
      <c r="HSN76" s="265"/>
      <c r="HSO76" s="251"/>
      <c r="HSP76" s="251"/>
      <c r="HSQ76" s="251"/>
      <c r="HSR76" s="251"/>
      <c r="HSS76" s="251"/>
      <c r="HST76" s="251"/>
      <c r="HSU76" s="265"/>
      <c r="HSV76" s="251"/>
      <c r="HSW76" s="251"/>
      <c r="HSX76" s="251"/>
      <c r="HSY76" s="251"/>
      <c r="HSZ76" s="251"/>
      <c r="HTA76" s="251"/>
      <c r="HTB76" s="265"/>
      <c r="HTC76" s="251"/>
      <c r="HTD76" s="251"/>
      <c r="HTE76" s="251"/>
      <c r="HTF76" s="251"/>
      <c r="HTG76" s="251"/>
      <c r="HTH76" s="251"/>
      <c r="HTI76" s="265"/>
      <c r="HTJ76" s="251"/>
      <c r="HTK76" s="251"/>
      <c r="HTL76" s="251"/>
      <c r="HTM76" s="251"/>
      <c r="HTN76" s="251"/>
      <c r="HTO76" s="251"/>
      <c r="HTP76" s="265"/>
      <c r="HTQ76" s="251"/>
      <c r="HTR76" s="251"/>
      <c r="HTS76" s="251"/>
      <c r="HTT76" s="251"/>
      <c r="HTU76" s="251"/>
      <c r="HTV76" s="251"/>
      <c r="HTW76" s="265"/>
      <c r="HTX76" s="251"/>
      <c r="HTY76" s="251"/>
      <c r="HTZ76" s="251"/>
      <c r="HUA76" s="251"/>
      <c r="HUB76" s="251"/>
      <c r="HUC76" s="251"/>
      <c r="HUD76" s="265"/>
      <c r="HUE76" s="251"/>
      <c r="HUF76" s="251"/>
      <c r="HUG76" s="251"/>
      <c r="HUH76" s="251"/>
      <c r="HUI76" s="251"/>
      <c r="HUJ76" s="251"/>
      <c r="HUK76" s="265"/>
      <c r="HUL76" s="251"/>
      <c r="HUM76" s="251"/>
      <c r="HUN76" s="251"/>
      <c r="HUO76" s="251"/>
      <c r="HUP76" s="251"/>
      <c r="HUQ76" s="251"/>
      <c r="HUR76" s="265"/>
      <c r="HUS76" s="251"/>
      <c r="HUT76" s="251"/>
      <c r="HUU76" s="251"/>
      <c r="HUV76" s="251"/>
      <c r="HUW76" s="251"/>
      <c r="HUX76" s="251"/>
      <c r="HUY76" s="265"/>
      <c r="HUZ76" s="251"/>
      <c r="HVA76" s="251"/>
      <c r="HVB76" s="251"/>
      <c r="HVC76" s="251"/>
      <c r="HVD76" s="251"/>
      <c r="HVE76" s="251"/>
      <c r="HVF76" s="265"/>
      <c r="HVG76" s="251"/>
      <c r="HVH76" s="251"/>
      <c r="HVI76" s="251"/>
      <c r="HVJ76" s="251"/>
      <c r="HVK76" s="251"/>
      <c r="HVL76" s="251"/>
      <c r="HVM76" s="265"/>
      <c r="HVN76" s="251"/>
      <c r="HVO76" s="251"/>
      <c r="HVP76" s="251"/>
      <c r="HVQ76" s="251"/>
      <c r="HVR76" s="251"/>
      <c r="HVS76" s="251"/>
      <c r="HVT76" s="265"/>
      <c r="HVU76" s="251"/>
      <c r="HVV76" s="251"/>
      <c r="HVW76" s="251"/>
      <c r="HVX76" s="251"/>
      <c r="HVY76" s="251"/>
      <c r="HVZ76" s="251"/>
      <c r="HWA76" s="265"/>
      <c r="HWB76" s="251"/>
      <c r="HWC76" s="251"/>
      <c r="HWD76" s="251"/>
      <c r="HWE76" s="251"/>
      <c r="HWF76" s="251"/>
      <c r="HWG76" s="251"/>
      <c r="HWH76" s="265"/>
      <c r="HWI76" s="251"/>
      <c r="HWJ76" s="251"/>
      <c r="HWK76" s="251"/>
      <c r="HWL76" s="251"/>
      <c r="HWM76" s="251"/>
      <c r="HWN76" s="251"/>
      <c r="HWO76" s="265"/>
      <c r="HWP76" s="251"/>
      <c r="HWQ76" s="251"/>
      <c r="HWR76" s="251"/>
      <c r="HWS76" s="251"/>
      <c r="HWT76" s="251"/>
      <c r="HWU76" s="251"/>
      <c r="HWV76" s="265"/>
      <c r="HWW76" s="251"/>
      <c r="HWX76" s="251"/>
      <c r="HWY76" s="251"/>
      <c r="HWZ76" s="251"/>
      <c r="HXA76" s="251"/>
      <c r="HXB76" s="251"/>
      <c r="HXC76" s="265"/>
      <c r="HXD76" s="251"/>
      <c r="HXE76" s="251"/>
      <c r="HXF76" s="251"/>
      <c r="HXG76" s="251"/>
      <c r="HXH76" s="251"/>
      <c r="HXI76" s="251"/>
      <c r="HXJ76" s="265"/>
      <c r="HXK76" s="251"/>
      <c r="HXL76" s="251"/>
      <c r="HXM76" s="251"/>
      <c r="HXN76" s="251"/>
      <c r="HXO76" s="251"/>
      <c r="HXP76" s="251"/>
      <c r="HXQ76" s="265"/>
      <c r="HXR76" s="251"/>
      <c r="HXS76" s="251"/>
      <c r="HXT76" s="251"/>
      <c r="HXU76" s="251"/>
      <c r="HXV76" s="251"/>
      <c r="HXW76" s="251"/>
      <c r="HXX76" s="265"/>
      <c r="HXY76" s="251"/>
      <c r="HXZ76" s="251"/>
      <c r="HYA76" s="251"/>
      <c r="HYB76" s="251"/>
      <c r="HYC76" s="251"/>
      <c r="HYD76" s="251"/>
      <c r="HYE76" s="265"/>
      <c r="HYF76" s="251"/>
      <c r="HYG76" s="251"/>
      <c r="HYH76" s="251"/>
      <c r="HYI76" s="251"/>
      <c r="HYJ76" s="251"/>
      <c r="HYK76" s="251"/>
      <c r="HYL76" s="265"/>
      <c r="HYM76" s="251"/>
      <c r="HYN76" s="251"/>
      <c r="HYO76" s="251"/>
      <c r="HYP76" s="251"/>
      <c r="HYQ76" s="251"/>
      <c r="HYR76" s="251"/>
      <c r="HYS76" s="265"/>
      <c r="HYT76" s="251"/>
      <c r="HYU76" s="251"/>
      <c r="HYV76" s="251"/>
      <c r="HYW76" s="251"/>
      <c r="HYX76" s="251"/>
      <c r="HYY76" s="251"/>
      <c r="HYZ76" s="265"/>
      <c r="HZA76" s="251"/>
      <c r="HZB76" s="251"/>
      <c r="HZC76" s="251"/>
      <c r="HZD76" s="251"/>
      <c r="HZE76" s="251"/>
      <c r="HZF76" s="251"/>
      <c r="HZG76" s="265"/>
      <c r="HZH76" s="251"/>
      <c r="HZI76" s="251"/>
      <c r="HZJ76" s="251"/>
      <c r="HZK76" s="251"/>
      <c r="HZL76" s="251"/>
      <c r="HZM76" s="251"/>
      <c r="HZN76" s="265"/>
      <c r="HZO76" s="251"/>
      <c r="HZP76" s="251"/>
      <c r="HZQ76" s="251"/>
      <c r="HZR76" s="251"/>
      <c r="HZS76" s="251"/>
      <c r="HZT76" s="251"/>
      <c r="HZU76" s="265"/>
      <c r="HZV76" s="251"/>
      <c r="HZW76" s="251"/>
      <c r="HZX76" s="251"/>
      <c r="HZY76" s="251"/>
      <c r="HZZ76" s="251"/>
      <c r="IAA76" s="251"/>
      <c r="IAB76" s="265"/>
      <c r="IAC76" s="251"/>
      <c r="IAD76" s="251"/>
      <c r="IAE76" s="251"/>
      <c r="IAF76" s="251"/>
      <c r="IAG76" s="251"/>
      <c r="IAH76" s="251"/>
      <c r="IAI76" s="265"/>
      <c r="IAJ76" s="251"/>
      <c r="IAK76" s="251"/>
      <c r="IAL76" s="251"/>
      <c r="IAM76" s="251"/>
      <c r="IAN76" s="251"/>
      <c r="IAO76" s="251"/>
      <c r="IAP76" s="265"/>
      <c r="IAQ76" s="251"/>
      <c r="IAR76" s="251"/>
      <c r="IAS76" s="251"/>
      <c r="IAT76" s="251"/>
      <c r="IAU76" s="251"/>
      <c r="IAV76" s="251"/>
      <c r="IAW76" s="265"/>
      <c r="IAX76" s="251"/>
      <c r="IAY76" s="251"/>
      <c r="IAZ76" s="251"/>
      <c r="IBA76" s="251"/>
      <c r="IBB76" s="251"/>
      <c r="IBC76" s="251"/>
      <c r="IBD76" s="265"/>
      <c r="IBE76" s="251"/>
      <c r="IBF76" s="251"/>
      <c r="IBG76" s="251"/>
      <c r="IBH76" s="251"/>
      <c r="IBI76" s="251"/>
      <c r="IBJ76" s="251"/>
      <c r="IBK76" s="265"/>
      <c r="IBL76" s="251"/>
      <c r="IBM76" s="251"/>
      <c r="IBN76" s="251"/>
      <c r="IBO76" s="251"/>
      <c r="IBP76" s="251"/>
      <c r="IBQ76" s="251"/>
      <c r="IBR76" s="265"/>
      <c r="IBS76" s="251"/>
      <c r="IBT76" s="251"/>
      <c r="IBU76" s="251"/>
      <c r="IBV76" s="251"/>
      <c r="IBW76" s="251"/>
      <c r="IBX76" s="251"/>
      <c r="IBY76" s="265"/>
      <c r="IBZ76" s="251"/>
      <c r="ICA76" s="251"/>
      <c r="ICB76" s="251"/>
      <c r="ICC76" s="251"/>
      <c r="ICD76" s="251"/>
      <c r="ICE76" s="251"/>
      <c r="ICF76" s="265"/>
      <c r="ICG76" s="251"/>
      <c r="ICH76" s="251"/>
      <c r="ICI76" s="251"/>
      <c r="ICJ76" s="251"/>
      <c r="ICK76" s="251"/>
      <c r="ICL76" s="251"/>
      <c r="ICM76" s="265"/>
      <c r="ICN76" s="251"/>
      <c r="ICO76" s="251"/>
      <c r="ICP76" s="251"/>
      <c r="ICQ76" s="251"/>
      <c r="ICR76" s="251"/>
      <c r="ICS76" s="251"/>
      <c r="ICT76" s="265"/>
      <c r="ICU76" s="251"/>
      <c r="ICV76" s="251"/>
      <c r="ICW76" s="251"/>
      <c r="ICX76" s="251"/>
      <c r="ICY76" s="251"/>
      <c r="ICZ76" s="251"/>
      <c r="IDA76" s="265"/>
      <c r="IDB76" s="251"/>
      <c r="IDC76" s="251"/>
      <c r="IDD76" s="251"/>
      <c r="IDE76" s="251"/>
      <c r="IDF76" s="251"/>
      <c r="IDG76" s="251"/>
      <c r="IDH76" s="265"/>
      <c r="IDI76" s="251"/>
      <c r="IDJ76" s="251"/>
      <c r="IDK76" s="251"/>
      <c r="IDL76" s="251"/>
      <c r="IDM76" s="251"/>
      <c r="IDN76" s="251"/>
      <c r="IDO76" s="265"/>
      <c r="IDP76" s="251"/>
      <c r="IDQ76" s="251"/>
      <c r="IDR76" s="251"/>
      <c r="IDS76" s="251"/>
      <c r="IDT76" s="251"/>
      <c r="IDU76" s="251"/>
      <c r="IDV76" s="265"/>
      <c r="IDW76" s="251"/>
      <c r="IDX76" s="251"/>
      <c r="IDY76" s="251"/>
      <c r="IDZ76" s="251"/>
      <c r="IEA76" s="251"/>
      <c r="IEB76" s="251"/>
      <c r="IEC76" s="265"/>
      <c r="IED76" s="251"/>
      <c r="IEE76" s="251"/>
      <c r="IEF76" s="251"/>
      <c r="IEG76" s="251"/>
      <c r="IEH76" s="251"/>
      <c r="IEI76" s="251"/>
      <c r="IEJ76" s="265"/>
      <c r="IEK76" s="251"/>
      <c r="IEL76" s="251"/>
      <c r="IEM76" s="251"/>
      <c r="IEN76" s="251"/>
      <c r="IEO76" s="251"/>
      <c r="IEP76" s="251"/>
      <c r="IEQ76" s="265"/>
      <c r="IER76" s="251"/>
      <c r="IES76" s="251"/>
      <c r="IET76" s="251"/>
      <c r="IEU76" s="251"/>
      <c r="IEV76" s="251"/>
      <c r="IEW76" s="251"/>
      <c r="IEX76" s="265"/>
      <c r="IEY76" s="251"/>
      <c r="IEZ76" s="251"/>
      <c r="IFA76" s="251"/>
      <c r="IFB76" s="251"/>
      <c r="IFC76" s="251"/>
      <c r="IFD76" s="251"/>
      <c r="IFE76" s="265"/>
      <c r="IFF76" s="251"/>
      <c r="IFG76" s="251"/>
      <c r="IFH76" s="251"/>
      <c r="IFI76" s="251"/>
      <c r="IFJ76" s="251"/>
      <c r="IFK76" s="251"/>
      <c r="IFL76" s="265"/>
      <c r="IFM76" s="251"/>
      <c r="IFN76" s="251"/>
      <c r="IFO76" s="251"/>
      <c r="IFP76" s="251"/>
      <c r="IFQ76" s="251"/>
      <c r="IFR76" s="251"/>
      <c r="IFS76" s="265"/>
      <c r="IFT76" s="251"/>
      <c r="IFU76" s="251"/>
      <c r="IFV76" s="251"/>
      <c r="IFW76" s="251"/>
      <c r="IFX76" s="251"/>
      <c r="IFY76" s="251"/>
      <c r="IFZ76" s="265"/>
      <c r="IGA76" s="251"/>
      <c r="IGB76" s="251"/>
      <c r="IGC76" s="251"/>
      <c r="IGD76" s="251"/>
      <c r="IGE76" s="251"/>
      <c r="IGF76" s="251"/>
      <c r="IGG76" s="265"/>
      <c r="IGH76" s="251"/>
      <c r="IGI76" s="251"/>
      <c r="IGJ76" s="251"/>
      <c r="IGK76" s="251"/>
      <c r="IGL76" s="251"/>
      <c r="IGM76" s="251"/>
      <c r="IGN76" s="265"/>
      <c r="IGO76" s="251"/>
      <c r="IGP76" s="251"/>
      <c r="IGQ76" s="251"/>
      <c r="IGR76" s="251"/>
      <c r="IGS76" s="251"/>
      <c r="IGT76" s="251"/>
      <c r="IGU76" s="265"/>
      <c r="IGV76" s="251"/>
      <c r="IGW76" s="251"/>
      <c r="IGX76" s="251"/>
      <c r="IGY76" s="251"/>
      <c r="IGZ76" s="251"/>
      <c r="IHA76" s="251"/>
      <c r="IHB76" s="265"/>
      <c r="IHC76" s="251"/>
      <c r="IHD76" s="251"/>
      <c r="IHE76" s="251"/>
      <c r="IHF76" s="251"/>
      <c r="IHG76" s="251"/>
      <c r="IHH76" s="251"/>
      <c r="IHI76" s="265"/>
      <c r="IHJ76" s="251"/>
      <c r="IHK76" s="251"/>
      <c r="IHL76" s="251"/>
      <c r="IHM76" s="251"/>
      <c r="IHN76" s="251"/>
      <c r="IHO76" s="251"/>
      <c r="IHP76" s="265"/>
      <c r="IHQ76" s="251"/>
      <c r="IHR76" s="251"/>
      <c r="IHS76" s="251"/>
      <c r="IHT76" s="251"/>
      <c r="IHU76" s="251"/>
      <c r="IHV76" s="251"/>
      <c r="IHW76" s="265"/>
      <c r="IHX76" s="251"/>
      <c r="IHY76" s="251"/>
      <c r="IHZ76" s="251"/>
      <c r="IIA76" s="251"/>
      <c r="IIB76" s="251"/>
      <c r="IIC76" s="251"/>
      <c r="IID76" s="265"/>
      <c r="IIE76" s="251"/>
      <c r="IIF76" s="251"/>
      <c r="IIG76" s="251"/>
      <c r="IIH76" s="251"/>
      <c r="III76" s="251"/>
      <c r="IIJ76" s="251"/>
      <c r="IIK76" s="265"/>
      <c r="IIL76" s="251"/>
      <c r="IIM76" s="251"/>
      <c r="IIN76" s="251"/>
      <c r="IIO76" s="251"/>
      <c r="IIP76" s="251"/>
      <c r="IIQ76" s="251"/>
      <c r="IIR76" s="265"/>
      <c r="IIS76" s="251"/>
      <c r="IIT76" s="251"/>
      <c r="IIU76" s="251"/>
      <c r="IIV76" s="251"/>
      <c r="IIW76" s="251"/>
      <c r="IIX76" s="251"/>
      <c r="IIY76" s="265"/>
      <c r="IIZ76" s="251"/>
      <c r="IJA76" s="251"/>
      <c r="IJB76" s="251"/>
      <c r="IJC76" s="251"/>
      <c r="IJD76" s="251"/>
      <c r="IJE76" s="251"/>
      <c r="IJF76" s="265"/>
      <c r="IJG76" s="251"/>
      <c r="IJH76" s="251"/>
      <c r="IJI76" s="251"/>
      <c r="IJJ76" s="251"/>
      <c r="IJK76" s="251"/>
      <c r="IJL76" s="251"/>
      <c r="IJM76" s="265"/>
      <c r="IJN76" s="251"/>
      <c r="IJO76" s="251"/>
      <c r="IJP76" s="251"/>
      <c r="IJQ76" s="251"/>
      <c r="IJR76" s="251"/>
      <c r="IJS76" s="251"/>
      <c r="IJT76" s="265"/>
      <c r="IJU76" s="251"/>
      <c r="IJV76" s="251"/>
      <c r="IJW76" s="251"/>
      <c r="IJX76" s="251"/>
      <c r="IJY76" s="251"/>
      <c r="IJZ76" s="251"/>
      <c r="IKA76" s="265"/>
      <c r="IKB76" s="251"/>
      <c r="IKC76" s="251"/>
      <c r="IKD76" s="251"/>
      <c r="IKE76" s="251"/>
      <c r="IKF76" s="251"/>
      <c r="IKG76" s="251"/>
      <c r="IKH76" s="265"/>
      <c r="IKI76" s="251"/>
      <c r="IKJ76" s="251"/>
      <c r="IKK76" s="251"/>
      <c r="IKL76" s="251"/>
      <c r="IKM76" s="251"/>
      <c r="IKN76" s="251"/>
      <c r="IKO76" s="265"/>
      <c r="IKP76" s="251"/>
      <c r="IKQ76" s="251"/>
      <c r="IKR76" s="251"/>
      <c r="IKS76" s="251"/>
      <c r="IKT76" s="251"/>
      <c r="IKU76" s="251"/>
      <c r="IKV76" s="265"/>
      <c r="IKW76" s="251"/>
      <c r="IKX76" s="251"/>
      <c r="IKY76" s="251"/>
      <c r="IKZ76" s="251"/>
      <c r="ILA76" s="251"/>
      <c r="ILB76" s="251"/>
      <c r="ILC76" s="265"/>
      <c r="ILD76" s="251"/>
      <c r="ILE76" s="251"/>
      <c r="ILF76" s="251"/>
      <c r="ILG76" s="251"/>
      <c r="ILH76" s="251"/>
      <c r="ILI76" s="251"/>
      <c r="ILJ76" s="265"/>
      <c r="ILK76" s="251"/>
      <c r="ILL76" s="251"/>
      <c r="ILM76" s="251"/>
      <c r="ILN76" s="251"/>
      <c r="ILO76" s="251"/>
      <c r="ILP76" s="251"/>
      <c r="ILQ76" s="265"/>
      <c r="ILR76" s="251"/>
      <c r="ILS76" s="251"/>
      <c r="ILT76" s="251"/>
      <c r="ILU76" s="251"/>
      <c r="ILV76" s="251"/>
      <c r="ILW76" s="251"/>
      <c r="ILX76" s="265"/>
      <c r="ILY76" s="251"/>
      <c r="ILZ76" s="251"/>
      <c r="IMA76" s="251"/>
      <c r="IMB76" s="251"/>
      <c r="IMC76" s="251"/>
      <c r="IMD76" s="251"/>
      <c r="IME76" s="265"/>
      <c r="IMF76" s="251"/>
      <c r="IMG76" s="251"/>
      <c r="IMH76" s="251"/>
      <c r="IMI76" s="251"/>
      <c r="IMJ76" s="251"/>
      <c r="IMK76" s="251"/>
      <c r="IML76" s="265"/>
      <c r="IMM76" s="251"/>
      <c r="IMN76" s="251"/>
      <c r="IMO76" s="251"/>
      <c r="IMP76" s="251"/>
      <c r="IMQ76" s="251"/>
      <c r="IMR76" s="251"/>
      <c r="IMS76" s="265"/>
      <c r="IMT76" s="251"/>
      <c r="IMU76" s="251"/>
      <c r="IMV76" s="251"/>
      <c r="IMW76" s="251"/>
      <c r="IMX76" s="251"/>
      <c r="IMY76" s="251"/>
      <c r="IMZ76" s="265"/>
      <c r="INA76" s="251"/>
      <c r="INB76" s="251"/>
      <c r="INC76" s="251"/>
      <c r="IND76" s="251"/>
      <c r="INE76" s="251"/>
      <c r="INF76" s="251"/>
      <c r="ING76" s="265"/>
      <c r="INH76" s="251"/>
      <c r="INI76" s="251"/>
      <c r="INJ76" s="251"/>
      <c r="INK76" s="251"/>
      <c r="INL76" s="251"/>
      <c r="INM76" s="251"/>
      <c r="INN76" s="265"/>
      <c r="INO76" s="251"/>
      <c r="INP76" s="251"/>
      <c r="INQ76" s="251"/>
      <c r="INR76" s="251"/>
      <c r="INS76" s="251"/>
      <c r="INT76" s="251"/>
      <c r="INU76" s="265"/>
      <c r="INV76" s="251"/>
      <c r="INW76" s="251"/>
      <c r="INX76" s="251"/>
      <c r="INY76" s="251"/>
      <c r="INZ76" s="251"/>
      <c r="IOA76" s="251"/>
      <c r="IOB76" s="265"/>
      <c r="IOC76" s="251"/>
      <c r="IOD76" s="251"/>
      <c r="IOE76" s="251"/>
      <c r="IOF76" s="251"/>
      <c r="IOG76" s="251"/>
      <c r="IOH76" s="251"/>
      <c r="IOI76" s="265"/>
      <c r="IOJ76" s="251"/>
      <c r="IOK76" s="251"/>
      <c r="IOL76" s="251"/>
      <c r="IOM76" s="251"/>
      <c r="ION76" s="251"/>
      <c r="IOO76" s="251"/>
      <c r="IOP76" s="265"/>
      <c r="IOQ76" s="251"/>
      <c r="IOR76" s="251"/>
      <c r="IOS76" s="251"/>
      <c r="IOT76" s="251"/>
      <c r="IOU76" s="251"/>
      <c r="IOV76" s="251"/>
      <c r="IOW76" s="265"/>
      <c r="IOX76" s="251"/>
      <c r="IOY76" s="251"/>
      <c r="IOZ76" s="251"/>
      <c r="IPA76" s="251"/>
      <c r="IPB76" s="251"/>
      <c r="IPC76" s="251"/>
      <c r="IPD76" s="265"/>
      <c r="IPE76" s="251"/>
      <c r="IPF76" s="251"/>
      <c r="IPG76" s="251"/>
      <c r="IPH76" s="251"/>
      <c r="IPI76" s="251"/>
      <c r="IPJ76" s="251"/>
      <c r="IPK76" s="265"/>
      <c r="IPL76" s="251"/>
      <c r="IPM76" s="251"/>
      <c r="IPN76" s="251"/>
      <c r="IPO76" s="251"/>
      <c r="IPP76" s="251"/>
      <c r="IPQ76" s="251"/>
      <c r="IPR76" s="265"/>
      <c r="IPS76" s="251"/>
      <c r="IPT76" s="251"/>
      <c r="IPU76" s="251"/>
      <c r="IPV76" s="251"/>
      <c r="IPW76" s="251"/>
      <c r="IPX76" s="251"/>
      <c r="IPY76" s="265"/>
      <c r="IPZ76" s="251"/>
      <c r="IQA76" s="251"/>
      <c r="IQB76" s="251"/>
      <c r="IQC76" s="251"/>
      <c r="IQD76" s="251"/>
      <c r="IQE76" s="251"/>
      <c r="IQF76" s="265"/>
      <c r="IQG76" s="251"/>
      <c r="IQH76" s="251"/>
      <c r="IQI76" s="251"/>
      <c r="IQJ76" s="251"/>
      <c r="IQK76" s="251"/>
      <c r="IQL76" s="251"/>
      <c r="IQM76" s="265"/>
      <c r="IQN76" s="251"/>
      <c r="IQO76" s="251"/>
      <c r="IQP76" s="251"/>
      <c r="IQQ76" s="251"/>
      <c r="IQR76" s="251"/>
      <c r="IQS76" s="251"/>
      <c r="IQT76" s="265"/>
      <c r="IQU76" s="251"/>
      <c r="IQV76" s="251"/>
      <c r="IQW76" s="251"/>
      <c r="IQX76" s="251"/>
      <c r="IQY76" s="251"/>
      <c r="IQZ76" s="251"/>
      <c r="IRA76" s="265"/>
      <c r="IRB76" s="251"/>
      <c r="IRC76" s="251"/>
      <c r="IRD76" s="251"/>
      <c r="IRE76" s="251"/>
      <c r="IRF76" s="251"/>
      <c r="IRG76" s="251"/>
      <c r="IRH76" s="265"/>
      <c r="IRI76" s="251"/>
      <c r="IRJ76" s="251"/>
      <c r="IRK76" s="251"/>
      <c r="IRL76" s="251"/>
      <c r="IRM76" s="251"/>
      <c r="IRN76" s="251"/>
      <c r="IRO76" s="265"/>
      <c r="IRP76" s="251"/>
      <c r="IRQ76" s="251"/>
      <c r="IRR76" s="251"/>
      <c r="IRS76" s="251"/>
      <c r="IRT76" s="251"/>
      <c r="IRU76" s="251"/>
      <c r="IRV76" s="265"/>
      <c r="IRW76" s="251"/>
      <c r="IRX76" s="251"/>
      <c r="IRY76" s="251"/>
      <c r="IRZ76" s="251"/>
      <c r="ISA76" s="251"/>
      <c r="ISB76" s="251"/>
      <c r="ISC76" s="265"/>
      <c r="ISD76" s="251"/>
      <c r="ISE76" s="251"/>
      <c r="ISF76" s="251"/>
      <c r="ISG76" s="251"/>
      <c r="ISH76" s="251"/>
      <c r="ISI76" s="251"/>
      <c r="ISJ76" s="265"/>
      <c r="ISK76" s="251"/>
      <c r="ISL76" s="251"/>
      <c r="ISM76" s="251"/>
      <c r="ISN76" s="251"/>
      <c r="ISO76" s="251"/>
      <c r="ISP76" s="251"/>
      <c r="ISQ76" s="265"/>
      <c r="ISR76" s="251"/>
      <c r="ISS76" s="251"/>
      <c r="IST76" s="251"/>
      <c r="ISU76" s="251"/>
      <c r="ISV76" s="251"/>
      <c r="ISW76" s="251"/>
      <c r="ISX76" s="265"/>
      <c r="ISY76" s="251"/>
      <c r="ISZ76" s="251"/>
      <c r="ITA76" s="251"/>
      <c r="ITB76" s="251"/>
      <c r="ITC76" s="251"/>
      <c r="ITD76" s="251"/>
      <c r="ITE76" s="265"/>
      <c r="ITF76" s="251"/>
      <c r="ITG76" s="251"/>
      <c r="ITH76" s="251"/>
      <c r="ITI76" s="251"/>
      <c r="ITJ76" s="251"/>
      <c r="ITK76" s="251"/>
      <c r="ITL76" s="265"/>
      <c r="ITM76" s="251"/>
      <c r="ITN76" s="251"/>
      <c r="ITO76" s="251"/>
      <c r="ITP76" s="251"/>
      <c r="ITQ76" s="251"/>
      <c r="ITR76" s="251"/>
      <c r="ITS76" s="265"/>
      <c r="ITT76" s="251"/>
      <c r="ITU76" s="251"/>
      <c r="ITV76" s="251"/>
      <c r="ITW76" s="251"/>
      <c r="ITX76" s="251"/>
      <c r="ITY76" s="251"/>
      <c r="ITZ76" s="265"/>
      <c r="IUA76" s="251"/>
      <c r="IUB76" s="251"/>
      <c r="IUC76" s="251"/>
      <c r="IUD76" s="251"/>
      <c r="IUE76" s="251"/>
      <c r="IUF76" s="251"/>
      <c r="IUG76" s="265"/>
      <c r="IUH76" s="251"/>
      <c r="IUI76" s="251"/>
      <c r="IUJ76" s="251"/>
      <c r="IUK76" s="251"/>
      <c r="IUL76" s="251"/>
      <c r="IUM76" s="251"/>
      <c r="IUN76" s="265"/>
      <c r="IUO76" s="251"/>
      <c r="IUP76" s="251"/>
      <c r="IUQ76" s="251"/>
      <c r="IUR76" s="251"/>
      <c r="IUS76" s="251"/>
      <c r="IUT76" s="251"/>
      <c r="IUU76" s="265"/>
      <c r="IUV76" s="251"/>
      <c r="IUW76" s="251"/>
      <c r="IUX76" s="251"/>
      <c r="IUY76" s="251"/>
      <c r="IUZ76" s="251"/>
      <c r="IVA76" s="251"/>
      <c r="IVB76" s="265"/>
      <c r="IVC76" s="251"/>
      <c r="IVD76" s="251"/>
      <c r="IVE76" s="251"/>
      <c r="IVF76" s="251"/>
      <c r="IVG76" s="251"/>
      <c r="IVH76" s="251"/>
      <c r="IVI76" s="265"/>
      <c r="IVJ76" s="251"/>
      <c r="IVK76" s="251"/>
      <c r="IVL76" s="251"/>
      <c r="IVM76" s="251"/>
      <c r="IVN76" s="251"/>
      <c r="IVO76" s="251"/>
      <c r="IVP76" s="265"/>
      <c r="IVQ76" s="251"/>
      <c r="IVR76" s="251"/>
      <c r="IVS76" s="251"/>
      <c r="IVT76" s="251"/>
      <c r="IVU76" s="251"/>
      <c r="IVV76" s="251"/>
      <c r="IVW76" s="265"/>
      <c r="IVX76" s="251"/>
      <c r="IVY76" s="251"/>
      <c r="IVZ76" s="251"/>
      <c r="IWA76" s="251"/>
      <c r="IWB76" s="251"/>
      <c r="IWC76" s="251"/>
      <c r="IWD76" s="265"/>
      <c r="IWE76" s="251"/>
      <c r="IWF76" s="251"/>
      <c r="IWG76" s="251"/>
      <c r="IWH76" s="251"/>
      <c r="IWI76" s="251"/>
      <c r="IWJ76" s="251"/>
      <c r="IWK76" s="265"/>
      <c r="IWL76" s="251"/>
      <c r="IWM76" s="251"/>
      <c r="IWN76" s="251"/>
      <c r="IWO76" s="251"/>
      <c r="IWP76" s="251"/>
      <c r="IWQ76" s="251"/>
      <c r="IWR76" s="265"/>
      <c r="IWS76" s="251"/>
      <c r="IWT76" s="251"/>
      <c r="IWU76" s="251"/>
      <c r="IWV76" s="251"/>
      <c r="IWW76" s="251"/>
      <c r="IWX76" s="251"/>
      <c r="IWY76" s="265"/>
      <c r="IWZ76" s="251"/>
      <c r="IXA76" s="251"/>
      <c r="IXB76" s="251"/>
      <c r="IXC76" s="251"/>
      <c r="IXD76" s="251"/>
      <c r="IXE76" s="251"/>
      <c r="IXF76" s="265"/>
      <c r="IXG76" s="251"/>
      <c r="IXH76" s="251"/>
      <c r="IXI76" s="251"/>
      <c r="IXJ76" s="251"/>
      <c r="IXK76" s="251"/>
      <c r="IXL76" s="251"/>
      <c r="IXM76" s="265"/>
      <c r="IXN76" s="251"/>
      <c r="IXO76" s="251"/>
      <c r="IXP76" s="251"/>
      <c r="IXQ76" s="251"/>
      <c r="IXR76" s="251"/>
      <c r="IXS76" s="251"/>
      <c r="IXT76" s="265"/>
      <c r="IXU76" s="251"/>
      <c r="IXV76" s="251"/>
      <c r="IXW76" s="251"/>
      <c r="IXX76" s="251"/>
      <c r="IXY76" s="251"/>
      <c r="IXZ76" s="251"/>
      <c r="IYA76" s="265"/>
      <c r="IYB76" s="251"/>
      <c r="IYC76" s="251"/>
      <c r="IYD76" s="251"/>
      <c r="IYE76" s="251"/>
      <c r="IYF76" s="251"/>
      <c r="IYG76" s="251"/>
      <c r="IYH76" s="265"/>
      <c r="IYI76" s="251"/>
      <c r="IYJ76" s="251"/>
      <c r="IYK76" s="251"/>
      <c r="IYL76" s="251"/>
      <c r="IYM76" s="251"/>
      <c r="IYN76" s="251"/>
      <c r="IYO76" s="265"/>
      <c r="IYP76" s="251"/>
      <c r="IYQ76" s="251"/>
      <c r="IYR76" s="251"/>
      <c r="IYS76" s="251"/>
      <c r="IYT76" s="251"/>
      <c r="IYU76" s="251"/>
      <c r="IYV76" s="265"/>
      <c r="IYW76" s="251"/>
      <c r="IYX76" s="251"/>
      <c r="IYY76" s="251"/>
      <c r="IYZ76" s="251"/>
      <c r="IZA76" s="251"/>
      <c r="IZB76" s="251"/>
      <c r="IZC76" s="265"/>
      <c r="IZD76" s="251"/>
      <c r="IZE76" s="251"/>
      <c r="IZF76" s="251"/>
      <c r="IZG76" s="251"/>
      <c r="IZH76" s="251"/>
      <c r="IZI76" s="251"/>
      <c r="IZJ76" s="265"/>
      <c r="IZK76" s="251"/>
      <c r="IZL76" s="251"/>
      <c r="IZM76" s="251"/>
      <c r="IZN76" s="251"/>
      <c r="IZO76" s="251"/>
      <c r="IZP76" s="251"/>
      <c r="IZQ76" s="265"/>
      <c r="IZR76" s="251"/>
      <c r="IZS76" s="251"/>
      <c r="IZT76" s="251"/>
      <c r="IZU76" s="251"/>
      <c r="IZV76" s="251"/>
      <c r="IZW76" s="251"/>
      <c r="IZX76" s="265"/>
      <c r="IZY76" s="251"/>
      <c r="IZZ76" s="251"/>
      <c r="JAA76" s="251"/>
      <c r="JAB76" s="251"/>
      <c r="JAC76" s="251"/>
      <c r="JAD76" s="251"/>
      <c r="JAE76" s="265"/>
      <c r="JAF76" s="251"/>
      <c r="JAG76" s="251"/>
      <c r="JAH76" s="251"/>
      <c r="JAI76" s="251"/>
      <c r="JAJ76" s="251"/>
      <c r="JAK76" s="251"/>
      <c r="JAL76" s="265"/>
      <c r="JAM76" s="251"/>
      <c r="JAN76" s="251"/>
      <c r="JAO76" s="251"/>
      <c r="JAP76" s="251"/>
      <c r="JAQ76" s="251"/>
      <c r="JAR76" s="251"/>
      <c r="JAS76" s="265"/>
      <c r="JAT76" s="251"/>
      <c r="JAU76" s="251"/>
      <c r="JAV76" s="251"/>
      <c r="JAW76" s="251"/>
      <c r="JAX76" s="251"/>
      <c r="JAY76" s="251"/>
      <c r="JAZ76" s="265"/>
      <c r="JBA76" s="251"/>
      <c r="JBB76" s="251"/>
      <c r="JBC76" s="251"/>
      <c r="JBD76" s="251"/>
      <c r="JBE76" s="251"/>
      <c r="JBF76" s="251"/>
      <c r="JBG76" s="265"/>
      <c r="JBH76" s="251"/>
      <c r="JBI76" s="251"/>
      <c r="JBJ76" s="251"/>
      <c r="JBK76" s="251"/>
      <c r="JBL76" s="251"/>
      <c r="JBM76" s="251"/>
      <c r="JBN76" s="265"/>
      <c r="JBO76" s="251"/>
      <c r="JBP76" s="251"/>
      <c r="JBQ76" s="251"/>
      <c r="JBR76" s="251"/>
      <c r="JBS76" s="251"/>
      <c r="JBT76" s="251"/>
      <c r="JBU76" s="265"/>
      <c r="JBV76" s="251"/>
      <c r="JBW76" s="251"/>
      <c r="JBX76" s="251"/>
      <c r="JBY76" s="251"/>
      <c r="JBZ76" s="251"/>
      <c r="JCA76" s="251"/>
      <c r="JCB76" s="265"/>
      <c r="JCC76" s="251"/>
      <c r="JCD76" s="251"/>
      <c r="JCE76" s="251"/>
      <c r="JCF76" s="251"/>
      <c r="JCG76" s="251"/>
      <c r="JCH76" s="251"/>
      <c r="JCI76" s="265"/>
      <c r="JCJ76" s="251"/>
      <c r="JCK76" s="251"/>
      <c r="JCL76" s="251"/>
      <c r="JCM76" s="251"/>
      <c r="JCN76" s="251"/>
      <c r="JCO76" s="251"/>
      <c r="JCP76" s="265"/>
      <c r="JCQ76" s="251"/>
      <c r="JCR76" s="251"/>
      <c r="JCS76" s="251"/>
      <c r="JCT76" s="251"/>
      <c r="JCU76" s="251"/>
      <c r="JCV76" s="251"/>
      <c r="JCW76" s="265"/>
      <c r="JCX76" s="251"/>
      <c r="JCY76" s="251"/>
      <c r="JCZ76" s="251"/>
      <c r="JDA76" s="251"/>
      <c r="JDB76" s="251"/>
      <c r="JDC76" s="251"/>
      <c r="JDD76" s="265"/>
      <c r="JDE76" s="251"/>
      <c r="JDF76" s="251"/>
      <c r="JDG76" s="251"/>
      <c r="JDH76" s="251"/>
      <c r="JDI76" s="251"/>
      <c r="JDJ76" s="251"/>
      <c r="JDK76" s="265"/>
      <c r="JDL76" s="251"/>
      <c r="JDM76" s="251"/>
      <c r="JDN76" s="251"/>
      <c r="JDO76" s="251"/>
      <c r="JDP76" s="251"/>
      <c r="JDQ76" s="251"/>
      <c r="JDR76" s="265"/>
      <c r="JDS76" s="251"/>
      <c r="JDT76" s="251"/>
      <c r="JDU76" s="251"/>
      <c r="JDV76" s="251"/>
      <c r="JDW76" s="251"/>
      <c r="JDX76" s="251"/>
      <c r="JDY76" s="265"/>
      <c r="JDZ76" s="251"/>
      <c r="JEA76" s="251"/>
      <c r="JEB76" s="251"/>
      <c r="JEC76" s="251"/>
      <c r="JED76" s="251"/>
      <c r="JEE76" s="251"/>
      <c r="JEF76" s="265"/>
      <c r="JEG76" s="251"/>
      <c r="JEH76" s="251"/>
      <c r="JEI76" s="251"/>
      <c r="JEJ76" s="251"/>
      <c r="JEK76" s="251"/>
      <c r="JEL76" s="251"/>
      <c r="JEM76" s="265"/>
      <c r="JEN76" s="251"/>
      <c r="JEO76" s="251"/>
      <c r="JEP76" s="251"/>
      <c r="JEQ76" s="251"/>
      <c r="JER76" s="251"/>
      <c r="JES76" s="251"/>
      <c r="JET76" s="265"/>
      <c r="JEU76" s="251"/>
      <c r="JEV76" s="251"/>
      <c r="JEW76" s="251"/>
      <c r="JEX76" s="251"/>
      <c r="JEY76" s="251"/>
      <c r="JEZ76" s="251"/>
      <c r="JFA76" s="265"/>
      <c r="JFB76" s="251"/>
      <c r="JFC76" s="251"/>
      <c r="JFD76" s="251"/>
      <c r="JFE76" s="251"/>
      <c r="JFF76" s="251"/>
      <c r="JFG76" s="251"/>
      <c r="JFH76" s="265"/>
      <c r="JFI76" s="251"/>
      <c r="JFJ76" s="251"/>
      <c r="JFK76" s="251"/>
      <c r="JFL76" s="251"/>
      <c r="JFM76" s="251"/>
      <c r="JFN76" s="251"/>
      <c r="JFO76" s="265"/>
      <c r="JFP76" s="251"/>
      <c r="JFQ76" s="251"/>
      <c r="JFR76" s="251"/>
      <c r="JFS76" s="251"/>
      <c r="JFT76" s="251"/>
      <c r="JFU76" s="251"/>
      <c r="JFV76" s="265"/>
      <c r="JFW76" s="251"/>
      <c r="JFX76" s="251"/>
      <c r="JFY76" s="251"/>
      <c r="JFZ76" s="251"/>
      <c r="JGA76" s="251"/>
      <c r="JGB76" s="251"/>
      <c r="JGC76" s="265"/>
      <c r="JGD76" s="251"/>
      <c r="JGE76" s="251"/>
      <c r="JGF76" s="251"/>
      <c r="JGG76" s="251"/>
      <c r="JGH76" s="251"/>
      <c r="JGI76" s="251"/>
      <c r="JGJ76" s="265"/>
      <c r="JGK76" s="251"/>
      <c r="JGL76" s="251"/>
      <c r="JGM76" s="251"/>
      <c r="JGN76" s="251"/>
      <c r="JGO76" s="251"/>
      <c r="JGP76" s="251"/>
      <c r="JGQ76" s="265"/>
      <c r="JGR76" s="251"/>
      <c r="JGS76" s="251"/>
      <c r="JGT76" s="251"/>
      <c r="JGU76" s="251"/>
      <c r="JGV76" s="251"/>
      <c r="JGW76" s="251"/>
      <c r="JGX76" s="265"/>
      <c r="JGY76" s="251"/>
      <c r="JGZ76" s="251"/>
      <c r="JHA76" s="251"/>
      <c r="JHB76" s="251"/>
      <c r="JHC76" s="251"/>
      <c r="JHD76" s="251"/>
      <c r="JHE76" s="265"/>
      <c r="JHF76" s="251"/>
      <c r="JHG76" s="251"/>
      <c r="JHH76" s="251"/>
      <c r="JHI76" s="251"/>
      <c r="JHJ76" s="251"/>
      <c r="JHK76" s="251"/>
      <c r="JHL76" s="265"/>
      <c r="JHM76" s="251"/>
      <c r="JHN76" s="251"/>
      <c r="JHO76" s="251"/>
      <c r="JHP76" s="251"/>
      <c r="JHQ76" s="251"/>
      <c r="JHR76" s="251"/>
      <c r="JHS76" s="265"/>
      <c r="JHT76" s="251"/>
      <c r="JHU76" s="251"/>
      <c r="JHV76" s="251"/>
      <c r="JHW76" s="251"/>
      <c r="JHX76" s="251"/>
      <c r="JHY76" s="251"/>
      <c r="JHZ76" s="265"/>
      <c r="JIA76" s="251"/>
      <c r="JIB76" s="251"/>
      <c r="JIC76" s="251"/>
      <c r="JID76" s="251"/>
      <c r="JIE76" s="251"/>
      <c r="JIF76" s="251"/>
      <c r="JIG76" s="265"/>
      <c r="JIH76" s="251"/>
      <c r="JII76" s="251"/>
      <c r="JIJ76" s="251"/>
      <c r="JIK76" s="251"/>
      <c r="JIL76" s="251"/>
      <c r="JIM76" s="251"/>
      <c r="JIN76" s="265"/>
      <c r="JIO76" s="251"/>
      <c r="JIP76" s="251"/>
      <c r="JIQ76" s="251"/>
      <c r="JIR76" s="251"/>
      <c r="JIS76" s="251"/>
      <c r="JIT76" s="251"/>
      <c r="JIU76" s="265"/>
      <c r="JIV76" s="251"/>
      <c r="JIW76" s="251"/>
      <c r="JIX76" s="251"/>
      <c r="JIY76" s="251"/>
      <c r="JIZ76" s="251"/>
      <c r="JJA76" s="251"/>
      <c r="JJB76" s="265"/>
      <c r="JJC76" s="251"/>
      <c r="JJD76" s="251"/>
      <c r="JJE76" s="251"/>
      <c r="JJF76" s="251"/>
      <c r="JJG76" s="251"/>
      <c r="JJH76" s="251"/>
      <c r="JJI76" s="265"/>
      <c r="JJJ76" s="251"/>
      <c r="JJK76" s="251"/>
      <c r="JJL76" s="251"/>
      <c r="JJM76" s="251"/>
      <c r="JJN76" s="251"/>
      <c r="JJO76" s="251"/>
      <c r="JJP76" s="265"/>
      <c r="JJQ76" s="251"/>
      <c r="JJR76" s="251"/>
      <c r="JJS76" s="251"/>
      <c r="JJT76" s="251"/>
      <c r="JJU76" s="251"/>
      <c r="JJV76" s="251"/>
      <c r="JJW76" s="265"/>
      <c r="JJX76" s="251"/>
      <c r="JJY76" s="251"/>
      <c r="JJZ76" s="251"/>
      <c r="JKA76" s="251"/>
      <c r="JKB76" s="251"/>
      <c r="JKC76" s="251"/>
      <c r="JKD76" s="265"/>
      <c r="JKE76" s="251"/>
      <c r="JKF76" s="251"/>
      <c r="JKG76" s="251"/>
      <c r="JKH76" s="251"/>
      <c r="JKI76" s="251"/>
      <c r="JKJ76" s="251"/>
      <c r="JKK76" s="265"/>
      <c r="JKL76" s="251"/>
      <c r="JKM76" s="251"/>
      <c r="JKN76" s="251"/>
      <c r="JKO76" s="251"/>
      <c r="JKP76" s="251"/>
      <c r="JKQ76" s="251"/>
      <c r="JKR76" s="265"/>
      <c r="JKS76" s="251"/>
      <c r="JKT76" s="251"/>
      <c r="JKU76" s="251"/>
      <c r="JKV76" s="251"/>
      <c r="JKW76" s="251"/>
      <c r="JKX76" s="251"/>
      <c r="JKY76" s="265"/>
      <c r="JKZ76" s="251"/>
      <c r="JLA76" s="251"/>
      <c r="JLB76" s="251"/>
      <c r="JLC76" s="251"/>
      <c r="JLD76" s="251"/>
      <c r="JLE76" s="251"/>
      <c r="JLF76" s="265"/>
      <c r="JLG76" s="251"/>
      <c r="JLH76" s="251"/>
      <c r="JLI76" s="251"/>
      <c r="JLJ76" s="251"/>
      <c r="JLK76" s="251"/>
      <c r="JLL76" s="251"/>
      <c r="JLM76" s="265"/>
      <c r="JLN76" s="251"/>
      <c r="JLO76" s="251"/>
      <c r="JLP76" s="251"/>
      <c r="JLQ76" s="251"/>
      <c r="JLR76" s="251"/>
      <c r="JLS76" s="251"/>
      <c r="JLT76" s="265"/>
      <c r="JLU76" s="251"/>
      <c r="JLV76" s="251"/>
      <c r="JLW76" s="251"/>
      <c r="JLX76" s="251"/>
      <c r="JLY76" s="251"/>
      <c r="JLZ76" s="251"/>
      <c r="JMA76" s="265"/>
      <c r="JMB76" s="251"/>
      <c r="JMC76" s="251"/>
      <c r="JMD76" s="251"/>
      <c r="JME76" s="251"/>
      <c r="JMF76" s="251"/>
      <c r="JMG76" s="251"/>
      <c r="JMH76" s="265"/>
      <c r="JMI76" s="251"/>
      <c r="JMJ76" s="251"/>
      <c r="JMK76" s="251"/>
      <c r="JML76" s="251"/>
      <c r="JMM76" s="251"/>
      <c r="JMN76" s="251"/>
      <c r="JMO76" s="265"/>
      <c r="JMP76" s="251"/>
      <c r="JMQ76" s="251"/>
      <c r="JMR76" s="251"/>
      <c r="JMS76" s="251"/>
      <c r="JMT76" s="251"/>
      <c r="JMU76" s="251"/>
      <c r="JMV76" s="265"/>
      <c r="JMW76" s="251"/>
      <c r="JMX76" s="251"/>
      <c r="JMY76" s="251"/>
      <c r="JMZ76" s="251"/>
      <c r="JNA76" s="251"/>
      <c r="JNB76" s="251"/>
      <c r="JNC76" s="265"/>
      <c r="JND76" s="251"/>
      <c r="JNE76" s="251"/>
      <c r="JNF76" s="251"/>
      <c r="JNG76" s="251"/>
      <c r="JNH76" s="251"/>
      <c r="JNI76" s="251"/>
      <c r="JNJ76" s="265"/>
      <c r="JNK76" s="251"/>
      <c r="JNL76" s="251"/>
      <c r="JNM76" s="251"/>
      <c r="JNN76" s="251"/>
      <c r="JNO76" s="251"/>
      <c r="JNP76" s="251"/>
      <c r="JNQ76" s="265"/>
      <c r="JNR76" s="251"/>
      <c r="JNS76" s="251"/>
      <c r="JNT76" s="251"/>
      <c r="JNU76" s="251"/>
      <c r="JNV76" s="251"/>
      <c r="JNW76" s="251"/>
      <c r="JNX76" s="265"/>
      <c r="JNY76" s="251"/>
      <c r="JNZ76" s="251"/>
      <c r="JOA76" s="251"/>
      <c r="JOB76" s="251"/>
      <c r="JOC76" s="251"/>
      <c r="JOD76" s="251"/>
      <c r="JOE76" s="265"/>
      <c r="JOF76" s="251"/>
      <c r="JOG76" s="251"/>
      <c r="JOH76" s="251"/>
      <c r="JOI76" s="251"/>
      <c r="JOJ76" s="251"/>
      <c r="JOK76" s="251"/>
      <c r="JOL76" s="265"/>
      <c r="JOM76" s="251"/>
      <c r="JON76" s="251"/>
      <c r="JOO76" s="251"/>
      <c r="JOP76" s="251"/>
      <c r="JOQ76" s="251"/>
      <c r="JOR76" s="251"/>
      <c r="JOS76" s="265"/>
      <c r="JOT76" s="251"/>
      <c r="JOU76" s="251"/>
      <c r="JOV76" s="251"/>
      <c r="JOW76" s="251"/>
      <c r="JOX76" s="251"/>
      <c r="JOY76" s="251"/>
      <c r="JOZ76" s="265"/>
      <c r="JPA76" s="251"/>
      <c r="JPB76" s="251"/>
      <c r="JPC76" s="251"/>
      <c r="JPD76" s="251"/>
      <c r="JPE76" s="251"/>
      <c r="JPF76" s="251"/>
      <c r="JPG76" s="265"/>
      <c r="JPH76" s="251"/>
      <c r="JPI76" s="251"/>
      <c r="JPJ76" s="251"/>
      <c r="JPK76" s="251"/>
      <c r="JPL76" s="251"/>
      <c r="JPM76" s="251"/>
      <c r="JPN76" s="265"/>
      <c r="JPO76" s="251"/>
      <c r="JPP76" s="251"/>
      <c r="JPQ76" s="251"/>
      <c r="JPR76" s="251"/>
      <c r="JPS76" s="251"/>
      <c r="JPT76" s="251"/>
      <c r="JPU76" s="265"/>
      <c r="JPV76" s="251"/>
      <c r="JPW76" s="251"/>
      <c r="JPX76" s="251"/>
      <c r="JPY76" s="251"/>
      <c r="JPZ76" s="251"/>
      <c r="JQA76" s="251"/>
      <c r="JQB76" s="265"/>
      <c r="JQC76" s="251"/>
      <c r="JQD76" s="251"/>
      <c r="JQE76" s="251"/>
      <c r="JQF76" s="251"/>
      <c r="JQG76" s="251"/>
      <c r="JQH76" s="251"/>
      <c r="JQI76" s="265"/>
      <c r="JQJ76" s="251"/>
      <c r="JQK76" s="251"/>
      <c r="JQL76" s="251"/>
      <c r="JQM76" s="251"/>
      <c r="JQN76" s="251"/>
      <c r="JQO76" s="251"/>
      <c r="JQP76" s="265"/>
      <c r="JQQ76" s="251"/>
      <c r="JQR76" s="251"/>
      <c r="JQS76" s="251"/>
      <c r="JQT76" s="251"/>
      <c r="JQU76" s="251"/>
      <c r="JQV76" s="251"/>
      <c r="JQW76" s="265"/>
      <c r="JQX76" s="251"/>
      <c r="JQY76" s="251"/>
      <c r="JQZ76" s="251"/>
      <c r="JRA76" s="251"/>
      <c r="JRB76" s="251"/>
      <c r="JRC76" s="251"/>
      <c r="JRD76" s="265"/>
      <c r="JRE76" s="251"/>
      <c r="JRF76" s="251"/>
      <c r="JRG76" s="251"/>
      <c r="JRH76" s="251"/>
      <c r="JRI76" s="251"/>
      <c r="JRJ76" s="251"/>
      <c r="JRK76" s="265"/>
      <c r="JRL76" s="251"/>
      <c r="JRM76" s="251"/>
      <c r="JRN76" s="251"/>
      <c r="JRO76" s="251"/>
      <c r="JRP76" s="251"/>
      <c r="JRQ76" s="251"/>
      <c r="JRR76" s="265"/>
      <c r="JRS76" s="251"/>
      <c r="JRT76" s="251"/>
      <c r="JRU76" s="251"/>
      <c r="JRV76" s="251"/>
      <c r="JRW76" s="251"/>
      <c r="JRX76" s="251"/>
      <c r="JRY76" s="265"/>
      <c r="JRZ76" s="251"/>
      <c r="JSA76" s="251"/>
      <c r="JSB76" s="251"/>
      <c r="JSC76" s="251"/>
      <c r="JSD76" s="251"/>
      <c r="JSE76" s="251"/>
      <c r="JSF76" s="265"/>
      <c r="JSG76" s="251"/>
      <c r="JSH76" s="251"/>
      <c r="JSI76" s="251"/>
      <c r="JSJ76" s="251"/>
      <c r="JSK76" s="251"/>
      <c r="JSL76" s="251"/>
      <c r="JSM76" s="265"/>
      <c r="JSN76" s="251"/>
      <c r="JSO76" s="251"/>
      <c r="JSP76" s="251"/>
      <c r="JSQ76" s="251"/>
      <c r="JSR76" s="251"/>
      <c r="JSS76" s="251"/>
      <c r="JST76" s="265"/>
      <c r="JSU76" s="251"/>
      <c r="JSV76" s="251"/>
      <c r="JSW76" s="251"/>
      <c r="JSX76" s="251"/>
      <c r="JSY76" s="251"/>
      <c r="JSZ76" s="251"/>
      <c r="JTA76" s="265"/>
      <c r="JTB76" s="251"/>
      <c r="JTC76" s="251"/>
      <c r="JTD76" s="251"/>
      <c r="JTE76" s="251"/>
      <c r="JTF76" s="251"/>
      <c r="JTG76" s="251"/>
      <c r="JTH76" s="265"/>
      <c r="JTI76" s="251"/>
      <c r="JTJ76" s="251"/>
      <c r="JTK76" s="251"/>
      <c r="JTL76" s="251"/>
      <c r="JTM76" s="251"/>
      <c r="JTN76" s="251"/>
      <c r="JTO76" s="265"/>
      <c r="JTP76" s="251"/>
      <c r="JTQ76" s="251"/>
      <c r="JTR76" s="251"/>
      <c r="JTS76" s="251"/>
      <c r="JTT76" s="251"/>
      <c r="JTU76" s="251"/>
      <c r="JTV76" s="265"/>
      <c r="JTW76" s="251"/>
      <c r="JTX76" s="251"/>
      <c r="JTY76" s="251"/>
      <c r="JTZ76" s="251"/>
      <c r="JUA76" s="251"/>
      <c r="JUB76" s="251"/>
      <c r="JUC76" s="265"/>
      <c r="JUD76" s="251"/>
      <c r="JUE76" s="251"/>
      <c r="JUF76" s="251"/>
      <c r="JUG76" s="251"/>
      <c r="JUH76" s="251"/>
      <c r="JUI76" s="251"/>
      <c r="JUJ76" s="265"/>
      <c r="JUK76" s="251"/>
      <c r="JUL76" s="251"/>
      <c r="JUM76" s="251"/>
      <c r="JUN76" s="251"/>
      <c r="JUO76" s="251"/>
      <c r="JUP76" s="251"/>
      <c r="JUQ76" s="265"/>
      <c r="JUR76" s="251"/>
      <c r="JUS76" s="251"/>
      <c r="JUT76" s="251"/>
      <c r="JUU76" s="251"/>
      <c r="JUV76" s="251"/>
      <c r="JUW76" s="251"/>
      <c r="JUX76" s="265"/>
      <c r="JUY76" s="251"/>
      <c r="JUZ76" s="251"/>
      <c r="JVA76" s="251"/>
      <c r="JVB76" s="251"/>
      <c r="JVC76" s="251"/>
      <c r="JVD76" s="251"/>
      <c r="JVE76" s="265"/>
      <c r="JVF76" s="251"/>
      <c r="JVG76" s="251"/>
      <c r="JVH76" s="251"/>
      <c r="JVI76" s="251"/>
      <c r="JVJ76" s="251"/>
      <c r="JVK76" s="251"/>
      <c r="JVL76" s="265"/>
      <c r="JVM76" s="251"/>
      <c r="JVN76" s="251"/>
      <c r="JVO76" s="251"/>
      <c r="JVP76" s="251"/>
      <c r="JVQ76" s="251"/>
      <c r="JVR76" s="251"/>
      <c r="JVS76" s="265"/>
      <c r="JVT76" s="251"/>
      <c r="JVU76" s="251"/>
      <c r="JVV76" s="251"/>
      <c r="JVW76" s="251"/>
      <c r="JVX76" s="251"/>
      <c r="JVY76" s="251"/>
      <c r="JVZ76" s="265"/>
      <c r="JWA76" s="251"/>
      <c r="JWB76" s="251"/>
      <c r="JWC76" s="251"/>
      <c r="JWD76" s="251"/>
      <c r="JWE76" s="251"/>
      <c r="JWF76" s="251"/>
      <c r="JWG76" s="265"/>
      <c r="JWH76" s="251"/>
      <c r="JWI76" s="251"/>
      <c r="JWJ76" s="251"/>
      <c r="JWK76" s="251"/>
      <c r="JWL76" s="251"/>
      <c r="JWM76" s="251"/>
      <c r="JWN76" s="265"/>
      <c r="JWO76" s="251"/>
      <c r="JWP76" s="251"/>
      <c r="JWQ76" s="251"/>
      <c r="JWR76" s="251"/>
      <c r="JWS76" s="251"/>
      <c r="JWT76" s="251"/>
      <c r="JWU76" s="265"/>
      <c r="JWV76" s="251"/>
      <c r="JWW76" s="251"/>
      <c r="JWX76" s="251"/>
      <c r="JWY76" s="251"/>
      <c r="JWZ76" s="251"/>
      <c r="JXA76" s="251"/>
      <c r="JXB76" s="265"/>
      <c r="JXC76" s="251"/>
      <c r="JXD76" s="251"/>
      <c r="JXE76" s="251"/>
      <c r="JXF76" s="251"/>
      <c r="JXG76" s="251"/>
      <c r="JXH76" s="251"/>
      <c r="JXI76" s="265"/>
      <c r="JXJ76" s="251"/>
      <c r="JXK76" s="251"/>
      <c r="JXL76" s="251"/>
      <c r="JXM76" s="251"/>
      <c r="JXN76" s="251"/>
      <c r="JXO76" s="251"/>
      <c r="JXP76" s="265"/>
      <c r="JXQ76" s="251"/>
      <c r="JXR76" s="251"/>
      <c r="JXS76" s="251"/>
      <c r="JXT76" s="251"/>
      <c r="JXU76" s="251"/>
      <c r="JXV76" s="251"/>
      <c r="JXW76" s="265"/>
      <c r="JXX76" s="251"/>
      <c r="JXY76" s="251"/>
      <c r="JXZ76" s="251"/>
      <c r="JYA76" s="251"/>
      <c r="JYB76" s="251"/>
      <c r="JYC76" s="251"/>
      <c r="JYD76" s="265"/>
      <c r="JYE76" s="251"/>
      <c r="JYF76" s="251"/>
      <c r="JYG76" s="251"/>
      <c r="JYH76" s="251"/>
      <c r="JYI76" s="251"/>
      <c r="JYJ76" s="251"/>
      <c r="JYK76" s="265"/>
      <c r="JYL76" s="251"/>
      <c r="JYM76" s="251"/>
      <c r="JYN76" s="251"/>
      <c r="JYO76" s="251"/>
      <c r="JYP76" s="251"/>
      <c r="JYQ76" s="251"/>
      <c r="JYR76" s="265"/>
      <c r="JYS76" s="251"/>
      <c r="JYT76" s="251"/>
      <c r="JYU76" s="251"/>
      <c r="JYV76" s="251"/>
      <c r="JYW76" s="251"/>
      <c r="JYX76" s="251"/>
      <c r="JYY76" s="265"/>
      <c r="JYZ76" s="251"/>
      <c r="JZA76" s="251"/>
      <c r="JZB76" s="251"/>
      <c r="JZC76" s="251"/>
      <c r="JZD76" s="251"/>
      <c r="JZE76" s="251"/>
      <c r="JZF76" s="265"/>
      <c r="JZG76" s="251"/>
      <c r="JZH76" s="251"/>
      <c r="JZI76" s="251"/>
      <c r="JZJ76" s="251"/>
      <c r="JZK76" s="251"/>
      <c r="JZL76" s="251"/>
      <c r="JZM76" s="265"/>
      <c r="JZN76" s="251"/>
      <c r="JZO76" s="251"/>
      <c r="JZP76" s="251"/>
      <c r="JZQ76" s="251"/>
      <c r="JZR76" s="251"/>
      <c r="JZS76" s="251"/>
      <c r="JZT76" s="265"/>
      <c r="JZU76" s="251"/>
      <c r="JZV76" s="251"/>
      <c r="JZW76" s="251"/>
      <c r="JZX76" s="251"/>
      <c r="JZY76" s="251"/>
      <c r="JZZ76" s="251"/>
      <c r="KAA76" s="265"/>
      <c r="KAB76" s="251"/>
      <c r="KAC76" s="251"/>
      <c r="KAD76" s="251"/>
      <c r="KAE76" s="251"/>
      <c r="KAF76" s="251"/>
      <c r="KAG76" s="251"/>
      <c r="KAH76" s="265"/>
      <c r="KAI76" s="251"/>
      <c r="KAJ76" s="251"/>
      <c r="KAK76" s="251"/>
      <c r="KAL76" s="251"/>
      <c r="KAM76" s="251"/>
      <c r="KAN76" s="251"/>
      <c r="KAO76" s="265"/>
      <c r="KAP76" s="251"/>
      <c r="KAQ76" s="251"/>
      <c r="KAR76" s="251"/>
      <c r="KAS76" s="251"/>
      <c r="KAT76" s="251"/>
      <c r="KAU76" s="251"/>
      <c r="KAV76" s="265"/>
      <c r="KAW76" s="251"/>
      <c r="KAX76" s="251"/>
      <c r="KAY76" s="251"/>
      <c r="KAZ76" s="251"/>
      <c r="KBA76" s="251"/>
      <c r="KBB76" s="251"/>
      <c r="KBC76" s="265"/>
      <c r="KBD76" s="251"/>
      <c r="KBE76" s="251"/>
      <c r="KBF76" s="251"/>
      <c r="KBG76" s="251"/>
      <c r="KBH76" s="251"/>
      <c r="KBI76" s="251"/>
      <c r="KBJ76" s="265"/>
      <c r="KBK76" s="251"/>
      <c r="KBL76" s="251"/>
      <c r="KBM76" s="251"/>
      <c r="KBN76" s="251"/>
      <c r="KBO76" s="251"/>
      <c r="KBP76" s="251"/>
      <c r="KBQ76" s="265"/>
      <c r="KBR76" s="251"/>
      <c r="KBS76" s="251"/>
      <c r="KBT76" s="251"/>
      <c r="KBU76" s="251"/>
      <c r="KBV76" s="251"/>
      <c r="KBW76" s="251"/>
      <c r="KBX76" s="265"/>
      <c r="KBY76" s="251"/>
      <c r="KBZ76" s="251"/>
      <c r="KCA76" s="251"/>
      <c r="KCB76" s="251"/>
      <c r="KCC76" s="251"/>
      <c r="KCD76" s="251"/>
      <c r="KCE76" s="265"/>
      <c r="KCF76" s="251"/>
      <c r="KCG76" s="251"/>
      <c r="KCH76" s="251"/>
      <c r="KCI76" s="251"/>
      <c r="KCJ76" s="251"/>
      <c r="KCK76" s="251"/>
      <c r="KCL76" s="265"/>
      <c r="KCM76" s="251"/>
      <c r="KCN76" s="251"/>
      <c r="KCO76" s="251"/>
      <c r="KCP76" s="251"/>
      <c r="KCQ76" s="251"/>
      <c r="KCR76" s="251"/>
      <c r="KCS76" s="265"/>
      <c r="KCT76" s="251"/>
      <c r="KCU76" s="251"/>
      <c r="KCV76" s="251"/>
      <c r="KCW76" s="251"/>
      <c r="KCX76" s="251"/>
      <c r="KCY76" s="251"/>
      <c r="KCZ76" s="265"/>
      <c r="KDA76" s="251"/>
      <c r="KDB76" s="251"/>
      <c r="KDC76" s="251"/>
      <c r="KDD76" s="251"/>
      <c r="KDE76" s="251"/>
      <c r="KDF76" s="251"/>
      <c r="KDG76" s="265"/>
      <c r="KDH76" s="251"/>
      <c r="KDI76" s="251"/>
      <c r="KDJ76" s="251"/>
      <c r="KDK76" s="251"/>
      <c r="KDL76" s="251"/>
      <c r="KDM76" s="251"/>
      <c r="KDN76" s="265"/>
      <c r="KDO76" s="251"/>
      <c r="KDP76" s="251"/>
      <c r="KDQ76" s="251"/>
      <c r="KDR76" s="251"/>
      <c r="KDS76" s="251"/>
      <c r="KDT76" s="251"/>
      <c r="KDU76" s="265"/>
      <c r="KDV76" s="251"/>
      <c r="KDW76" s="251"/>
      <c r="KDX76" s="251"/>
      <c r="KDY76" s="251"/>
      <c r="KDZ76" s="251"/>
      <c r="KEA76" s="251"/>
      <c r="KEB76" s="265"/>
      <c r="KEC76" s="251"/>
      <c r="KED76" s="251"/>
      <c r="KEE76" s="251"/>
      <c r="KEF76" s="251"/>
      <c r="KEG76" s="251"/>
      <c r="KEH76" s="251"/>
      <c r="KEI76" s="265"/>
      <c r="KEJ76" s="251"/>
      <c r="KEK76" s="251"/>
      <c r="KEL76" s="251"/>
      <c r="KEM76" s="251"/>
      <c r="KEN76" s="251"/>
      <c r="KEO76" s="251"/>
      <c r="KEP76" s="265"/>
      <c r="KEQ76" s="251"/>
      <c r="KER76" s="251"/>
      <c r="KES76" s="251"/>
      <c r="KET76" s="251"/>
      <c r="KEU76" s="251"/>
      <c r="KEV76" s="251"/>
      <c r="KEW76" s="265"/>
      <c r="KEX76" s="251"/>
      <c r="KEY76" s="251"/>
      <c r="KEZ76" s="251"/>
      <c r="KFA76" s="251"/>
      <c r="KFB76" s="251"/>
      <c r="KFC76" s="251"/>
      <c r="KFD76" s="265"/>
      <c r="KFE76" s="251"/>
      <c r="KFF76" s="251"/>
      <c r="KFG76" s="251"/>
      <c r="KFH76" s="251"/>
      <c r="KFI76" s="251"/>
      <c r="KFJ76" s="251"/>
      <c r="KFK76" s="265"/>
      <c r="KFL76" s="251"/>
      <c r="KFM76" s="251"/>
      <c r="KFN76" s="251"/>
      <c r="KFO76" s="251"/>
      <c r="KFP76" s="251"/>
      <c r="KFQ76" s="251"/>
      <c r="KFR76" s="265"/>
      <c r="KFS76" s="251"/>
      <c r="KFT76" s="251"/>
      <c r="KFU76" s="251"/>
      <c r="KFV76" s="251"/>
      <c r="KFW76" s="251"/>
      <c r="KFX76" s="251"/>
      <c r="KFY76" s="265"/>
      <c r="KFZ76" s="251"/>
      <c r="KGA76" s="251"/>
      <c r="KGB76" s="251"/>
      <c r="KGC76" s="251"/>
      <c r="KGD76" s="251"/>
      <c r="KGE76" s="251"/>
      <c r="KGF76" s="265"/>
      <c r="KGG76" s="251"/>
      <c r="KGH76" s="251"/>
      <c r="KGI76" s="251"/>
      <c r="KGJ76" s="251"/>
      <c r="KGK76" s="251"/>
      <c r="KGL76" s="251"/>
      <c r="KGM76" s="265"/>
      <c r="KGN76" s="251"/>
      <c r="KGO76" s="251"/>
      <c r="KGP76" s="251"/>
      <c r="KGQ76" s="251"/>
      <c r="KGR76" s="251"/>
      <c r="KGS76" s="251"/>
      <c r="KGT76" s="265"/>
      <c r="KGU76" s="251"/>
      <c r="KGV76" s="251"/>
      <c r="KGW76" s="251"/>
      <c r="KGX76" s="251"/>
      <c r="KGY76" s="251"/>
      <c r="KGZ76" s="251"/>
      <c r="KHA76" s="265"/>
      <c r="KHB76" s="251"/>
      <c r="KHC76" s="251"/>
      <c r="KHD76" s="251"/>
      <c r="KHE76" s="251"/>
      <c r="KHF76" s="251"/>
      <c r="KHG76" s="251"/>
      <c r="KHH76" s="265"/>
      <c r="KHI76" s="251"/>
      <c r="KHJ76" s="251"/>
      <c r="KHK76" s="251"/>
      <c r="KHL76" s="251"/>
      <c r="KHM76" s="251"/>
      <c r="KHN76" s="251"/>
      <c r="KHO76" s="265"/>
      <c r="KHP76" s="251"/>
      <c r="KHQ76" s="251"/>
      <c r="KHR76" s="251"/>
      <c r="KHS76" s="251"/>
      <c r="KHT76" s="251"/>
      <c r="KHU76" s="251"/>
      <c r="KHV76" s="265"/>
      <c r="KHW76" s="251"/>
      <c r="KHX76" s="251"/>
      <c r="KHY76" s="251"/>
      <c r="KHZ76" s="251"/>
      <c r="KIA76" s="251"/>
      <c r="KIB76" s="251"/>
      <c r="KIC76" s="265"/>
      <c r="KID76" s="251"/>
      <c r="KIE76" s="251"/>
      <c r="KIF76" s="251"/>
      <c r="KIG76" s="251"/>
      <c r="KIH76" s="251"/>
      <c r="KII76" s="251"/>
      <c r="KIJ76" s="265"/>
      <c r="KIK76" s="251"/>
      <c r="KIL76" s="251"/>
      <c r="KIM76" s="251"/>
      <c r="KIN76" s="251"/>
      <c r="KIO76" s="251"/>
      <c r="KIP76" s="251"/>
      <c r="KIQ76" s="265"/>
      <c r="KIR76" s="251"/>
      <c r="KIS76" s="251"/>
      <c r="KIT76" s="251"/>
      <c r="KIU76" s="251"/>
      <c r="KIV76" s="251"/>
      <c r="KIW76" s="251"/>
      <c r="KIX76" s="265"/>
      <c r="KIY76" s="251"/>
      <c r="KIZ76" s="251"/>
      <c r="KJA76" s="251"/>
      <c r="KJB76" s="251"/>
      <c r="KJC76" s="251"/>
      <c r="KJD76" s="251"/>
      <c r="KJE76" s="265"/>
      <c r="KJF76" s="251"/>
      <c r="KJG76" s="251"/>
      <c r="KJH76" s="251"/>
      <c r="KJI76" s="251"/>
      <c r="KJJ76" s="251"/>
      <c r="KJK76" s="251"/>
      <c r="KJL76" s="265"/>
      <c r="KJM76" s="251"/>
      <c r="KJN76" s="251"/>
      <c r="KJO76" s="251"/>
      <c r="KJP76" s="251"/>
      <c r="KJQ76" s="251"/>
      <c r="KJR76" s="251"/>
      <c r="KJS76" s="265"/>
      <c r="KJT76" s="251"/>
      <c r="KJU76" s="251"/>
      <c r="KJV76" s="251"/>
      <c r="KJW76" s="251"/>
      <c r="KJX76" s="251"/>
      <c r="KJY76" s="251"/>
      <c r="KJZ76" s="265"/>
      <c r="KKA76" s="251"/>
      <c r="KKB76" s="251"/>
      <c r="KKC76" s="251"/>
      <c r="KKD76" s="251"/>
      <c r="KKE76" s="251"/>
      <c r="KKF76" s="251"/>
      <c r="KKG76" s="265"/>
      <c r="KKH76" s="251"/>
      <c r="KKI76" s="251"/>
      <c r="KKJ76" s="251"/>
      <c r="KKK76" s="251"/>
      <c r="KKL76" s="251"/>
      <c r="KKM76" s="251"/>
      <c r="KKN76" s="265"/>
      <c r="KKO76" s="251"/>
      <c r="KKP76" s="251"/>
      <c r="KKQ76" s="251"/>
      <c r="KKR76" s="251"/>
      <c r="KKS76" s="251"/>
      <c r="KKT76" s="251"/>
      <c r="KKU76" s="265"/>
      <c r="KKV76" s="251"/>
      <c r="KKW76" s="251"/>
      <c r="KKX76" s="251"/>
      <c r="KKY76" s="251"/>
      <c r="KKZ76" s="251"/>
      <c r="KLA76" s="251"/>
      <c r="KLB76" s="265"/>
      <c r="KLC76" s="251"/>
      <c r="KLD76" s="251"/>
      <c r="KLE76" s="251"/>
      <c r="KLF76" s="251"/>
      <c r="KLG76" s="251"/>
      <c r="KLH76" s="251"/>
      <c r="KLI76" s="265"/>
      <c r="KLJ76" s="251"/>
      <c r="KLK76" s="251"/>
      <c r="KLL76" s="251"/>
      <c r="KLM76" s="251"/>
      <c r="KLN76" s="251"/>
      <c r="KLO76" s="251"/>
      <c r="KLP76" s="265"/>
      <c r="KLQ76" s="251"/>
      <c r="KLR76" s="251"/>
      <c r="KLS76" s="251"/>
      <c r="KLT76" s="251"/>
      <c r="KLU76" s="251"/>
      <c r="KLV76" s="251"/>
      <c r="KLW76" s="265"/>
      <c r="KLX76" s="251"/>
      <c r="KLY76" s="251"/>
      <c r="KLZ76" s="251"/>
      <c r="KMA76" s="251"/>
      <c r="KMB76" s="251"/>
      <c r="KMC76" s="251"/>
      <c r="KMD76" s="265"/>
      <c r="KME76" s="251"/>
      <c r="KMF76" s="251"/>
      <c r="KMG76" s="251"/>
      <c r="KMH76" s="251"/>
      <c r="KMI76" s="251"/>
      <c r="KMJ76" s="251"/>
      <c r="KMK76" s="265"/>
      <c r="KML76" s="251"/>
      <c r="KMM76" s="251"/>
      <c r="KMN76" s="251"/>
      <c r="KMO76" s="251"/>
      <c r="KMP76" s="251"/>
      <c r="KMQ76" s="251"/>
      <c r="KMR76" s="265"/>
      <c r="KMS76" s="251"/>
      <c r="KMT76" s="251"/>
      <c r="KMU76" s="251"/>
      <c r="KMV76" s="251"/>
      <c r="KMW76" s="251"/>
      <c r="KMX76" s="251"/>
      <c r="KMY76" s="265"/>
      <c r="KMZ76" s="251"/>
      <c r="KNA76" s="251"/>
      <c r="KNB76" s="251"/>
      <c r="KNC76" s="251"/>
      <c r="KND76" s="251"/>
      <c r="KNE76" s="251"/>
      <c r="KNF76" s="265"/>
      <c r="KNG76" s="251"/>
      <c r="KNH76" s="251"/>
      <c r="KNI76" s="251"/>
      <c r="KNJ76" s="251"/>
      <c r="KNK76" s="251"/>
      <c r="KNL76" s="251"/>
      <c r="KNM76" s="265"/>
      <c r="KNN76" s="251"/>
      <c r="KNO76" s="251"/>
      <c r="KNP76" s="251"/>
      <c r="KNQ76" s="251"/>
      <c r="KNR76" s="251"/>
      <c r="KNS76" s="251"/>
      <c r="KNT76" s="265"/>
      <c r="KNU76" s="251"/>
      <c r="KNV76" s="251"/>
      <c r="KNW76" s="251"/>
      <c r="KNX76" s="251"/>
      <c r="KNY76" s="251"/>
      <c r="KNZ76" s="251"/>
      <c r="KOA76" s="265"/>
      <c r="KOB76" s="251"/>
      <c r="KOC76" s="251"/>
      <c r="KOD76" s="251"/>
      <c r="KOE76" s="251"/>
      <c r="KOF76" s="251"/>
      <c r="KOG76" s="251"/>
      <c r="KOH76" s="265"/>
      <c r="KOI76" s="251"/>
      <c r="KOJ76" s="251"/>
      <c r="KOK76" s="251"/>
      <c r="KOL76" s="251"/>
      <c r="KOM76" s="251"/>
      <c r="KON76" s="251"/>
      <c r="KOO76" s="265"/>
      <c r="KOP76" s="251"/>
      <c r="KOQ76" s="251"/>
      <c r="KOR76" s="251"/>
      <c r="KOS76" s="251"/>
      <c r="KOT76" s="251"/>
      <c r="KOU76" s="251"/>
      <c r="KOV76" s="265"/>
      <c r="KOW76" s="251"/>
      <c r="KOX76" s="251"/>
      <c r="KOY76" s="251"/>
      <c r="KOZ76" s="251"/>
      <c r="KPA76" s="251"/>
      <c r="KPB76" s="251"/>
      <c r="KPC76" s="265"/>
      <c r="KPD76" s="251"/>
      <c r="KPE76" s="251"/>
      <c r="KPF76" s="251"/>
      <c r="KPG76" s="251"/>
      <c r="KPH76" s="251"/>
      <c r="KPI76" s="251"/>
      <c r="KPJ76" s="265"/>
      <c r="KPK76" s="251"/>
      <c r="KPL76" s="251"/>
      <c r="KPM76" s="251"/>
      <c r="KPN76" s="251"/>
      <c r="KPO76" s="251"/>
      <c r="KPP76" s="251"/>
      <c r="KPQ76" s="265"/>
      <c r="KPR76" s="251"/>
      <c r="KPS76" s="251"/>
      <c r="KPT76" s="251"/>
      <c r="KPU76" s="251"/>
      <c r="KPV76" s="251"/>
      <c r="KPW76" s="251"/>
      <c r="KPX76" s="265"/>
      <c r="KPY76" s="251"/>
      <c r="KPZ76" s="251"/>
      <c r="KQA76" s="251"/>
      <c r="KQB76" s="251"/>
      <c r="KQC76" s="251"/>
      <c r="KQD76" s="251"/>
      <c r="KQE76" s="265"/>
      <c r="KQF76" s="251"/>
      <c r="KQG76" s="251"/>
      <c r="KQH76" s="251"/>
      <c r="KQI76" s="251"/>
      <c r="KQJ76" s="251"/>
      <c r="KQK76" s="251"/>
      <c r="KQL76" s="265"/>
      <c r="KQM76" s="251"/>
      <c r="KQN76" s="251"/>
      <c r="KQO76" s="251"/>
      <c r="KQP76" s="251"/>
      <c r="KQQ76" s="251"/>
      <c r="KQR76" s="251"/>
      <c r="KQS76" s="265"/>
      <c r="KQT76" s="251"/>
      <c r="KQU76" s="251"/>
      <c r="KQV76" s="251"/>
      <c r="KQW76" s="251"/>
      <c r="KQX76" s="251"/>
      <c r="KQY76" s="251"/>
      <c r="KQZ76" s="265"/>
      <c r="KRA76" s="251"/>
      <c r="KRB76" s="251"/>
      <c r="KRC76" s="251"/>
      <c r="KRD76" s="251"/>
      <c r="KRE76" s="251"/>
      <c r="KRF76" s="251"/>
      <c r="KRG76" s="265"/>
      <c r="KRH76" s="251"/>
      <c r="KRI76" s="251"/>
      <c r="KRJ76" s="251"/>
      <c r="KRK76" s="251"/>
      <c r="KRL76" s="251"/>
      <c r="KRM76" s="251"/>
      <c r="KRN76" s="265"/>
      <c r="KRO76" s="251"/>
      <c r="KRP76" s="251"/>
      <c r="KRQ76" s="251"/>
      <c r="KRR76" s="251"/>
      <c r="KRS76" s="251"/>
      <c r="KRT76" s="251"/>
      <c r="KRU76" s="265"/>
      <c r="KRV76" s="251"/>
      <c r="KRW76" s="251"/>
      <c r="KRX76" s="251"/>
      <c r="KRY76" s="251"/>
      <c r="KRZ76" s="251"/>
      <c r="KSA76" s="251"/>
      <c r="KSB76" s="265"/>
      <c r="KSC76" s="251"/>
      <c r="KSD76" s="251"/>
      <c r="KSE76" s="251"/>
      <c r="KSF76" s="251"/>
      <c r="KSG76" s="251"/>
      <c r="KSH76" s="251"/>
      <c r="KSI76" s="265"/>
      <c r="KSJ76" s="251"/>
      <c r="KSK76" s="251"/>
      <c r="KSL76" s="251"/>
      <c r="KSM76" s="251"/>
      <c r="KSN76" s="251"/>
      <c r="KSO76" s="251"/>
      <c r="KSP76" s="265"/>
      <c r="KSQ76" s="251"/>
      <c r="KSR76" s="251"/>
      <c r="KSS76" s="251"/>
      <c r="KST76" s="251"/>
      <c r="KSU76" s="251"/>
      <c r="KSV76" s="251"/>
      <c r="KSW76" s="265"/>
      <c r="KSX76" s="251"/>
      <c r="KSY76" s="251"/>
      <c r="KSZ76" s="251"/>
      <c r="KTA76" s="251"/>
      <c r="KTB76" s="251"/>
      <c r="KTC76" s="251"/>
      <c r="KTD76" s="265"/>
      <c r="KTE76" s="251"/>
      <c r="KTF76" s="251"/>
      <c r="KTG76" s="251"/>
      <c r="KTH76" s="251"/>
      <c r="KTI76" s="251"/>
      <c r="KTJ76" s="251"/>
      <c r="KTK76" s="265"/>
      <c r="KTL76" s="251"/>
      <c r="KTM76" s="251"/>
      <c r="KTN76" s="251"/>
      <c r="KTO76" s="251"/>
      <c r="KTP76" s="251"/>
      <c r="KTQ76" s="251"/>
      <c r="KTR76" s="265"/>
      <c r="KTS76" s="251"/>
      <c r="KTT76" s="251"/>
      <c r="KTU76" s="251"/>
      <c r="KTV76" s="251"/>
      <c r="KTW76" s="251"/>
      <c r="KTX76" s="251"/>
      <c r="KTY76" s="265"/>
      <c r="KTZ76" s="251"/>
      <c r="KUA76" s="251"/>
      <c r="KUB76" s="251"/>
      <c r="KUC76" s="251"/>
      <c r="KUD76" s="251"/>
      <c r="KUE76" s="251"/>
      <c r="KUF76" s="265"/>
      <c r="KUG76" s="251"/>
      <c r="KUH76" s="251"/>
      <c r="KUI76" s="251"/>
      <c r="KUJ76" s="251"/>
      <c r="KUK76" s="251"/>
      <c r="KUL76" s="251"/>
      <c r="KUM76" s="265"/>
      <c r="KUN76" s="251"/>
      <c r="KUO76" s="251"/>
      <c r="KUP76" s="251"/>
      <c r="KUQ76" s="251"/>
      <c r="KUR76" s="251"/>
      <c r="KUS76" s="251"/>
      <c r="KUT76" s="265"/>
      <c r="KUU76" s="251"/>
      <c r="KUV76" s="251"/>
      <c r="KUW76" s="251"/>
      <c r="KUX76" s="251"/>
      <c r="KUY76" s="251"/>
      <c r="KUZ76" s="251"/>
      <c r="KVA76" s="265"/>
      <c r="KVB76" s="251"/>
      <c r="KVC76" s="251"/>
      <c r="KVD76" s="251"/>
      <c r="KVE76" s="251"/>
      <c r="KVF76" s="251"/>
      <c r="KVG76" s="251"/>
      <c r="KVH76" s="265"/>
      <c r="KVI76" s="251"/>
      <c r="KVJ76" s="251"/>
      <c r="KVK76" s="251"/>
      <c r="KVL76" s="251"/>
      <c r="KVM76" s="251"/>
      <c r="KVN76" s="251"/>
      <c r="KVO76" s="265"/>
      <c r="KVP76" s="251"/>
      <c r="KVQ76" s="251"/>
      <c r="KVR76" s="251"/>
      <c r="KVS76" s="251"/>
      <c r="KVT76" s="251"/>
      <c r="KVU76" s="251"/>
      <c r="KVV76" s="265"/>
      <c r="KVW76" s="251"/>
      <c r="KVX76" s="251"/>
      <c r="KVY76" s="251"/>
      <c r="KVZ76" s="251"/>
      <c r="KWA76" s="251"/>
      <c r="KWB76" s="251"/>
      <c r="KWC76" s="265"/>
      <c r="KWD76" s="251"/>
      <c r="KWE76" s="251"/>
      <c r="KWF76" s="251"/>
      <c r="KWG76" s="251"/>
      <c r="KWH76" s="251"/>
      <c r="KWI76" s="251"/>
      <c r="KWJ76" s="265"/>
      <c r="KWK76" s="251"/>
      <c r="KWL76" s="251"/>
      <c r="KWM76" s="251"/>
      <c r="KWN76" s="251"/>
      <c r="KWO76" s="251"/>
      <c r="KWP76" s="251"/>
      <c r="KWQ76" s="265"/>
      <c r="KWR76" s="251"/>
      <c r="KWS76" s="251"/>
      <c r="KWT76" s="251"/>
      <c r="KWU76" s="251"/>
      <c r="KWV76" s="251"/>
      <c r="KWW76" s="251"/>
      <c r="KWX76" s="265"/>
      <c r="KWY76" s="251"/>
      <c r="KWZ76" s="251"/>
      <c r="KXA76" s="251"/>
      <c r="KXB76" s="251"/>
      <c r="KXC76" s="251"/>
      <c r="KXD76" s="251"/>
      <c r="KXE76" s="265"/>
      <c r="KXF76" s="251"/>
      <c r="KXG76" s="251"/>
      <c r="KXH76" s="251"/>
      <c r="KXI76" s="251"/>
      <c r="KXJ76" s="251"/>
      <c r="KXK76" s="251"/>
      <c r="KXL76" s="265"/>
      <c r="KXM76" s="251"/>
      <c r="KXN76" s="251"/>
      <c r="KXO76" s="251"/>
      <c r="KXP76" s="251"/>
      <c r="KXQ76" s="251"/>
      <c r="KXR76" s="251"/>
      <c r="KXS76" s="265"/>
      <c r="KXT76" s="251"/>
      <c r="KXU76" s="251"/>
      <c r="KXV76" s="251"/>
      <c r="KXW76" s="251"/>
      <c r="KXX76" s="251"/>
      <c r="KXY76" s="251"/>
      <c r="KXZ76" s="265"/>
      <c r="KYA76" s="251"/>
      <c r="KYB76" s="251"/>
      <c r="KYC76" s="251"/>
      <c r="KYD76" s="251"/>
      <c r="KYE76" s="251"/>
      <c r="KYF76" s="251"/>
      <c r="KYG76" s="265"/>
      <c r="KYH76" s="251"/>
      <c r="KYI76" s="251"/>
      <c r="KYJ76" s="251"/>
      <c r="KYK76" s="251"/>
      <c r="KYL76" s="251"/>
      <c r="KYM76" s="251"/>
      <c r="KYN76" s="265"/>
      <c r="KYO76" s="251"/>
      <c r="KYP76" s="251"/>
      <c r="KYQ76" s="251"/>
      <c r="KYR76" s="251"/>
      <c r="KYS76" s="251"/>
      <c r="KYT76" s="251"/>
      <c r="KYU76" s="265"/>
      <c r="KYV76" s="251"/>
      <c r="KYW76" s="251"/>
      <c r="KYX76" s="251"/>
      <c r="KYY76" s="251"/>
      <c r="KYZ76" s="251"/>
      <c r="KZA76" s="251"/>
      <c r="KZB76" s="265"/>
      <c r="KZC76" s="251"/>
      <c r="KZD76" s="251"/>
      <c r="KZE76" s="251"/>
      <c r="KZF76" s="251"/>
      <c r="KZG76" s="251"/>
      <c r="KZH76" s="251"/>
      <c r="KZI76" s="265"/>
      <c r="KZJ76" s="251"/>
      <c r="KZK76" s="251"/>
      <c r="KZL76" s="251"/>
      <c r="KZM76" s="251"/>
      <c r="KZN76" s="251"/>
      <c r="KZO76" s="251"/>
      <c r="KZP76" s="265"/>
      <c r="KZQ76" s="251"/>
      <c r="KZR76" s="251"/>
      <c r="KZS76" s="251"/>
      <c r="KZT76" s="251"/>
      <c r="KZU76" s="251"/>
      <c r="KZV76" s="251"/>
      <c r="KZW76" s="265"/>
      <c r="KZX76" s="251"/>
      <c r="KZY76" s="251"/>
      <c r="KZZ76" s="251"/>
      <c r="LAA76" s="251"/>
      <c r="LAB76" s="251"/>
      <c r="LAC76" s="251"/>
      <c r="LAD76" s="265"/>
      <c r="LAE76" s="251"/>
      <c r="LAF76" s="251"/>
      <c r="LAG76" s="251"/>
      <c r="LAH76" s="251"/>
      <c r="LAI76" s="251"/>
      <c r="LAJ76" s="251"/>
      <c r="LAK76" s="265"/>
      <c r="LAL76" s="251"/>
      <c r="LAM76" s="251"/>
      <c r="LAN76" s="251"/>
      <c r="LAO76" s="251"/>
      <c r="LAP76" s="251"/>
      <c r="LAQ76" s="251"/>
      <c r="LAR76" s="265"/>
      <c r="LAS76" s="251"/>
      <c r="LAT76" s="251"/>
      <c r="LAU76" s="251"/>
      <c r="LAV76" s="251"/>
      <c r="LAW76" s="251"/>
      <c r="LAX76" s="251"/>
      <c r="LAY76" s="265"/>
      <c r="LAZ76" s="251"/>
      <c r="LBA76" s="251"/>
      <c r="LBB76" s="251"/>
      <c r="LBC76" s="251"/>
      <c r="LBD76" s="251"/>
      <c r="LBE76" s="251"/>
      <c r="LBF76" s="265"/>
      <c r="LBG76" s="251"/>
      <c r="LBH76" s="251"/>
      <c r="LBI76" s="251"/>
      <c r="LBJ76" s="251"/>
      <c r="LBK76" s="251"/>
      <c r="LBL76" s="251"/>
      <c r="LBM76" s="265"/>
      <c r="LBN76" s="251"/>
      <c r="LBO76" s="251"/>
      <c r="LBP76" s="251"/>
      <c r="LBQ76" s="251"/>
      <c r="LBR76" s="251"/>
      <c r="LBS76" s="251"/>
      <c r="LBT76" s="265"/>
      <c r="LBU76" s="251"/>
      <c r="LBV76" s="251"/>
      <c r="LBW76" s="251"/>
      <c r="LBX76" s="251"/>
      <c r="LBY76" s="251"/>
      <c r="LBZ76" s="251"/>
      <c r="LCA76" s="265"/>
      <c r="LCB76" s="251"/>
      <c r="LCC76" s="251"/>
      <c r="LCD76" s="251"/>
      <c r="LCE76" s="251"/>
      <c r="LCF76" s="251"/>
      <c r="LCG76" s="251"/>
      <c r="LCH76" s="265"/>
      <c r="LCI76" s="251"/>
      <c r="LCJ76" s="251"/>
      <c r="LCK76" s="251"/>
      <c r="LCL76" s="251"/>
      <c r="LCM76" s="251"/>
      <c r="LCN76" s="251"/>
      <c r="LCO76" s="265"/>
      <c r="LCP76" s="251"/>
      <c r="LCQ76" s="251"/>
      <c r="LCR76" s="251"/>
      <c r="LCS76" s="251"/>
      <c r="LCT76" s="251"/>
      <c r="LCU76" s="251"/>
      <c r="LCV76" s="265"/>
      <c r="LCW76" s="251"/>
      <c r="LCX76" s="251"/>
      <c r="LCY76" s="251"/>
      <c r="LCZ76" s="251"/>
      <c r="LDA76" s="251"/>
      <c r="LDB76" s="251"/>
      <c r="LDC76" s="265"/>
      <c r="LDD76" s="251"/>
      <c r="LDE76" s="251"/>
      <c r="LDF76" s="251"/>
      <c r="LDG76" s="251"/>
      <c r="LDH76" s="251"/>
      <c r="LDI76" s="251"/>
      <c r="LDJ76" s="265"/>
      <c r="LDK76" s="251"/>
      <c r="LDL76" s="251"/>
      <c r="LDM76" s="251"/>
      <c r="LDN76" s="251"/>
      <c r="LDO76" s="251"/>
      <c r="LDP76" s="251"/>
      <c r="LDQ76" s="265"/>
      <c r="LDR76" s="251"/>
      <c r="LDS76" s="251"/>
      <c r="LDT76" s="251"/>
      <c r="LDU76" s="251"/>
      <c r="LDV76" s="251"/>
      <c r="LDW76" s="251"/>
      <c r="LDX76" s="265"/>
      <c r="LDY76" s="251"/>
      <c r="LDZ76" s="251"/>
      <c r="LEA76" s="251"/>
      <c r="LEB76" s="251"/>
      <c r="LEC76" s="251"/>
      <c r="LED76" s="251"/>
      <c r="LEE76" s="265"/>
      <c r="LEF76" s="251"/>
      <c r="LEG76" s="251"/>
      <c r="LEH76" s="251"/>
      <c r="LEI76" s="251"/>
      <c r="LEJ76" s="251"/>
      <c r="LEK76" s="251"/>
      <c r="LEL76" s="265"/>
      <c r="LEM76" s="251"/>
      <c r="LEN76" s="251"/>
      <c r="LEO76" s="251"/>
      <c r="LEP76" s="251"/>
      <c r="LEQ76" s="251"/>
      <c r="LER76" s="251"/>
      <c r="LES76" s="265"/>
      <c r="LET76" s="251"/>
      <c r="LEU76" s="251"/>
      <c r="LEV76" s="251"/>
      <c r="LEW76" s="251"/>
      <c r="LEX76" s="251"/>
      <c r="LEY76" s="251"/>
      <c r="LEZ76" s="265"/>
      <c r="LFA76" s="251"/>
      <c r="LFB76" s="251"/>
      <c r="LFC76" s="251"/>
      <c r="LFD76" s="251"/>
      <c r="LFE76" s="251"/>
      <c r="LFF76" s="251"/>
      <c r="LFG76" s="265"/>
      <c r="LFH76" s="251"/>
      <c r="LFI76" s="251"/>
      <c r="LFJ76" s="251"/>
      <c r="LFK76" s="251"/>
      <c r="LFL76" s="251"/>
      <c r="LFM76" s="251"/>
      <c r="LFN76" s="265"/>
      <c r="LFO76" s="251"/>
      <c r="LFP76" s="251"/>
      <c r="LFQ76" s="251"/>
      <c r="LFR76" s="251"/>
      <c r="LFS76" s="251"/>
      <c r="LFT76" s="251"/>
      <c r="LFU76" s="265"/>
      <c r="LFV76" s="251"/>
      <c r="LFW76" s="251"/>
      <c r="LFX76" s="251"/>
      <c r="LFY76" s="251"/>
      <c r="LFZ76" s="251"/>
      <c r="LGA76" s="251"/>
      <c r="LGB76" s="265"/>
      <c r="LGC76" s="251"/>
      <c r="LGD76" s="251"/>
      <c r="LGE76" s="251"/>
      <c r="LGF76" s="251"/>
      <c r="LGG76" s="251"/>
      <c r="LGH76" s="251"/>
      <c r="LGI76" s="265"/>
      <c r="LGJ76" s="251"/>
      <c r="LGK76" s="251"/>
      <c r="LGL76" s="251"/>
      <c r="LGM76" s="251"/>
      <c r="LGN76" s="251"/>
      <c r="LGO76" s="251"/>
      <c r="LGP76" s="265"/>
      <c r="LGQ76" s="251"/>
      <c r="LGR76" s="251"/>
      <c r="LGS76" s="251"/>
      <c r="LGT76" s="251"/>
      <c r="LGU76" s="251"/>
      <c r="LGV76" s="251"/>
      <c r="LGW76" s="265"/>
      <c r="LGX76" s="251"/>
      <c r="LGY76" s="251"/>
      <c r="LGZ76" s="251"/>
      <c r="LHA76" s="251"/>
      <c r="LHB76" s="251"/>
      <c r="LHC76" s="251"/>
      <c r="LHD76" s="265"/>
      <c r="LHE76" s="251"/>
      <c r="LHF76" s="251"/>
      <c r="LHG76" s="251"/>
      <c r="LHH76" s="251"/>
      <c r="LHI76" s="251"/>
      <c r="LHJ76" s="251"/>
      <c r="LHK76" s="265"/>
      <c r="LHL76" s="251"/>
      <c r="LHM76" s="251"/>
      <c r="LHN76" s="251"/>
      <c r="LHO76" s="251"/>
      <c r="LHP76" s="251"/>
      <c r="LHQ76" s="251"/>
      <c r="LHR76" s="265"/>
      <c r="LHS76" s="251"/>
      <c r="LHT76" s="251"/>
      <c r="LHU76" s="251"/>
      <c r="LHV76" s="251"/>
      <c r="LHW76" s="251"/>
      <c r="LHX76" s="251"/>
      <c r="LHY76" s="265"/>
      <c r="LHZ76" s="251"/>
      <c r="LIA76" s="251"/>
      <c r="LIB76" s="251"/>
      <c r="LIC76" s="251"/>
      <c r="LID76" s="251"/>
      <c r="LIE76" s="251"/>
      <c r="LIF76" s="265"/>
      <c r="LIG76" s="251"/>
      <c r="LIH76" s="251"/>
      <c r="LII76" s="251"/>
      <c r="LIJ76" s="251"/>
      <c r="LIK76" s="251"/>
      <c r="LIL76" s="251"/>
      <c r="LIM76" s="265"/>
      <c r="LIN76" s="251"/>
      <c r="LIO76" s="251"/>
      <c r="LIP76" s="251"/>
      <c r="LIQ76" s="251"/>
      <c r="LIR76" s="251"/>
      <c r="LIS76" s="251"/>
      <c r="LIT76" s="265"/>
      <c r="LIU76" s="251"/>
      <c r="LIV76" s="251"/>
      <c r="LIW76" s="251"/>
      <c r="LIX76" s="251"/>
      <c r="LIY76" s="251"/>
      <c r="LIZ76" s="251"/>
      <c r="LJA76" s="265"/>
      <c r="LJB76" s="251"/>
      <c r="LJC76" s="251"/>
      <c r="LJD76" s="251"/>
      <c r="LJE76" s="251"/>
      <c r="LJF76" s="251"/>
      <c r="LJG76" s="251"/>
      <c r="LJH76" s="265"/>
      <c r="LJI76" s="251"/>
      <c r="LJJ76" s="251"/>
      <c r="LJK76" s="251"/>
      <c r="LJL76" s="251"/>
      <c r="LJM76" s="251"/>
      <c r="LJN76" s="251"/>
      <c r="LJO76" s="265"/>
      <c r="LJP76" s="251"/>
      <c r="LJQ76" s="251"/>
      <c r="LJR76" s="251"/>
      <c r="LJS76" s="251"/>
      <c r="LJT76" s="251"/>
      <c r="LJU76" s="251"/>
      <c r="LJV76" s="265"/>
      <c r="LJW76" s="251"/>
      <c r="LJX76" s="251"/>
      <c r="LJY76" s="251"/>
      <c r="LJZ76" s="251"/>
      <c r="LKA76" s="251"/>
      <c r="LKB76" s="251"/>
      <c r="LKC76" s="265"/>
      <c r="LKD76" s="251"/>
      <c r="LKE76" s="251"/>
      <c r="LKF76" s="251"/>
      <c r="LKG76" s="251"/>
      <c r="LKH76" s="251"/>
      <c r="LKI76" s="251"/>
      <c r="LKJ76" s="265"/>
      <c r="LKK76" s="251"/>
      <c r="LKL76" s="251"/>
      <c r="LKM76" s="251"/>
      <c r="LKN76" s="251"/>
      <c r="LKO76" s="251"/>
      <c r="LKP76" s="251"/>
      <c r="LKQ76" s="265"/>
      <c r="LKR76" s="251"/>
      <c r="LKS76" s="251"/>
      <c r="LKT76" s="251"/>
      <c r="LKU76" s="251"/>
      <c r="LKV76" s="251"/>
      <c r="LKW76" s="251"/>
      <c r="LKX76" s="265"/>
      <c r="LKY76" s="251"/>
      <c r="LKZ76" s="251"/>
      <c r="LLA76" s="251"/>
      <c r="LLB76" s="251"/>
      <c r="LLC76" s="251"/>
      <c r="LLD76" s="251"/>
      <c r="LLE76" s="265"/>
      <c r="LLF76" s="251"/>
      <c r="LLG76" s="251"/>
      <c r="LLH76" s="251"/>
      <c r="LLI76" s="251"/>
      <c r="LLJ76" s="251"/>
      <c r="LLK76" s="251"/>
      <c r="LLL76" s="265"/>
      <c r="LLM76" s="251"/>
      <c r="LLN76" s="251"/>
      <c r="LLO76" s="251"/>
      <c r="LLP76" s="251"/>
      <c r="LLQ76" s="251"/>
      <c r="LLR76" s="251"/>
      <c r="LLS76" s="265"/>
      <c r="LLT76" s="251"/>
      <c r="LLU76" s="251"/>
      <c r="LLV76" s="251"/>
      <c r="LLW76" s="251"/>
      <c r="LLX76" s="251"/>
      <c r="LLY76" s="251"/>
      <c r="LLZ76" s="265"/>
      <c r="LMA76" s="251"/>
      <c r="LMB76" s="251"/>
      <c r="LMC76" s="251"/>
      <c r="LMD76" s="251"/>
      <c r="LME76" s="251"/>
      <c r="LMF76" s="251"/>
      <c r="LMG76" s="265"/>
      <c r="LMH76" s="251"/>
      <c r="LMI76" s="251"/>
      <c r="LMJ76" s="251"/>
      <c r="LMK76" s="251"/>
      <c r="LML76" s="251"/>
      <c r="LMM76" s="251"/>
      <c r="LMN76" s="265"/>
      <c r="LMO76" s="251"/>
      <c r="LMP76" s="251"/>
      <c r="LMQ76" s="251"/>
      <c r="LMR76" s="251"/>
      <c r="LMS76" s="251"/>
      <c r="LMT76" s="251"/>
      <c r="LMU76" s="265"/>
      <c r="LMV76" s="251"/>
      <c r="LMW76" s="251"/>
      <c r="LMX76" s="251"/>
      <c r="LMY76" s="251"/>
      <c r="LMZ76" s="251"/>
      <c r="LNA76" s="251"/>
      <c r="LNB76" s="265"/>
      <c r="LNC76" s="251"/>
      <c r="LND76" s="251"/>
      <c r="LNE76" s="251"/>
      <c r="LNF76" s="251"/>
      <c r="LNG76" s="251"/>
      <c r="LNH76" s="251"/>
      <c r="LNI76" s="265"/>
      <c r="LNJ76" s="251"/>
      <c r="LNK76" s="251"/>
      <c r="LNL76" s="251"/>
      <c r="LNM76" s="251"/>
      <c r="LNN76" s="251"/>
      <c r="LNO76" s="251"/>
      <c r="LNP76" s="265"/>
      <c r="LNQ76" s="251"/>
      <c r="LNR76" s="251"/>
      <c r="LNS76" s="251"/>
      <c r="LNT76" s="251"/>
      <c r="LNU76" s="251"/>
      <c r="LNV76" s="251"/>
      <c r="LNW76" s="265"/>
      <c r="LNX76" s="251"/>
      <c r="LNY76" s="251"/>
      <c r="LNZ76" s="251"/>
      <c r="LOA76" s="251"/>
      <c r="LOB76" s="251"/>
      <c r="LOC76" s="251"/>
      <c r="LOD76" s="265"/>
      <c r="LOE76" s="251"/>
      <c r="LOF76" s="251"/>
      <c r="LOG76" s="251"/>
      <c r="LOH76" s="251"/>
      <c r="LOI76" s="251"/>
      <c r="LOJ76" s="251"/>
      <c r="LOK76" s="265"/>
      <c r="LOL76" s="251"/>
      <c r="LOM76" s="251"/>
      <c r="LON76" s="251"/>
      <c r="LOO76" s="251"/>
      <c r="LOP76" s="251"/>
      <c r="LOQ76" s="251"/>
      <c r="LOR76" s="265"/>
      <c r="LOS76" s="251"/>
      <c r="LOT76" s="251"/>
      <c r="LOU76" s="251"/>
      <c r="LOV76" s="251"/>
      <c r="LOW76" s="251"/>
      <c r="LOX76" s="251"/>
      <c r="LOY76" s="265"/>
      <c r="LOZ76" s="251"/>
      <c r="LPA76" s="251"/>
      <c r="LPB76" s="251"/>
      <c r="LPC76" s="251"/>
      <c r="LPD76" s="251"/>
      <c r="LPE76" s="251"/>
      <c r="LPF76" s="265"/>
      <c r="LPG76" s="251"/>
      <c r="LPH76" s="251"/>
      <c r="LPI76" s="251"/>
      <c r="LPJ76" s="251"/>
      <c r="LPK76" s="251"/>
      <c r="LPL76" s="251"/>
      <c r="LPM76" s="265"/>
      <c r="LPN76" s="251"/>
      <c r="LPO76" s="251"/>
      <c r="LPP76" s="251"/>
      <c r="LPQ76" s="251"/>
      <c r="LPR76" s="251"/>
      <c r="LPS76" s="251"/>
      <c r="LPT76" s="265"/>
      <c r="LPU76" s="251"/>
      <c r="LPV76" s="251"/>
      <c r="LPW76" s="251"/>
      <c r="LPX76" s="251"/>
      <c r="LPY76" s="251"/>
      <c r="LPZ76" s="251"/>
      <c r="LQA76" s="265"/>
      <c r="LQB76" s="251"/>
      <c r="LQC76" s="251"/>
      <c r="LQD76" s="251"/>
      <c r="LQE76" s="251"/>
      <c r="LQF76" s="251"/>
      <c r="LQG76" s="251"/>
      <c r="LQH76" s="265"/>
      <c r="LQI76" s="251"/>
      <c r="LQJ76" s="251"/>
      <c r="LQK76" s="251"/>
      <c r="LQL76" s="251"/>
      <c r="LQM76" s="251"/>
      <c r="LQN76" s="251"/>
      <c r="LQO76" s="265"/>
      <c r="LQP76" s="251"/>
      <c r="LQQ76" s="251"/>
      <c r="LQR76" s="251"/>
      <c r="LQS76" s="251"/>
      <c r="LQT76" s="251"/>
      <c r="LQU76" s="251"/>
      <c r="LQV76" s="265"/>
      <c r="LQW76" s="251"/>
      <c r="LQX76" s="251"/>
      <c r="LQY76" s="251"/>
      <c r="LQZ76" s="251"/>
      <c r="LRA76" s="251"/>
      <c r="LRB76" s="251"/>
      <c r="LRC76" s="265"/>
      <c r="LRD76" s="251"/>
      <c r="LRE76" s="251"/>
      <c r="LRF76" s="251"/>
      <c r="LRG76" s="251"/>
      <c r="LRH76" s="251"/>
      <c r="LRI76" s="251"/>
      <c r="LRJ76" s="265"/>
      <c r="LRK76" s="251"/>
      <c r="LRL76" s="251"/>
      <c r="LRM76" s="251"/>
      <c r="LRN76" s="251"/>
      <c r="LRO76" s="251"/>
      <c r="LRP76" s="251"/>
      <c r="LRQ76" s="265"/>
      <c r="LRR76" s="251"/>
      <c r="LRS76" s="251"/>
      <c r="LRT76" s="251"/>
      <c r="LRU76" s="251"/>
      <c r="LRV76" s="251"/>
      <c r="LRW76" s="251"/>
      <c r="LRX76" s="265"/>
      <c r="LRY76" s="251"/>
      <c r="LRZ76" s="251"/>
      <c r="LSA76" s="251"/>
      <c r="LSB76" s="251"/>
      <c r="LSC76" s="251"/>
      <c r="LSD76" s="251"/>
      <c r="LSE76" s="265"/>
      <c r="LSF76" s="251"/>
      <c r="LSG76" s="251"/>
      <c r="LSH76" s="251"/>
      <c r="LSI76" s="251"/>
      <c r="LSJ76" s="251"/>
      <c r="LSK76" s="251"/>
      <c r="LSL76" s="265"/>
      <c r="LSM76" s="251"/>
      <c r="LSN76" s="251"/>
      <c r="LSO76" s="251"/>
      <c r="LSP76" s="251"/>
      <c r="LSQ76" s="251"/>
      <c r="LSR76" s="251"/>
      <c r="LSS76" s="265"/>
      <c r="LST76" s="251"/>
      <c r="LSU76" s="251"/>
      <c r="LSV76" s="251"/>
      <c r="LSW76" s="251"/>
      <c r="LSX76" s="251"/>
      <c r="LSY76" s="251"/>
      <c r="LSZ76" s="265"/>
      <c r="LTA76" s="251"/>
      <c r="LTB76" s="251"/>
      <c r="LTC76" s="251"/>
      <c r="LTD76" s="251"/>
      <c r="LTE76" s="251"/>
      <c r="LTF76" s="251"/>
      <c r="LTG76" s="265"/>
      <c r="LTH76" s="251"/>
      <c r="LTI76" s="251"/>
      <c r="LTJ76" s="251"/>
      <c r="LTK76" s="251"/>
      <c r="LTL76" s="251"/>
      <c r="LTM76" s="251"/>
      <c r="LTN76" s="265"/>
      <c r="LTO76" s="251"/>
      <c r="LTP76" s="251"/>
      <c r="LTQ76" s="251"/>
      <c r="LTR76" s="251"/>
      <c r="LTS76" s="251"/>
      <c r="LTT76" s="251"/>
      <c r="LTU76" s="265"/>
      <c r="LTV76" s="251"/>
      <c r="LTW76" s="251"/>
      <c r="LTX76" s="251"/>
      <c r="LTY76" s="251"/>
      <c r="LTZ76" s="251"/>
      <c r="LUA76" s="251"/>
      <c r="LUB76" s="265"/>
      <c r="LUC76" s="251"/>
      <c r="LUD76" s="251"/>
      <c r="LUE76" s="251"/>
      <c r="LUF76" s="251"/>
      <c r="LUG76" s="251"/>
      <c r="LUH76" s="251"/>
      <c r="LUI76" s="265"/>
      <c r="LUJ76" s="251"/>
      <c r="LUK76" s="251"/>
      <c r="LUL76" s="251"/>
      <c r="LUM76" s="251"/>
      <c r="LUN76" s="251"/>
      <c r="LUO76" s="251"/>
      <c r="LUP76" s="265"/>
      <c r="LUQ76" s="251"/>
      <c r="LUR76" s="251"/>
      <c r="LUS76" s="251"/>
      <c r="LUT76" s="251"/>
      <c r="LUU76" s="251"/>
      <c r="LUV76" s="251"/>
      <c r="LUW76" s="265"/>
      <c r="LUX76" s="251"/>
      <c r="LUY76" s="251"/>
      <c r="LUZ76" s="251"/>
      <c r="LVA76" s="251"/>
      <c r="LVB76" s="251"/>
      <c r="LVC76" s="251"/>
      <c r="LVD76" s="265"/>
      <c r="LVE76" s="251"/>
      <c r="LVF76" s="251"/>
      <c r="LVG76" s="251"/>
      <c r="LVH76" s="251"/>
      <c r="LVI76" s="251"/>
      <c r="LVJ76" s="251"/>
      <c r="LVK76" s="265"/>
      <c r="LVL76" s="251"/>
      <c r="LVM76" s="251"/>
      <c r="LVN76" s="251"/>
      <c r="LVO76" s="251"/>
      <c r="LVP76" s="251"/>
      <c r="LVQ76" s="251"/>
      <c r="LVR76" s="265"/>
      <c r="LVS76" s="251"/>
      <c r="LVT76" s="251"/>
      <c r="LVU76" s="251"/>
      <c r="LVV76" s="251"/>
      <c r="LVW76" s="251"/>
      <c r="LVX76" s="251"/>
      <c r="LVY76" s="265"/>
      <c r="LVZ76" s="251"/>
      <c r="LWA76" s="251"/>
      <c r="LWB76" s="251"/>
      <c r="LWC76" s="251"/>
      <c r="LWD76" s="251"/>
      <c r="LWE76" s="251"/>
      <c r="LWF76" s="265"/>
      <c r="LWG76" s="251"/>
      <c r="LWH76" s="251"/>
      <c r="LWI76" s="251"/>
      <c r="LWJ76" s="251"/>
      <c r="LWK76" s="251"/>
      <c r="LWL76" s="251"/>
      <c r="LWM76" s="265"/>
      <c r="LWN76" s="251"/>
      <c r="LWO76" s="251"/>
      <c r="LWP76" s="251"/>
      <c r="LWQ76" s="251"/>
      <c r="LWR76" s="251"/>
      <c r="LWS76" s="251"/>
      <c r="LWT76" s="265"/>
      <c r="LWU76" s="251"/>
      <c r="LWV76" s="251"/>
      <c r="LWW76" s="251"/>
      <c r="LWX76" s="251"/>
      <c r="LWY76" s="251"/>
      <c r="LWZ76" s="251"/>
      <c r="LXA76" s="265"/>
      <c r="LXB76" s="251"/>
      <c r="LXC76" s="251"/>
      <c r="LXD76" s="251"/>
      <c r="LXE76" s="251"/>
      <c r="LXF76" s="251"/>
      <c r="LXG76" s="251"/>
      <c r="LXH76" s="265"/>
      <c r="LXI76" s="251"/>
      <c r="LXJ76" s="251"/>
      <c r="LXK76" s="251"/>
      <c r="LXL76" s="251"/>
      <c r="LXM76" s="251"/>
      <c r="LXN76" s="251"/>
      <c r="LXO76" s="265"/>
      <c r="LXP76" s="251"/>
      <c r="LXQ76" s="251"/>
      <c r="LXR76" s="251"/>
      <c r="LXS76" s="251"/>
      <c r="LXT76" s="251"/>
      <c r="LXU76" s="251"/>
      <c r="LXV76" s="265"/>
      <c r="LXW76" s="251"/>
      <c r="LXX76" s="251"/>
      <c r="LXY76" s="251"/>
      <c r="LXZ76" s="251"/>
      <c r="LYA76" s="251"/>
      <c r="LYB76" s="251"/>
      <c r="LYC76" s="265"/>
      <c r="LYD76" s="251"/>
      <c r="LYE76" s="251"/>
      <c r="LYF76" s="251"/>
      <c r="LYG76" s="251"/>
      <c r="LYH76" s="251"/>
      <c r="LYI76" s="251"/>
      <c r="LYJ76" s="265"/>
      <c r="LYK76" s="251"/>
      <c r="LYL76" s="251"/>
      <c r="LYM76" s="251"/>
      <c r="LYN76" s="251"/>
      <c r="LYO76" s="251"/>
      <c r="LYP76" s="251"/>
      <c r="LYQ76" s="265"/>
      <c r="LYR76" s="251"/>
      <c r="LYS76" s="251"/>
      <c r="LYT76" s="251"/>
      <c r="LYU76" s="251"/>
      <c r="LYV76" s="251"/>
      <c r="LYW76" s="251"/>
      <c r="LYX76" s="265"/>
      <c r="LYY76" s="251"/>
      <c r="LYZ76" s="251"/>
      <c r="LZA76" s="251"/>
      <c r="LZB76" s="251"/>
      <c r="LZC76" s="251"/>
      <c r="LZD76" s="251"/>
      <c r="LZE76" s="265"/>
      <c r="LZF76" s="251"/>
      <c r="LZG76" s="251"/>
      <c r="LZH76" s="251"/>
      <c r="LZI76" s="251"/>
      <c r="LZJ76" s="251"/>
      <c r="LZK76" s="251"/>
      <c r="LZL76" s="265"/>
      <c r="LZM76" s="251"/>
      <c r="LZN76" s="251"/>
      <c r="LZO76" s="251"/>
      <c r="LZP76" s="251"/>
      <c r="LZQ76" s="251"/>
      <c r="LZR76" s="251"/>
      <c r="LZS76" s="265"/>
      <c r="LZT76" s="251"/>
      <c r="LZU76" s="251"/>
      <c r="LZV76" s="251"/>
      <c r="LZW76" s="251"/>
      <c r="LZX76" s="251"/>
      <c r="LZY76" s="251"/>
      <c r="LZZ76" s="265"/>
      <c r="MAA76" s="251"/>
      <c r="MAB76" s="251"/>
      <c r="MAC76" s="251"/>
      <c r="MAD76" s="251"/>
      <c r="MAE76" s="251"/>
      <c r="MAF76" s="251"/>
      <c r="MAG76" s="265"/>
      <c r="MAH76" s="251"/>
      <c r="MAI76" s="251"/>
      <c r="MAJ76" s="251"/>
      <c r="MAK76" s="251"/>
      <c r="MAL76" s="251"/>
      <c r="MAM76" s="251"/>
      <c r="MAN76" s="265"/>
      <c r="MAO76" s="251"/>
      <c r="MAP76" s="251"/>
      <c r="MAQ76" s="251"/>
      <c r="MAR76" s="251"/>
      <c r="MAS76" s="251"/>
      <c r="MAT76" s="251"/>
      <c r="MAU76" s="265"/>
      <c r="MAV76" s="251"/>
      <c r="MAW76" s="251"/>
      <c r="MAX76" s="251"/>
      <c r="MAY76" s="251"/>
      <c r="MAZ76" s="251"/>
      <c r="MBA76" s="251"/>
      <c r="MBB76" s="265"/>
      <c r="MBC76" s="251"/>
      <c r="MBD76" s="251"/>
      <c r="MBE76" s="251"/>
      <c r="MBF76" s="251"/>
      <c r="MBG76" s="251"/>
      <c r="MBH76" s="251"/>
      <c r="MBI76" s="265"/>
      <c r="MBJ76" s="251"/>
      <c r="MBK76" s="251"/>
      <c r="MBL76" s="251"/>
      <c r="MBM76" s="251"/>
      <c r="MBN76" s="251"/>
      <c r="MBO76" s="251"/>
      <c r="MBP76" s="265"/>
      <c r="MBQ76" s="251"/>
      <c r="MBR76" s="251"/>
      <c r="MBS76" s="251"/>
      <c r="MBT76" s="251"/>
      <c r="MBU76" s="251"/>
      <c r="MBV76" s="251"/>
      <c r="MBW76" s="265"/>
      <c r="MBX76" s="251"/>
      <c r="MBY76" s="251"/>
      <c r="MBZ76" s="251"/>
      <c r="MCA76" s="251"/>
      <c r="MCB76" s="251"/>
      <c r="MCC76" s="251"/>
      <c r="MCD76" s="265"/>
      <c r="MCE76" s="251"/>
      <c r="MCF76" s="251"/>
      <c r="MCG76" s="251"/>
      <c r="MCH76" s="251"/>
      <c r="MCI76" s="251"/>
      <c r="MCJ76" s="251"/>
      <c r="MCK76" s="265"/>
      <c r="MCL76" s="251"/>
      <c r="MCM76" s="251"/>
      <c r="MCN76" s="251"/>
      <c r="MCO76" s="251"/>
      <c r="MCP76" s="251"/>
      <c r="MCQ76" s="251"/>
      <c r="MCR76" s="265"/>
      <c r="MCS76" s="251"/>
      <c r="MCT76" s="251"/>
      <c r="MCU76" s="251"/>
      <c r="MCV76" s="251"/>
      <c r="MCW76" s="251"/>
      <c r="MCX76" s="251"/>
      <c r="MCY76" s="265"/>
      <c r="MCZ76" s="251"/>
      <c r="MDA76" s="251"/>
      <c r="MDB76" s="251"/>
      <c r="MDC76" s="251"/>
      <c r="MDD76" s="251"/>
      <c r="MDE76" s="251"/>
      <c r="MDF76" s="265"/>
      <c r="MDG76" s="251"/>
      <c r="MDH76" s="251"/>
      <c r="MDI76" s="251"/>
      <c r="MDJ76" s="251"/>
      <c r="MDK76" s="251"/>
      <c r="MDL76" s="251"/>
      <c r="MDM76" s="265"/>
      <c r="MDN76" s="251"/>
      <c r="MDO76" s="251"/>
      <c r="MDP76" s="251"/>
      <c r="MDQ76" s="251"/>
      <c r="MDR76" s="251"/>
      <c r="MDS76" s="251"/>
      <c r="MDT76" s="265"/>
      <c r="MDU76" s="251"/>
      <c r="MDV76" s="251"/>
      <c r="MDW76" s="251"/>
      <c r="MDX76" s="251"/>
      <c r="MDY76" s="251"/>
      <c r="MDZ76" s="251"/>
      <c r="MEA76" s="265"/>
      <c r="MEB76" s="251"/>
      <c r="MEC76" s="251"/>
      <c r="MED76" s="251"/>
      <c r="MEE76" s="251"/>
      <c r="MEF76" s="251"/>
      <c r="MEG76" s="251"/>
      <c r="MEH76" s="265"/>
      <c r="MEI76" s="251"/>
      <c r="MEJ76" s="251"/>
      <c r="MEK76" s="251"/>
      <c r="MEL76" s="251"/>
      <c r="MEM76" s="251"/>
      <c r="MEN76" s="251"/>
      <c r="MEO76" s="265"/>
      <c r="MEP76" s="251"/>
      <c r="MEQ76" s="251"/>
      <c r="MER76" s="251"/>
      <c r="MES76" s="251"/>
      <c r="MET76" s="251"/>
      <c r="MEU76" s="251"/>
      <c r="MEV76" s="265"/>
      <c r="MEW76" s="251"/>
      <c r="MEX76" s="251"/>
      <c r="MEY76" s="251"/>
      <c r="MEZ76" s="251"/>
      <c r="MFA76" s="251"/>
      <c r="MFB76" s="251"/>
      <c r="MFC76" s="265"/>
      <c r="MFD76" s="251"/>
      <c r="MFE76" s="251"/>
      <c r="MFF76" s="251"/>
      <c r="MFG76" s="251"/>
      <c r="MFH76" s="251"/>
      <c r="MFI76" s="251"/>
      <c r="MFJ76" s="265"/>
      <c r="MFK76" s="251"/>
      <c r="MFL76" s="251"/>
      <c r="MFM76" s="251"/>
      <c r="MFN76" s="251"/>
      <c r="MFO76" s="251"/>
      <c r="MFP76" s="251"/>
      <c r="MFQ76" s="265"/>
      <c r="MFR76" s="251"/>
      <c r="MFS76" s="251"/>
      <c r="MFT76" s="251"/>
      <c r="MFU76" s="251"/>
      <c r="MFV76" s="251"/>
      <c r="MFW76" s="251"/>
      <c r="MFX76" s="265"/>
      <c r="MFY76" s="251"/>
      <c r="MFZ76" s="251"/>
      <c r="MGA76" s="251"/>
      <c r="MGB76" s="251"/>
      <c r="MGC76" s="251"/>
      <c r="MGD76" s="251"/>
      <c r="MGE76" s="265"/>
      <c r="MGF76" s="251"/>
      <c r="MGG76" s="251"/>
      <c r="MGH76" s="251"/>
      <c r="MGI76" s="251"/>
      <c r="MGJ76" s="251"/>
      <c r="MGK76" s="251"/>
      <c r="MGL76" s="265"/>
      <c r="MGM76" s="251"/>
      <c r="MGN76" s="251"/>
      <c r="MGO76" s="251"/>
      <c r="MGP76" s="251"/>
      <c r="MGQ76" s="251"/>
      <c r="MGR76" s="251"/>
      <c r="MGS76" s="265"/>
      <c r="MGT76" s="251"/>
      <c r="MGU76" s="251"/>
      <c r="MGV76" s="251"/>
      <c r="MGW76" s="251"/>
      <c r="MGX76" s="251"/>
      <c r="MGY76" s="251"/>
      <c r="MGZ76" s="265"/>
      <c r="MHA76" s="251"/>
      <c r="MHB76" s="251"/>
      <c r="MHC76" s="251"/>
      <c r="MHD76" s="251"/>
      <c r="MHE76" s="251"/>
      <c r="MHF76" s="251"/>
      <c r="MHG76" s="265"/>
      <c r="MHH76" s="251"/>
      <c r="MHI76" s="251"/>
      <c r="MHJ76" s="251"/>
      <c r="MHK76" s="251"/>
      <c r="MHL76" s="251"/>
      <c r="MHM76" s="251"/>
      <c r="MHN76" s="265"/>
      <c r="MHO76" s="251"/>
      <c r="MHP76" s="251"/>
      <c r="MHQ76" s="251"/>
      <c r="MHR76" s="251"/>
      <c r="MHS76" s="251"/>
      <c r="MHT76" s="251"/>
      <c r="MHU76" s="265"/>
      <c r="MHV76" s="251"/>
      <c r="MHW76" s="251"/>
      <c r="MHX76" s="251"/>
      <c r="MHY76" s="251"/>
      <c r="MHZ76" s="251"/>
      <c r="MIA76" s="251"/>
      <c r="MIB76" s="265"/>
      <c r="MIC76" s="251"/>
      <c r="MID76" s="251"/>
      <c r="MIE76" s="251"/>
      <c r="MIF76" s="251"/>
      <c r="MIG76" s="251"/>
      <c r="MIH76" s="251"/>
      <c r="MII76" s="265"/>
      <c r="MIJ76" s="251"/>
      <c r="MIK76" s="251"/>
      <c r="MIL76" s="251"/>
      <c r="MIM76" s="251"/>
      <c r="MIN76" s="251"/>
      <c r="MIO76" s="251"/>
      <c r="MIP76" s="265"/>
      <c r="MIQ76" s="251"/>
      <c r="MIR76" s="251"/>
      <c r="MIS76" s="251"/>
      <c r="MIT76" s="251"/>
      <c r="MIU76" s="251"/>
      <c r="MIV76" s="251"/>
      <c r="MIW76" s="265"/>
      <c r="MIX76" s="251"/>
      <c r="MIY76" s="251"/>
      <c r="MIZ76" s="251"/>
      <c r="MJA76" s="251"/>
      <c r="MJB76" s="251"/>
      <c r="MJC76" s="251"/>
      <c r="MJD76" s="265"/>
      <c r="MJE76" s="251"/>
      <c r="MJF76" s="251"/>
      <c r="MJG76" s="251"/>
      <c r="MJH76" s="251"/>
      <c r="MJI76" s="251"/>
      <c r="MJJ76" s="251"/>
      <c r="MJK76" s="265"/>
      <c r="MJL76" s="251"/>
      <c r="MJM76" s="251"/>
      <c r="MJN76" s="251"/>
      <c r="MJO76" s="251"/>
      <c r="MJP76" s="251"/>
      <c r="MJQ76" s="251"/>
      <c r="MJR76" s="265"/>
      <c r="MJS76" s="251"/>
      <c r="MJT76" s="251"/>
      <c r="MJU76" s="251"/>
      <c r="MJV76" s="251"/>
      <c r="MJW76" s="251"/>
      <c r="MJX76" s="251"/>
      <c r="MJY76" s="265"/>
      <c r="MJZ76" s="251"/>
      <c r="MKA76" s="251"/>
      <c r="MKB76" s="251"/>
      <c r="MKC76" s="251"/>
      <c r="MKD76" s="251"/>
      <c r="MKE76" s="251"/>
      <c r="MKF76" s="265"/>
      <c r="MKG76" s="251"/>
      <c r="MKH76" s="251"/>
      <c r="MKI76" s="251"/>
      <c r="MKJ76" s="251"/>
      <c r="MKK76" s="251"/>
      <c r="MKL76" s="251"/>
      <c r="MKM76" s="265"/>
      <c r="MKN76" s="251"/>
      <c r="MKO76" s="251"/>
      <c r="MKP76" s="251"/>
      <c r="MKQ76" s="251"/>
      <c r="MKR76" s="251"/>
      <c r="MKS76" s="251"/>
      <c r="MKT76" s="265"/>
      <c r="MKU76" s="251"/>
      <c r="MKV76" s="251"/>
      <c r="MKW76" s="251"/>
      <c r="MKX76" s="251"/>
      <c r="MKY76" s="251"/>
      <c r="MKZ76" s="251"/>
      <c r="MLA76" s="265"/>
      <c r="MLB76" s="251"/>
      <c r="MLC76" s="251"/>
      <c r="MLD76" s="251"/>
      <c r="MLE76" s="251"/>
      <c r="MLF76" s="251"/>
      <c r="MLG76" s="251"/>
      <c r="MLH76" s="265"/>
      <c r="MLI76" s="251"/>
      <c r="MLJ76" s="251"/>
      <c r="MLK76" s="251"/>
      <c r="MLL76" s="251"/>
      <c r="MLM76" s="251"/>
      <c r="MLN76" s="251"/>
      <c r="MLO76" s="265"/>
      <c r="MLP76" s="251"/>
      <c r="MLQ76" s="251"/>
      <c r="MLR76" s="251"/>
      <c r="MLS76" s="251"/>
      <c r="MLT76" s="251"/>
      <c r="MLU76" s="251"/>
      <c r="MLV76" s="265"/>
      <c r="MLW76" s="251"/>
      <c r="MLX76" s="251"/>
      <c r="MLY76" s="251"/>
      <c r="MLZ76" s="251"/>
      <c r="MMA76" s="251"/>
      <c r="MMB76" s="251"/>
      <c r="MMC76" s="265"/>
      <c r="MMD76" s="251"/>
      <c r="MME76" s="251"/>
      <c r="MMF76" s="251"/>
      <c r="MMG76" s="251"/>
      <c r="MMH76" s="251"/>
      <c r="MMI76" s="251"/>
      <c r="MMJ76" s="265"/>
      <c r="MMK76" s="251"/>
      <c r="MML76" s="251"/>
      <c r="MMM76" s="251"/>
      <c r="MMN76" s="251"/>
      <c r="MMO76" s="251"/>
      <c r="MMP76" s="251"/>
      <c r="MMQ76" s="265"/>
      <c r="MMR76" s="251"/>
      <c r="MMS76" s="251"/>
      <c r="MMT76" s="251"/>
      <c r="MMU76" s="251"/>
      <c r="MMV76" s="251"/>
      <c r="MMW76" s="251"/>
      <c r="MMX76" s="265"/>
      <c r="MMY76" s="251"/>
      <c r="MMZ76" s="251"/>
      <c r="MNA76" s="251"/>
      <c r="MNB76" s="251"/>
      <c r="MNC76" s="251"/>
      <c r="MND76" s="251"/>
      <c r="MNE76" s="265"/>
      <c r="MNF76" s="251"/>
      <c r="MNG76" s="251"/>
      <c r="MNH76" s="251"/>
      <c r="MNI76" s="251"/>
      <c r="MNJ76" s="251"/>
      <c r="MNK76" s="251"/>
      <c r="MNL76" s="265"/>
      <c r="MNM76" s="251"/>
      <c r="MNN76" s="251"/>
      <c r="MNO76" s="251"/>
      <c r="MNP76" s="251"/>
      <c r="MNQ76" s="251"/>
      <c r="MNR76" s="251"/>
      <c r="MNS76" s="265"/>
      <c r="MNT76" s="251"/>
      <c r="MNU76" s="251"/>
      <c r="MNV76" s="251"/>
      <c r="MNW76" s="251"/>
      <c r="MNX76" s="251"/>
      <c r="MNY76" s="251"/>
      <c r="MNZ76" s="265"/>
      <c r="MOA76" s="251"/>
      <c r="MOB76" s="251"/>
      <c r="MOC76" s="251"/>
      <c r="MOD76" s="251"/>
      <c r="MOE76" s="251"/>
      <c r="MOF76" s="251"/>
      <c r="MOG76" s="265"/>
      <c r="MOH76" s="251"/>
      <c r="MOI76" s="251"/>
      <c r="MOJ76" s="251"/>
      <c r="MOK76" s="251"/>
      <c r="MOL76" s="251"/>
      <c r="MOM76" s="251"/>
      <c r="MON76" s="265"/>
      <c r="MOO76" s="251"/>
      <c r="MOP76" s="251"/>
      <c r="MOQ76" s="251"/>
      <c r="MOR76" s="251"/>
      <c r="MOS76" s="251"/>
      <c r="MOT76" s="251"/>
      <c r="MOU76" s="265"/>
      <c r="MOV76" s="251"/>
      <c r="MOW76" s="251"/>
      <c r="MOX76" s="251"/>
      <c r="MOY76" s="251"/>
      <c r="MOZ76" s="251"/>
      <c r="MPA76" s="251"/>
      <c r="MPB76" s="265"/>
      <c r="MPC76" s="251"/>
      <c r="MPD76" s="251"/>
      <c r="MPE76" s="251"/>
      <c r="MPF76" s="251"/>
      <c r="MPG76" s="251"/>
      <c r="MPH76" s="251"/>
      <c r="MPI76" s="265"/>
      <c r="MPJ76" s="251"/>
      <c r="MPK76" s="251"/>
      <c r="MPL76" s="251"/>
      <c r="MPM76" s="251"/>
      <c r="MPN76" s="251"/>
      <c r="MPO76" s="251"/>
      <c r="MPP76" s="265"/>
      <c r="MPQ76" s="251"/>
      <c r="MPR76" s="251"/>
      <c r="MPS76" s="251"/>
      <c r="MPT76" s="251"/>
      <c r="MPU76" s="251"/>
      <c r="MPV76" s="251"/>
      <c r="MPW76" s="265"/>
      <c r="MPX76" s="251"/>
      <c r="MPY76" s="251"/>
      <c r="MPZ76" s="251"/>
      <c r="MQA76" s="251"/>
      <c r="MQB76" s="251"/>
      <c r="MQC76" s="251"/>
      <c r="MQD76" s="265"/>
      <c r="MQE76" s="251"/>
      <c r="MQF76" s="251"/>
      <c r="MQG76" s="251"/>
      <c r="MQH76" s="251"/>
      <c r="MQI76" s="251"/>
      <c r="MQJ76" s="251"/>
      <c r="MQK76" s="265"/>
      <c r="MQL76" s="251"/>
      <c r="MQM76" s="251"/>
      <c r="MQN76" s="251"/>
      <c r="MQO76" s="251"/>
      <c r="MQP76" s="251"/>
      <c r="MQQ76" s="251"/>
      <c r="MQR76" s="265"/>
      <c r="MQS76" s="251"/>
      <c r="MQT76" s="251"/>
      <c r="MQU76" s="251"/>
      <c r="MQV76" s="251"/>
      <c r="MQW76" s="251"/>
      <c r="MQX76" s="251"/>
      <c r="MQY76" s="265"/>
      <c r="MQZ76" s="251"/>
      <c r="MRA76" s="251"/>
      <c r="MRB76" s="251"/>
      <c r="MRC76" s="251"/>
      <c r="MRD76" s="251"/>
      <c r="MRE76" s="251"/>
      <c r="MRF76" s="265"/>
      <c r="MRG76" s="251"/>
      <c r="MRH76" s="251"/>
      <c r="MRI76" s="251"/>
      <c r="MRJ76" s="251"/>
      <c r="MRK76" s="251"/>
      <c r="MRL76" s="251"/>
      <c r="MRM76" s="265"/>
      <c r="MRN76" s="251"/>
      <c r="MRO76" s="251"/>
      <c r="MRP76" s="251"/>
      <c r="MRQ76" s="251"/>
      <c r="MRR76" s="251"/>
      <c r="MRS76" s="251"/>
      <c r="MRT76" s="265"/>
      <c r="MRU76" s="251"/>
      <c r="MRV76" s="251"/>
      <c r="MRW76" s="251"/>
      <c r="MRX76" s="251"/>
      <c r="MRY76" s="251"/>
      <c r="MRZ76" s="251"/>
      <c r="MSA76" s="265"/>
      <c r="MSB76" s="251"/>
      <c r="MSC76" s="251"/>
      <c r="MSD76" s="251"/>
      <c r="MSE76" s="251"/>
      <c r="MSF76" s="251"/>
      <c r="MSG76" s="251"/>
      <c r="MSH76" s="265"/>
      <c r="MSI76" s="251"/>
      <c r="MSJ76" s="251"/>
      <c r="MSK76" s="251"/>
      <c r="MSL76" s="251"/>
      <c r="MSM76" s="251"/>
      <c r="MSN76" s="251"/>
      <c r="MSO76" s="265"/>
      <c r="MSP76" s="251"/>
      <c r="MSQ76" s="251"/>
      <c r="MSR76" s="251"/>
      <c r="MSS76" s="251"/>
      <c r="MST76" s="251"/>
      <c r="MSU76" s="251"/>
      <c r="MSV76" s="265"/>
      <c r="MSW76" s="251"/>
      <c r="MSX76" s="251"/>
      <c r="MSY76" s="251"/>
      <c r="MSZ76" s="251"/>
      <c r="MTA76" s="251"/>
      <c r="MTB76" s="251"/>
      <c r="MTC76" s="265"/>
      <c r="MTD76" s="251"/>
      <c r="MTE76" s="251"/>
      <c r="MTF76" s="251"/>
      <c r="MTG76" s="251"/>
      <c r="MTH76" s="251"/>
      <c r="MTI76" s="251"/>
      <c r="MTJ76" s="265"/>
      <c r="MTK76" s="251"/>
      <c r="MTL76" s="251"/>
      <c r="MTM76" s="251"/>
      <c r="MTN76" s="251"/>
      <c r="MTO76" s="251"/>
      <c r="MTP76" s="251"/>
      <c r="MTQ76" s="265"/>
      <c r="MTR76" s="251"/>
      <c r="MTS76" s="251"/>
      <c r="MTT76" s="251"/>
      <c r="MTU76" s="251"/>
      <c r="MTV76" s="251"/>
      <c r="MTW76" s="251"/>
      <c r="MTX76" s="265"/>
      <c r="MTY76" s="251"/>
      <c r="MTZ76" s="251"/>
      <c r="MUA76" s="251"/>
      <c r="MUB76" s="251"/>
      <c r="MUC76" s="251"/>
      <c r="MUD76" s="251"/>
      <c r="MUE76" s="265"/>
      <c r="MUF76" s="251"/>
      <c r="MUG76" s="251"/>
      <c r="MUH76" s="251"/>
      <c r="MUI76" s="251"/>
      <c r="MUJ76" s="251"/>
      <c r="MUK76" s="251"/>
      <c r="MUL76" s="265"/>
      <c r="MUM76" s="251"/>
      <c r="MUN76" s="251"/>
      <c r="MUO76" s="251"/>
      <c r="MUP76" s="251"/>
      <c r="MUQ76" s="251"/>
      <c r="MUR76" s="251"/>
      <c r="MUS76" s="265"/>
      <c r="MUT76" s="251"/>
      <c r="MUU76" s="251"/>
      <c r="MUV76" s="251"/>
      <c r="MUW76" s="251"/>
      <c r="MUX76" s="251"/>
      <c r="MUY76" s="251"/>
      <c r="MUZ76" s="265"/>
      <c r="MVA76" s="251"/>
      <c r="MVB76" s="251"/>
      <c r="MVC76" s="251"/>
      <c r="MVD76" s="251"/>
      <c r="MVE76" s="251"/>
      <c r="MVF76" s="251"/>
      <c r="MVG76" s="265"/>
      <c r="MVH76" s="251"/>
      <c r="MVI76" s="251"/>
      <c r="MVJ76" s="251"/>
      <c r="MVK76" s="251"/>
      <c r="MVL76" s="251"/>
      <c r="MVM76" s="251"/>
      <c r="MVN76" s="265"/>
      <c r="MVO76" s="251"/>
      <c r="MVP76" s="251"/>
      <c r="MVQ76" s="251"/>
      <c r="MVR76" s="251"/>
      <c r="MVS76" s="251"/>
      <c r="MVT76" s="251"/>
      <c r="MVU76" s="265"/>
      <c r="MVV76" s="251"/>
      <c r="MVW76" s="251"/>
      <c r="MVX76" s="251"/>
      <c r="MVY76" s="251"/>
      <c r="MVZ76" s="251"/>
      <c r="MWA76" s="251"/>
      <c r="MWB76" s="265"/>
      <c r="MWC76" s="251"/>
      <c r="MWD76" s="251"/>
      <c r="MWE76" s="251"/>
      <c r="MWF76" s="251"/>
      <c r="MWG76" s="251"/>
      <c r="MWH76" s="251"/>
      <c r="MWI76" s="265"/>
      <c r="MWJ76" s="251"/>
      <c r="MWK76" s="251"/>
      <c r="MWL76" s="251"/>
      <c r="MWM76" s="251"/>
      <c r="MWN76" s="251"/>
      <c r="MWO76" s="251"/>
      <c r="MWP76" s="265"/>
      <c r="MWQ76" s="251"/>
      <c r="MWR76" s="251"/>
      <c r="MWS76" s="251"/>
      <c r="MWT76" s="251"/>
      <c r="MWU76" s="251"/>
      <c r="MWV76" s="251"/>
      <c r="MWW76" s="265"/>
      <c r="MWX76" s="251"/>
      <c r="MWY76" s="251"/>
      <c r="MWZ76" s="251"/>
      <c r="MXA76" s="251"/>
      <c r="MXB76" s="251"/>
      <c r="MXC76" s="251"/>
      <c r="MXD76" s="265"/>
      <c r="MXE76" s="251"/>
      <c r="MXF76" s="251"/>
      <c r="MXG76" s="251"/>
      <c r="MXH76" s="251"/>
      <c r="MXI76" s="251"/>
      <c r="MXJ76" s="251"/>
      <c r="MXK76" s="265"/>
      <c r="MXL76" s="251"/>
      <c r="MXM76" s="251"/>
      <c r="MXN76" s="251"/>
      <c r="MXO76" s="251"/>
      <c r="MXP76" s="251"/>
      <c r="MXQ76" s="251"/>
      <c r="MXR76" s="265"/>
      <c r="MXS76" s="251"/>
      <c r="MXT76" s="251"/>
      <c r="MXU76" s="251"/>
      <c r="MXV76" s="251"/>
      <c r="MXW76" s="251"/>
      <c r="MXX76" s="251"/>
      <c r="MXY76" s="265"/>
      <c r="MXZ76" s="251"/>
      <c r="MYA76" s="251"/>
      <c r="MYB76" s="251"/>
      <c r="MYC76" s="251"/>
      <c r="MYD76" s="251"/>
      <c r="MYE76" s="251"/>
      <c r="MYF76" s="265"/>
      <c r="MYG76" s="251"/>
      <c r="MYH76" s="251"/>
      <c r="MYI76" s="251"/>
      <c r="MYJ76" s="251"/>
      <c r="MYK76" s="251"/>
      <c r="MYL76" s="251"/>
      <c r="MYM76" s="265"/>
      <c r="MYN76" s="251"/>
      <c r="MYO76" s="251"/>
      <c r="MYP76" s="251"/>
      <c r="MYQ76" s="251"/>
      <c r="MYR76" s="251"/>
      <c r="MYS76" s="251"/>
      <c r="MYT76" s="265"/>
      <c r="MYU76" s="251"/>
      <c r="MYV76" s="251"/>
      <c r="MYW76" s="251"/>
      <c r="MYX76" s="251"/>
      <c r="MYY76" s="251"/>
      <c r="MYZ76" s="251"/>
      <c r="MZA76" s="265"/>
      <c r="MZB76" s="251"/>
      <c r="MZC76" s="251"/>
      <c r="MZD76" s="251"/>
      <c r="MZE76" s="251"/>
      <c r="MZF76" s="251"/>
      <c r="MZG76" s="251"/>
      <c r="MZH76" s="265"/>
      <c r="MZI76" s="251"/>
      <c r="MZJ76" s="251"/>
      <c r="MZK76" s="251"/>
      <c r="MZL76" s="251"/>
      <c r="MZM76" s="251"/>
      <c r="MZN76" s="251"/>
      <c r="MZO76" s="265"/>
      <c r="MZP76" s="251"/>
      <c r="MZQ76" s="251"/>
      <c r="MZR76" s="251"/>
      <c r="MZS76" s="251"/>
      <c r="MZT76" s="251"/>
      <c r="MZU76" s="251"/>
      <c r="MZV76" s="265"/>
      <c r="MZW76" s="251"/>
      <c r="MZX76" s="251"/>
      <c r="MZY76" s="251"/>
      <c r="MZZ76" s="251"/>
      <c r="NAA76" s="251"/>
      <c r="NAB76" s="251"/>
      <c r="NAC76" s="265"/>
      <c r="NAD76" s="251"/>
      <c r="NAE76" s="251"/>
      <c r="NAF76" s="251"/>
      <c r="NAG76" s="251"/>
      <c r="NAH76" s="251"/>
      <c r="NAI76" s="251"/>
      <c r="NAJ76" s="265"/>
      <c r="NAK76" s="251"/>
      <c r="NAL76" s="251"/>
      <c r="NAM76" s="251"/>
      <c r="NAN76" s="251"/>
      <c r="NAO76" s="251"/>
      <c r="NAP76" s="251"/>
      <c r="NAQ76" s="265"/>
      <c r="NAR76" s="251"/>
      <c r="NAS76" s="251"/>
      <c r="NAT76" s="251"/>
      <c r="NAU76" s="251"/>
      <c r="NAV76" s="251"/>
      <c r="NAW76" s="251"/>
      <c r="NAX76" s="265"/>
      <c r="NAY76" s="251"/>
      <c r="NAZ76" s="251"/>
      <c r="NBA76" s="251"/>
      <c r="NBB76" s="251"/>
      <c r="NBC76" s="251"/>
      <c r="NBD76" s="251"/>
      <c r="NBE76" s="265"/>
      <c r="NBF76" s="251"/>
      <c r="NBG76" s="251"/>
      <c r="NBH76" s="251"/>
      <c r="NBI76" s="251"/>
      <c r="NBJ76" s="251"/>
      <c r="NBK76" s="251"/>
      <c r="NBL76" s="265"/>
      <c r="NBM76" s="251"/>
      <c r="NBN76" s="251"/>
      <c r="NBO76" s="251"/>
      <c r="NBP76" s="251"/>
      <c r="NBQ76" s="251"/>
      <c r="NBR76" s="251"/>
      <c r="NBS76" s="265"/>
      <c r="NBT76" s="251"/>
      <c r="NBU76" s="251"/>
      <c r="NBV76" s="251"/>
      <c r="NBW76" s="251"/>
      <c r="NBX76" s="251"/>
      <c r="NBY76" s="251"/>
      <c r="NBZ76" s="265"/>
      <c r="NCA76" s="251"/>
      <c r="NCB76" s="251"/>
      <c r="NCC76" s="251"/>
      <c r="NCD76" s="251"/>
      <c r="NCE76" s="251"/>
      <c r="NCF76" s="251"/>
      <c r="NCG76" s="265"/>
      <c r="NCH76" s="251"/>
      <c r="NCI76" s="251"/>
      <c r="NCJ76" s="251"/>
      <c r="NCK76" s="251"/>
      <c r="NCL76" s="251"/>
      <c r="NCM76" s="251"/>
      <c r="NCN76" s="265"/>
      <c r="NCO76" s="251"/>
      <c r="NCP76" s="251"/>
      <c r="NCQ76" s="251"/>
      <c r="NCR76" s="251"/>
      <c r="NCS76" s="251"/>
      <c r="NCT76" s="251"/>
      <c r="NCU76" s="265"/>
      <c r="NCV76" s="251"/>
      <c r="NCW76" s="251"/>
      <c r="NCX76" s="251"/>
      <c r="NCY76" s="251"/>
      <c r="NCZ76" s="251"/>
      <c r="NDA76" s="251"/>
      <c r="NDB76" s="265"/>
      <c r="NDC76" s="251"/>
      <c r="NDD76" s="251"/>
      <c r="NDE76" s="251"/>
      <c r="NDF76" s="251"/>
      <c r="NDG76" s="251"/>
      <c r="NDH76" s="251"/>
      <c r="NDI76" s="265"/>
      <c r="NDJ76" s="251"/>
      <c r="NDK76" s="251"/>
      <c r="NDL76" s="251"/>
      <c r="NDM76" s="251"/>
      <c r="NDN76" s="251"/>
      <c r="NDO76" s="251"/>
      <c r="NDP76" s="265"/>
      <c r="NDQ76" s="251"/>
      <c r="NDR76" s="251"/>
      <c r="NDS76" s="251"/>
      <c r="NDT76" s="251"/>
      <c r="NDU76" s="251"/>
      <c r="NDV76" s="251"/>
      <c r="NDW76" s="265"/>
      <c r="NDX76" s="251"/>
      <c r="NDY76" s="251"/>
      <c r="NDZ76" s="251"/>
      <c r="NEA76" s="251"/>
      <c r="NEB76" s="251"/>
      <c r="NEC76" s="251"/>
      <c r="NED76" s="265"/>
      <c r="NEE76" s="251"/>
      <c r="NEF76" s="251"/>
      <c r="NEG76" s="251"/>
      <c r="NEH76" s="251"/>
      <c r="NEI76" s="251"/>
      <c r="NEJ76" s="251"/>
      <c r="NEK76" s="265"/>
      <c r="NEL76" s="251"/>
      <c r="NEM76" s="251"/>
      <c r="NEN76" s="251"/>
      <c r="NEO76" s="251"/>
      <c r="NEP76" s="251"/>
      <c r="NEQ76" s="251"/>
      <c r="NER76" s="265"/>
      <c r="NES76" s="251"/>
      <c r="NET76" s="251"/>
      <c r="NEU76" s="251"/>
      <c r="NEV76" s="251"/>
      <c r="NEW76" s="251"/>
      <c r="NEX76" s="251"/>
      <c r="NEY76" s="265"/>
      <c r="NEZ76" s="251"/>
      <c r="NFA76" s="251"/>
      <c r="NFB76" s="251"/>
      <c r="NFC76" s="251"/>
      <c r="NFD76" s="251"/>
      <c r="NFE76" s="251"/>
      <c r="NFF76" s="265"/>
      <c r="NFG76" s="251"/>
      <c r="NFH76" s="251"/>
      <c r="NFI76" s="251"/>
      <c r="NFJ76" s="251"/>
      <c r="NFK76" s="251"/>
      <c r="NFL76" s="251"/>
      <c r="NFM76" s="265"/>
      <c r="NFN76" s="251"/>
      <c r="NFO76" s="251"/>
      <c r="NFP76" s="251"/>
      <c r="NFQ76" s="251"/>
      <c r="NFR76" s="251"/>
      <c r="NFS76" s="251"/>
      <c r="NFT76" s="265"/>
      <c r="NFU76" s="251"/>
      <c r="NFV76" s="251"/>
      <c r="NFW76" s="251"/>
      <c r="NFX76" s="251"/>
      <c r="NFY76" s="251"/>
      <c r="NFZ76" s="251"/>
      <c r="NGA76" s="265"/>
      <c r="NGB76" s="251"/>
      <c r="NGC76" s="251"/>
      <c r="NGD76" s="251"/>
      <c r="NGE76" s="251"/>
      <c r="NGF76" s="251"/>
      <c r="NGG76" s="251"/>
      <c r="NGH76" s="265"/>
      <c r="NGI76" s="251"/>
      <c r="NGJ76" s="251"/>
      <c r="NGK76" s="251"/>
      <c r="NGL76" s="251"/>
      <c r="NGM76" s="251"/>
      <c r="NGN76" s="251"/>
      <c r="NGO76" s="265"/>
      <c r="NGP76" s="251"/>
      <c r="NGQ76" s="251"/>
      <c r="NGR76" s="251"/>
      <c r="NGS76" s="251"/>
      <c r="NGT76" s="251"/>
      <c r="NGU76" s="251"/>
      <c r="NGV76" s="265"/>
      <c r="NGW76" s="251"/>
      <c r="NGX76" s="251"/>
      <c r="NGY76" s="251"/>
      <c r="NGZ76" s="251"/>
      <c r="NHA76" s="251"/>
      <c r="NHB76" s="251"/>
      <c r="NHC76" s="265"/>
      <c r="NHD76" s="251"/>
      <c r="NHE76" s="251"/>
      <c r="NHF76" s="251"/>
      <c r="NHG76" s="251"/>
      <c r="NHH76" s="251"/>
      <c r="NHI76" s="251"/>
      <c r="NHJ76" s="265"/>
      <c r="NHK76" s="251"/>
      <c r="NHL76" s="251"/>
      <c r="NHM76" s="251"/>
      <c r="NHN76" s="251"/>
      <c r="NHO76" s="251"/>
      <c r="NHP76" s="251"/>
      <c r="NHQ76" s="265"/>
      <c r="NHR76" s="251"/>
      <c r="NHS76" s="251"/>
      <c r="NHT76" s="251"/>
      <c r="NHU76" s="251"/>
      <c r="NHV76" s="251"/>
      <c r="NHW76" s="251"/>
      <c r="NHX76" s="265"/>
      <c r="NHY76" s="251"/>
      <c r="NHZ76" s="251"/>
      <c r="NIA76" s="251"/>
      <c r="NIB76" s="251"/>
      <c r="NIC76" s="251"/>
      <c r="NID76" s="251"/>
      <c r="NIE76" s="265"/>
      <c r="NIF76" s="251"/>
      <c r="NIG76" s="251"/>
      <c r="NIH76" s="251"/>
      <c r="NII76" s="251"/>
      <c r="NIJ76" s="251"/>
      <c r="NIK76" s="251"/>
      <c r="NIL76" s="265"/>
      <c r="NIM76" s="251"/>
      <c r="NIN76" s="251"/>
      <c r="NIO76" s="251"/>
      <c r="NIP76" s="251"/>
      <c r="NIQ76" s="251"/>
      <c r="NIR76" s="251"/>
      <c r="NIS76" s="265"/>
      <c r="NIT76" s="251"/>
      <c r="NIU76" s="251"/>
      <c r="NIV76" s="251"/>
      <c r="NIW76" s="251"/>
      <c r="NIX76" s="251"/>
      <c r="NIY76" s="251"/>
      <c r="NIZ76" s="265"/>
      <c r="NJA76" s="251"/>
      <c r="NJB76" s="251"/>
      <c r="NJC76" s="251"/>
      <c r="NJD76" s="251"/>
      <c r="NJE76" s="251"/>
      <c r="NJF76" s="251"/>
      <c r="NJG76" s="265"/>
      <c r="NJH76" s="251"/>
      <c r="NJI76" s="251"/>
      <c r="NJJ76" s="251"/>
      <c r="NJK76" s="251"/>
      <c r="NJL76" s="251"/>
      <c r="NJM76" s="251"/>
      <c r="NJN76" s="265"/>
      <c r="NJO76" s="251"/>
      <c r="NJP76" s="251"/>
      <c r="NJQ76" s="251"/>
      <c r="NJR76" s="251"/>
      <c r="NJS76" s="251"/>
      <c r="NJT76" s="251"/>
      <c r="NJU76" s="265"/>
      <c r="NJV76" s="251"/>
      <c r="NJW76" s="251"/>
      <c r="NJX76" s="251"/>
      <c r="NJY76" s="251"/>
      <c r="NJZ76" s="251"/>
      <c r="NKA76" s="251"/>
      <c r="NKB76" s="265"/>
      <c r="NKC76" s="251"/>
      <c r="NKD76" s="251"/>
      <c r="NKE76" s="251"/>
      <c r="NKF76" s="251"/>
      <c r="NKG76" s="251"/>
      <c r="NKH76" s="251"/>
      <c r="NKI76" s="265"/>
      <c r="NKJ76" s="251"/>
      <c r="NKK76" s="251"/>
      <c r="NKL76" s="251"/>
      <c r="NKM76" s="251"/>
      <c r="NKN76" s="251"/>
      <c r="NKO76" s="251"/>
      <c r="NKP76" s="265"/>
      <c r="NKQ76" s="251"/>
      <c r="NKR76" s="251"/>
      <c r="NKS76" s="251"/>
      <c r="NKT76" s="251"/>
      <c r="NKU76" s="251"/>
      <c r="NKV76" s="251"/>
      <c r="NKW76" s="265"/>
      <c r="NKX76" s="251"/>
      <c r="NKY76" s="251"/>
      <c r="NKZ76" s="251"/>
      <c r="NLA76" s="251"/>
      <c r="NLB76" s="251"/>
      <c r="NLC76" s="251"/>
      <c r="NLD76" s="265"/>
      <c r="NLE76" s="251"/>
      <c r="NLF76" s="251"/>
      <c r="NLG76" s="251"/>
      <c r="NLH76" s="251"/>
      <c r="NLI76" s="251"/>
      <c r="NLJ76" s="251"/>
      <c r="NLK76" s="265"/>
      <c r="NLL76" s="251"/>
      <c r="NLM76" s="251"/>
      <c r="NLN76" s="251"/>
      <c r="NLO76" s="251"/>
      <c r="NLP76" s="251"/>
      <c r="NLQ76" s="251"/>
      <c r="NLR76" s="265"/>
      <c r="NLS76" s="251"/>
      <c r="NLT76" s="251"/>
      <c r="NLU76" s="251"/>
      <c r="NLV76" s="251"/>
      <c r="NLW76" s="251"/>
      <c r="NLX76" s="251"/>
      <c r="NLY76" s="265"/>
      <c r="NLZ76" s="251"/>
      <c r="NMA76" s="251"/>
      <c r="NMB76" s="251"/>
      <c r="NMC76" s="251"/>
      <c r="NMD76" s="251"/>
      <c r="NME76" s="251"/>
      <c r="NMF76" s="265"/>
      <c r="NMG76" s="251"/>
      <c r="NMH76" s="251"/>
      <c r="NMI76" s="251"/>
      <c r="NMJ76" s="251"/>
      <c r="NMK76" s="251"/>
      <c r="NML76" s="251"/>
      <c r="NMM76" s="265"/>
      <c r="NMN76" s="251"/>
      <c r="NMO76" s="251"/>
      <c r="NMP76" s="251"/>
      <c r="NMQ76" s="251"/>
      <c r="NMR76" s="251"/>
      <c r="NMS76" s="251"/>
      <c r="NMT76" s="265"/>
      <c r="NMU76" s="251"/>
      <c r="NMV76" s="251"/>
      <c r="NMW76" s="251"/>
      <c r="NMX76" s="251"/>
      <c r="NMY76" s="251"/>
      <c r="NMZ76" s="251"/>
      <c r="NNA76" s="265"/>
      <c r="NNB76" s="251"/>
      <c r="NNC76" s="251"/>
      <c r="NND76" s="251"/>
      <c r="NNE76" s="251"/>
      <c r="NNF76" s="251"/>
      <c r="NNG76" s="251"/>
      <c r="NNH76" s="265"/>
      <c r="NNI76" s="251"/>
      <c r="NNJ76" s="251"/>
      <c r="NNK76" s="251"/>
      <c r="NNL76" s="251"/>
      <c r="NNM76" s="251"/>
      <c r="NNN76" s="251"/>
      <c r="NNO76" s="265"/>
      <c r="NNP76" s="251"/>
      <c r="NNQ76" s="251"/>
      <c r="NNR76" s="251"/>
      <c r="NNS76" s="251"/>
      <c r="NNT76" s="251"/>
      <c r="NNU76" s="251"/>
      <c r="NNV76" s="265"/>
      <c r="NNW76" s="251"/>
      <c r="NNX76" s="251"/>
      <c r="NNY76" s="251"/>
      <c r="NNZ76" s="251"/>
      <c r="NOA76" s="251"/>
      <c r="NOB76" s="251"/>
      <c r="NOC76" s="265"/>
      <c r="NOD76" s="251"/>
      <c r="NOE76" s="251"/>
      <c r="NOF76" s="251"/>
      <c r="NOG76" s="251"/>
      <c r="NOH76" s="251"/>
      <c r="NOI76" s="251"/>
      <c r="NOJ76" s="265"/>
      <c r="NOK76" s="251"/>
      <c r="NOL76" s="251"/>
      <c r="NOM76" s="251"/>
      <c r="NON76" s="251"/>
      <c r="NOO76" s="251"/>
      <c r="NOP76" s="251"/>
      <c r="NOQ76" s="265"/>
      <c r="NOR76" s="251"/>
      <c r="NOS76" s="251"/>
      <c r="NOT76" s="251"/>
      <c r="NOU76" s="251"/>
      <c r="NOV76" s="251"/>
      <c r="NOW76" s="251"/>
      <c r="NOX76" s="265"/>
      <c r="NOY76" s="251"/>
      <c r="NOZ76" s="251"/>
      <c r="NPA76" s="251"/>
      <c r="NPB76" s="251"/>
      <c r="NPC76" s="251"/>
      <c r="NPD76" s="251"/>
      <c r="NPE76" s="265"/>
      <c r="NPF76" s="251"/>
      <c r="NPG76" s="251"/>
      <c r="NPH76" s="251"/>
      <c r="NPI76" s="251"/>
      <c r="NPJ76" s="251"/>
      <c r="NPK76" s="251"/>
      <c r="NPL76" s="265"/>
      <c r="NPM76" s="251"/>
      <c r="NPN76" s="251"/>
      <c r="NPO76" s="251"/>
      <c r="NPP76" s="251"/>
      <c r="NPQ76" s="251"/>
      <c r="NPR76" s="251"/>
      <c r="NPS76" s="265"/>
      <c r="NPT76" s="251"/>
      <c r="NPU76" s="251"/>
      <c r="NPV76" s="251"/>
      <c r="NPW76" s="251"/>
      <c r="NPX76" s="251"/>
      <c r="NPY76" s="251"/>
      <c r="NPZ76" s="265"/>
      <c r="NQA76" s="251"/>
      <c r="NQB76" s="251"/>
      <c r="NQC76" s="251"/>
      <c r="NQD76" s="251"/>
      <c r="NQE76" s="251"/>
      <c r="NQF76" s="251"/>
      <c r="NQG76" s="265"/>
      <c r="NQH76" s="251"/>
      <c r="NQI76" s="251"/>
      <c r="NQJ76" s="251"/>
      <c r="NQK76" s="251"/>
      <c r="NQL76" s="251"/>
      <c r="NQM76" s="251"/>
      <c r="NQN76" s="265"/>
      <c r="NQO76" s="251"/>
      <c r="NQP76" s="251"/>
      <c r="NQQ76" s="251"/>
      <c r="NQR76" s="251"/>
      <c r="NQS76" s="251"/>
      <c r="NQT76" s="251"/>
      <c r="NQU76" s="265"/>
      <c r="NQV76" s="251"/>
      <c r="NQW76" s="251"/>
      <c r="NQX76" s="251"/>
      <c r="NQY76" s="251"/>
      <c r="NQZ76" s="251"/>
      <c r="NRA76" s="251"/>
      <c r="NRB76" s="265"/>
      <c r="NRC76" s="251"/>
      <c r="NRD76" s="251"/>
      <c r="NRE76" s="251"/>
      <c r="NRF76" s="251"/>
      <c r="NRG76" s="251"/>
      <c r="NRH76" s="251"/>
      <c r="NRI76" s="265"/>
      <c r="NRJ76" s="251"/>
      <c r="NRK76" s="251"/>
      <c r="NRL76" s="251"/>
      <c r="NRM76" s="251"/>
      <c r="NRN76" s="251"/>
      <c r="NRO76" s="251"/>
      <c r="NRP76" s="265"/>
      <c r="NRQ76" s="251"/>
      <c r="NRR76" s="251"/>
      <c r="NRS76" s="251"/>
      <c r="NRT76" s="251"/>
      <c r="NRU76" s="251"/>
      <c r="NRV76" s="251"/>
      <c r="NRW76" s="265"/>
      <c r="NRX76" s="251"/>
      <c r="NRY76" s="251"/>
      <c r="NRZ76" s="251"/>
      <c r="NSA76" s="251"/>
      <c r="NSB76" s="251"/>
      <c r="NSC76" s="251"/>
      <c r="NSD76" s="265"/>
      <c r="NSE76" s="251"/>
      <c r="NSF76" s="251"/>
      <c r="NSG76" s="251"/>
      <c r="NSH76" s="251"/>
      <c r="NSI76" s="251"/>
      <c r="NSJ76" s="251"/>
      <c r="NSK76" s="265"/>
      <c r="NSL76" s="251"/>
      <c r="NSM76" s="251"/>
      <c r="NSN76" s="251"/>
      <c r="NSO76" s="251"/>
      <c r="NSP76" s="251"/>
      <c r="NSQ76" s="251"/>
      <c r="NSR76" s="265"/>
      <c r="NSS76" s="251"/>
      <c r="NST76" s="251"/>
      <c r="NSU76" s="251"/>
      <c r="NSV76" s="251"/>
      <c r="NSW76" s="251"/>
      <c r="NSX76" s="251"/>
      <c r="NSY76" s="265"/>
      <c r="NSZ76" s="251"/>
      <c r="NTA76" s="251"/>
      <c r="NTB76" s="251"/>
      <c r="NTC76" s="251"/>
      <c r="NTD76" s="251"/>
      <c r="NTE76" s="251"/>
      <c r="NTF76" s="265"/>
      <c r="NTG76" s="251"/>
      <c r="NTH76" s="251"/>
      <c r="NTI76" s="251"/>
      <c r="NTJ76" s="251"/>
      <c r="NTK76" s="251"/>
      <c r="NTL76" s="251"/>
      <c r="NTM76" s="265"/>
      <c r="NTN76" s="251"/>
      <c r="NTO76" s="251"/>
      <c r="NTP76" s="251"/>
      <c r="NTQ76" s="251"/>
      <c r="NTR76" s="251"/>
      <c r="NTS76" s="251"/>
      <c r="NTT76" s="265"/>
      <c r="NTU76" s="251"/>
      <c r="NTV76" s="251"/>
      <c r="NTW76" s="251"/>
      <c r="NTX76" s="251"/>
      <c r="NTY76" s="251"/>
      <c r="NTZ76" s="251"/>
      <c r="NUA76" s="265"/>
      <c r="NUB76" s="251"/>
      <c r="NUC76" s="251"/>
      <c r="NUD76" s="251"/>
      <c r="NUE76" s="251"/>
      <c r="NUF76" s="251"/>
      <c r="NUG76" s="251"/>
      <c r="NUH76" s="265"/>
      <c r="NUI76" s="251"/>
      <c r="NUJ76" s="251"/>
      <c r="NUK76" s="251"/>
      <c r="NUL76" s="251"/>
      <c r="NUM76" s="251"/>
      <c r="NUN76" s="251"/>
      <c r="NUO76" s="265"/>
      <c r="NUP76" s="251"/>
      <c r="NUQ76" s="251"/>
      <c r="NUR76" s="251"/>
      <c r="NUS76" s="251"/>
      <c r="NUT76" s="251"/>
      <c r="NUU76" s="251"/>
      <c r="NUV76" s="265"/>
      <c r="NUW76" s="251"/>
      <c r="NUX76" s="251"/>
      <c r="NUY76" s="251"/>
      <c r="NUZ76" s="251"/>
      <c r="NVA76" s="251"/>
      <c r="NVB76" s="251"/>
      <c r="NVC76" s="265"/>
      <c r="NVD76" s="251"/>
      <c r="NVE76" s="251"/>
      <c r="NVF76" s="251"/>
      <c r="NVG76" s="251"/>
      <c r="NVH76" s="251"/>
      <c r="NVI76" s="251"/>
      <c r="NVJ76" s="265"/>
      <c r="NVK76" s="251"/>
      <c r="NVL76" s="251"/>
      <c r="NVM76" s="251"/>
      <c r="NVN76" s="251"/>
      <c r="NVO76" s="251"/>
      <c r="NVP76" s="251"/>
      <c r="NVQ76" s="265"/>
      <c r="NVR76" s="251"/>
      <c r="NVS76" s="251"/>
      <c r="NVT76" s="251"/>
      <c r="NVU76" s="251"/>
      <c r="NVV76" s="251"/>
      <c r="NVW76" s="251"/>
      <c r="NVX76" s="265"/>
      <c r="NVY76" s="251"/>
      <c r="NVZ76" s="251"/>
      <c r="NWA76" s="251"/>
      <c r="NWB76" s="251"/>
      <c r="NWC76" s="251"/>
      <c r="NWD76" s="251"/>
      <c r="NWE76" s="265"/>
      <c r="NWF76" s="251"/>
      <c r="NWG76" s="251"/>
      <c r="NWH76" s="251"/>
      <c r="NWI76" s="251"/>
      <c r="NWJ76" s="251"/>
      <c r="NWK76" s="251"/>
      <c r="NWL76" s="265"/>
      <c r="NWM76" s="251"/>
      <c r="NWN76" s="251"/>
      <c r="NWO76" s="251"/>
      <c r="NWP76" s="251"/>
      <c r="NWQ76" s="251"/>
      <c r="NWR76" s="251"/>
      <c r="NWS76" s="265"/>
      <c r="NWT76" s="251"/>
      <c r="NWU76" s="251"/>
      <c r="NWV76" s="251"/>
      <c r="NWW76" s="251"/>
      <c r="NWX76" s="251"/>
      <c r="NWY76" s="251"/>
      <c r="NWZ76" s="265"/>
      <c r="NXA76" s="251"/>
      <c r="NXB76" s="251"/>
      <c r="NXC76" s="251"/>
      <c r="NXD76" s="251"/>
      <c r="NXE76" s="251"/>
      <c r="NXF76" s="251"/>
      <c r="NXG76" s="265"/>
      <c r="NXH76" s="251"/>
      <c r="NXI76" s="251"/>
      <c r="NXJ76" s="251"/>
      <c r="NXK76" s="251"/>
      <c r="NXL76" s="251"/>
      <c r="NXM76" s="251"/>
      <c r="NXN76" s="265"/>
      <c r="NXO76" s="251"/>
      <c r="NXP76" s="251"/>
      <c r="NXQ76" s="251"/>
      <c r="NXR76" s="251"/>
      <c r="NXS76" s="251"/>
      <c r="NXT76" s="251"/>
      <c r="NXU76" s="265"/>
      <c r="NXV76" s="251"/>
      <c r="NXW76" s="251"/>
      <c r="NXX76" s="251"/>
      <c r="NXY76" s="251"/>
      <c r="NXZ76" s="251"/>
      <c r="NYA76" s="251"/>
      <c r="NYB76" s="265"/>
      <c r="NYC76" s="251"/>
      <c r="NYD76" s="251"/>
      <c r="NYE76" s="251"/>
      <c r="NYF76" s="251"/>
      <c r="NYG76" s="251"/>
      <c r="NYH76" s="251"/>
      <c r="NYI76" s="265"/>
      <c r="NYJ76" s="251"/>
      <c r="NYK76" s="251"/>
      <c r="NYL76" s="251"/>
      <c r="NYM76" s="251"/>
      <c r="NYN76" s="251"/>
      <c r="NYO76" s="251"/>
      <c r="NYP76" s="265"/>
      <c r="NYQ76" s="251"/>
      <c r="NYR76" s="251"/>
      <c r="NYS76" s="251"/>
      <c r="NYT76" s="251"/>
      <c r="NYU76" s="251"/>
      <c r="NYV76" s="251"/>
      <c r="NYW76" s="265"/>
      <c r="NYX76" s="251"/>
      <c r="NYY76" s="251"/>
      <c r="NYZ76" s="251"/>
      <c r="NZA76" s="251"/>
      <c r="NZB76" s="251"/>
      <c r="NZC76" s="251"/>
      <c r="NZD76" s="265"/>
      <c r="NZE76" s="251"/>
      <c r="NZF76" s="251"/>
      <c r="NZG76" s="251"/>
      <c r="NZH76" s="251"/>
      <c r="NZI76" s="251"/>
      <c r="NZJ76" s="251"/>
      <c r="NZK76" s="265"/>
      <c r="NZL76" s="251"/>
      <c r="NZM76" s="251"/>
      <c r="NZN76" s="251"/>
      <c r="NZO76" s="251"/>
      <c r="NZP76" s="251"/>
      <c r="NZQ76" s="251"/>
      <c r="NZR76" s="265"/>
      <c r="NZS76" s="251"/>
      <c r="NZT76" s="251"/>
      <c r="NZU76" s="251"/>
      <c r="NZV76" s="251"/>
      <c r="NZW76" s="251"/>
      <c r="NZX76" s="251"/>
      <c r="NZY76" s="265"/>
      <c r="NZZ76" s="251"/>
      <c r="OAA76" s="251"/>
      <c r="OAB76" s="251"/>
      <c r="OAC76" s="251"/>
      <c r="OAD76" s="251"/>
      <c r="OAE76" s="251"/>
      <c r="OAF76" s="265"/>
      <c r="OAG76" s="251"/>
      <c r="OAH76" s="251"/>
      <c r="OAI76" s="251"/>
      <c r="OAJ76" s="251"/>
      <c r="OAK76" s="251"/>
      <c r="OAL76" s="251"/>
      <c r="OAM76" s="265"/>
      <c r="OAN76" s="251"/>
      <c r="OAO76" s="251"/>
      <c r="OAP76" s="251"/>
      <c r="OAQ76" s="251"/>
      <c r="OAR76" s="251"/>
      <c r="OAS76" s="251"/>
      <c r="OAT76" s="265"/>
      <c r="OAU76" s="251"/>
      <c r="OAV76" s="251"/>
      <c r="OAW76" s="251"/>
      <c r="OAX76" s="251"/>
      <c r="OAY76" s="251"/>
      <c r="OAZ76" s="251"/>
      <c r="OBA76" s="265"/>
      <c r="OBB76" s="251"/>
      <c r="OBC76" s="251"/>
      <c r="OBD76" s="251"/>
      <c r="OBE76" s="251"/>
      <c r="OBF76" s="251"/>
      <c r="OBG76" s="251"/>
      <c r="OBH76" s="265"/>
      <c r="OBI76" s="251"/>
      <c r="OBJ76" s="251"/>
      <c r="OBK76" s="251"/>
      <c r="OBL76" s="251"/>
      <c r="OBM76" s="251"/>
      <c r="OBN76" s="251"/>
      <c r="OBO76" s="265"/>
      <c r="OBP76" s="251"/>
      <c r="OBQ76" s="251"/>
      <c r="OBR76" s="251"/>
      <c r="OBS76" s="251"/>
      <c r="OBT76" s="251"/>
      <c r="OBU76" s="251"/>
      <c r="OBV76" s="265"/>
      <c r="OBW76" s="251"/>
      <c r="OBX76" s="251"/>
      <c r="OBY76" s="251"/>
      <c r="OBZ76" s="251"/>
      <c r="OCA76" s="251"/>
      <c r="OCB76" s="251"/>
      <c r="OCC76" s="265"/>
      <c r="OCD76" s="251"/>
      <c r="OCE76" s="251"/>
      <c r="OCF76" s="251"/>
      <c r="OCG76" s="251"/>
      <c r="OCH76" s="251"/>
      <c r="OCI76" s="251"/>
      <c r="OCJ76" s="265"/>
      <c r="OCK76" s="251"/>
      <c r="OCL76" s="251"/>
      <c r="OCM76" s="251"/>
      <c r="OCN76" s="251"/>
      <c r="OCO76" s="251"/>
      <c r="OCP76" s="251"/>
      <c r="OCQ76" s="265"/>
      <c r="OCR76" s="251"/>
      <c r="OCS76" s="251"/>
      <c r="OCT76" s="251"/>
      <c r="OCU76" s="251"/>
      <c r="OCV76" s="251"/>
      <c r="OCW76" s="251"/>
      <c r="OCX76" s="265"/>
      <c r="OCY76" s="251"/>
      <c r="OCZ76" s="251"/>
      <c r="ODA76" s="251"/>
      <c r="ODB76" s="251"/>
      <c r="ODC76" s="251"/>
      <c r="ODD76" s="251"/>
      <c r="ODE76" s="265"/>
      <c r="ODF76" s="251"/>
      <c r="ODG76" s="251"/>
      <c r="ODH76" s="251"/>
      <c r="ODI76" s="251"/>
      <c r="ODJ76" s="251"/>
      <c r="ODK76" s="251"/>
      <c r="ODL76" s="265"/>
      <c r="ODM76" s="251"/>
      <c r="ODN76" s="251"/>
      <c r="ODO76" s="251"/>
      <c r="ODP76" s="251"/>
      <c r="ODQ76" s="251"/>
      <c r="ODR76" s="251"/>
      <c r="ODS76" s="265"/>
      <c r="ODT76" s="251"/>
      <c r="ODU76" s="251"/>
      <c r="ODV76" s="251"/>
      <c r="ODW76" s="251"/>
      <c r="ODX76" s="251"/>
      <c r="ODY76" s="251"/>
      <c r="ODZ76" s="265"/>
      <c r="OEA76" s="251"/>
      <c r="OEB76" s="251"/>
      <c r="OEC76" s="251"/>
      <c r="OED76" s="251"/>
      <c r="OEE76" s="251"/>
      <c r="OEF76" s="251"/>
      <c r="OEG76" s="265"/>
      <c r="OEH76" s="251"/>
      <c r="OEI76" s="251"/>
      <c r="OEJ76" s="251"/>
      <c r="OEK76" s="251"/>
      <c r="OEL76" s="251"/>
      <c r="OEM76" s="251"/>
      <c r="OEN76" s="265"/>
      <c r="OEO76" s="251"/>
      <c r="OEP76" s="251"/>
      <c r="OEQ76" s="251"/>
      <c r="OER76" s="251"/>
      <c r="OES76" s="251"/>
      <c r="OET76" s="251"/>
      <c r="OEU76" s="265"/>
      <c r="OEV76" s="251"/>
      <c r="OEW76" s="251"/>
      <c r="OEX76" s="251"/>
      <c r="OEY76" s="251"/>
      <c r="OEZ76" s="251"/>
      <c r="OFA76" s="251"/>
      <c r="OFB76" s="265"/>
      <c r="OFC76" s="251"/>
      <c r="OFD76" s="251"/>
      <c r="OFE76" s="251"/>
      <c r="OFF76" s="251"/>
      <c r="OFG76" s="251"/>
      <c r="OFH76" s="251"/>
      <c r="OFI76" s="265"/>
      <c r="OFJ76" s="251"/>
      <c r="OFK76" s="251"/>
      <c r="OFL76" s="251"/>
      <c r="OFM76" s="251"/>
      <c r="OFN76" s="251"/>
      <c r="OFO76" s="251"/>
      <c r="OFP76" s="265"/>
      <c r="OFQ76" s="251"/>
      <c r="OFR76" s="251"/>
      <c r="OFS76" s="251"/>
      <c r="OFT76" s="251"/>
      <c r="OFU76" s="251"/>
      <c r="OFV76" s="251"/>
      <c r="OFW76" s="265"/>
      <c r="OFX76" s="251"/>
      <c r="OFY76" s="251"/>
      <c r="OFZ76" s="251"/>
      <c r="OGA76" s="251"/>
      <c r="OGB76" s="251"/>
      <c r="OGC76" s="251"/>
      <c r="OGD76" s="265"/>
      <c r="OGE76" s="251"/>
      <c r="OGF76" s="251"/>
      <c r="OGG76" s="251"/>
      <c r="OGH76" s="251"/>
      <c r="OGI76" s="251"/>
      <c r="OGJ76" s="251"/>
      <c r="OGK76" s="265"/>
      <c r="OGL76" s="251"/>
      <c r="OGM76" s="251"/>
      <c r="OGN76" s="251"/>
      <c r="OGO76" s="251"/>
      <c r="OGP76" s="251"/>
      <c r="OGQ76" s="251"/>
      <c r="OGR76" s="265"/>
      <c r="OGS76" s="251"/>
      <c r="OGT76" s="251"/>
      <c r="OGU76" s="251"/>
      <c r="OGV76" s="251"/>
      <c r="OGW76" s="251"/>
      <c r="OGX76" s="251"/>
      <c r="OGY76" s="265"/>
      <c r="OGZ76" s="251"/>
      <c r="OHA76" s="251"/>
      <c r="OHB76" s="251"/>
      <c r="OHC76" s="251"/>
      <c r="OHD76" s="251"/>
      <c r="OHE76" s="251"/>
      <c r="OHF76" s="265"/>
      <c r="OHG76" s="251"/>
      <c r="OHH76" s="251"/>
      <c r="OHI76" s="251"/>
      <c r="OHJ76" s="251"/>
      <c r="OHK76" s="251"/>
      <c r="OHL76" s="251"/>
      <c r="OHM76" s="265"/>
      <c r="OHN76" s="251"/>
      <c r="OHO76" s="251"/>
      <c r="OHP76" s="251"/>
      <c r="OHQ76" s="251"/>
      <c r="OHR76" s="251"/>
      <c r="OHS76" s="251"/>
      <c r="OHT76" s="265"/>
      <c r="OHU76" s="251"/>
      <c r="OHV76" s="251"/>
      <c r="OHW76" s="251"/>
      <c r="OHX76" s="251"/>
      <c r="OHY76" s="251"/>
      <c r="OHZ76" s="251"/>
      <c r="OIA76" s="265"/>
      <c r="OIB76" s="251"/>
      <c r="OIC76" s="251"/>
      <c r="OID76" s="251"/>
      <c r="OIE76" s="251"/>
      <c r="OIF76" s="251"/>
      <c r="OIG76" s="251"/>
      <c r="OIH76" s="265"/>
      <c r="OII76" s="251"/>
      <c r="OIJ76" s="251"/>
      <c r="OIK76" s="251"/>
      <c r="OIL76" s="251"/>
      <c r="OIM76" s="251"/>
      <c r="OIN76" s="251"/>
      <c r="OIO76" s="265"/>
      <c r="OIP76" s="251"/>
      <c r="OIQ76" s="251"/>
      <c r="OIR76" s="251"/>
      <c r="OIS76" s="251"/>
      <c r="OIT76" s="251"/>
      <c r="OIU76" s="251"/>
      <c r="OIV76" s="265"/>
      <c r="OIW76" s="251"/>
      <c r="OIX76" s="251"/>
      <c r="OIY76" s="251"/>
      <c r="OIZ76" s="251"/>
      <c r="OJA76" s="251"/>
      <c r="OJB76" s="251"/>
      <c r="OJC76" s="265"/>
      <c r="OJD76" s="251"/>
      <c r="OJE76" s="251"/>
      <c r="OJF76" s="251"/>
      <c r="OJG76" s="251"/>
      <c r="OJH76" s="251"/>
      <c r="OJI76" s="251"/>
      <c r="OJJ76" s="265"/>
      <c r="OJK76" s="251"/>
      <c r="OJL76" s="251"/>
      <c r="OJM76" s="251"/>
      <c r="OJN76" s="251"/>
      <c r="OJO76" s="251"/>
      <c r="OJP76" s="251"/>
      <c r="OJQ76" s="265"/>
      <c r="OJR76" s="251"/>
      <c r="OJS76" s="251"/>
      <c r="OJT76" s="251"/>
      <c r="OJU76" s="251"/>
      <c r="OJV76" s="251"/>
      <c r="OJW76" s="251"/>
      <c r="OJX76" s="265"/>
      <c r="OJY76" s="251"/>
      <c r="OJZ76" s="251"/>
      <c r="OKA76" s="251"/>
      <c r="OKB76" s="251"/>
      <c r="OKC76" s="251"/>
      <c r="OKD76" s="251"/>
      <c r="OKE76" s="265"/>
      <c r="OKF76" s="251"/>
      <c r="OKG76" s="251"/>
      <c r="OKH76" s="251"/>
      <c r="OKI76" s="251"/>
      <c r="OKJ76" s="251"/>
      <c r="OKK76" s="251"/>
      <c r="OKL76" s="265"/>
      <c r="OKM76" s="251"/>
      <c r="OKN76" s="251"/>
      <c r="OKO76" s="251"/>
      <c r="OKP76" s="251"/>
      <c r="OKQ76" s="251"/>
      <c r="OKR76" s="251"/>
      <c r="OKS76" s="265"/>
      <c r="OKT76" s="251"/>
      <c r="OKU76" s="251"/>
      <c r="OKV76" s="251"/>
      <c r="OKW76" s="251"/>
      <c r="OKX76" s="251"/>
      <c r="OKY76" s="251"/>
      <c r="OKZ76" s="265"/>
      <c r="OLA76" s="251"/>
      <c r="OLB76" s="251"/>
      <c r="OLC76" s="251"/>
      <c r="OLD76" s="251"/>
      <c r="OLE76" s="251"/>
      <c r="OLF76" s="251"/>
      <c r="OLG76" s="265"/>
      <c r="OLH76" s="251"/>
      <c r="OLI76" s="251"/>
      <c r="OLJ76" s="251"/>
      <c r="OLK76" s="251"/>
      <c r="OLL76" s="251"/>
      <c r="OLM76" s="251"/>
      <c r="OLN76" s="265"/>
      <c r="OLO76" s="251"/>
      <c r="OLP76" s="251"/>
      <c r="OLQ76" s="251"/>
      <c r="OLR76" s="251"/>
      <c r="OLS76" s="251"/>
      <c r="OLT76" s="251"/>
      <c r="OLU76" s="265"/>
      <c r="OLV76" s="251"/>
      <c r="OLW76" s="251"/>
      <c r="OLX76" s="251"/>
      <c r="OLY76" s="251"/>
      <c r="OLZ76" s="251"/>
      <c r="OMA76" s="251"/>
      <c r="OMB76" s="265"/>
      <c r="OMC76" s="251"/>
      <c r="OMD76" s="251"/>
      <c r="OME76" s="251"/>
      <c r="OMF76" s="251"/>
      <c r="OMG76" s="251"/>
      <c r="OMH76" s="251"/>
      <c r="OMI76" s="265"/>
      <c r="OMJ76" s="251"/>
      <c r="OMK76" s="251"/>
      <c r="OML76" s="251"/>
      <c r="OMM76" s="251"/>
      <c r="OMN76" s="251"/>
      <c r="OMO76" s="251"/>
      <c r="OMP76" s="265"/>
      <c r="OMQ76" s="251"/>
      <c r="OMR76" s="251"/>
      <c r="OMS76" s="251"/>
      <c r="OMT76" s="251"/>
      <c r="OMU76" s="251"/>
      <c r="OMV76" s="251"/>
      <c r="OMW76" s="265"/>
      <c r="OMX76" s="251"/>
      <c r="OMY76" s="251"/>
      <c r="OMZ76" s="251"/>
      <c r="ONA76" s="251"/>
      <c r="ONB76" s="251"/>
      <c r="ONC76" s="251"/>
      <c r="OND76" s="265"/>
      <c r="ONE76" s="251"/>
      <c r="ONF76" s="251"/>
      <c r="ONG76" s="251"/>
      <c r="ONH76" s="251"/>
      <c r="ONI76" s="251"/>
      <c r="ONJ76" s="251"/>
      <c r="ONK76" s="265"/>
      <c r="ONL76" s="251"/>
      <c r="ONM76" s="251"/>
      <c r="ONN76" s="251"/>
      <c r="ONO76" s="251"/>
      <c r="ONP76" s="251"/>
      <c r="ONQ76" s="251"/>
      <c r="ONR76" s="265"/>
      <c r="ONS76" s="251"/>
      <c r="ONT76" s="251"/>
      <c r="ONU76" s="251"/>
      <c r="ONV76" s="251"/>
      <c r="ONW76" s="251"/>
      <c r="ONX76" s="251"/>
      <c r="ONY76" s="265"/>
      <c r="ONZ76" s="251"/>
      <c r="OOA76" s="251"/>
      <c r="OOB76" s="251"/>
      <c r="OOC76" s="251"/>
      <c r="OOD76" s="251"/>
      <c r="OOE76" s="251"/>
      <c r="OOF76" s="265"/>
      <c r="OOG76" s="251"/>
      <c r="OOH76" s="251"/>
      <c r="OOI76" s="251"/>
      <c r="OOJ76" s="251"/>
      <c r="OOK76" s="251"/>
      <c r="OOL76" s="251"/>
      <c r="OOM76" s="265"/>
      <c r="OON76" s="251"/>
      <c r="OOO76" s="251"/>
      <c r="OOP76" s="251"/>
      <c r="OOQ76" s="251"/>
      <c r="OOR76" s="251"/>
      <c r="OOS76" s="251"/>
      <c r="OOT76" s="265"/>
      <c r="OOU76" s="251"/>
      <c r="OOV76" s="251"/>
      <c r="OOW76" s="251"/>
      <c r="OOX76" s="251"/>
      <c r="OOY76" s="251"/>
      <c r="OOZ76" s="251"/>
      <c r="OPA76" s="265"/>
      <c r="OPB76" s="251"/>
      <c r="OPC76" s="251"/>
      <c r="OPD76" s="251"/>
      <c r="OPE76" s="251"/>
      <c r="OPF76" s="251"/>
      <c r="OPG76" s="251"/>
      <c r="OPH76" s="265"/>
      <c r="OPI76" s="251"/>
      <c r="OPJ76" s="251"/>
      <c r="OPK76" s="251"/>
      <c r="OPL76" s="251"/>
      <c r="OPM76" s="251"/>
      <c r="OPN76" s="251"/>
      <c r="OPO76" s="265"/>
      <c r="OPP76" s="251"/>
      <c r="OPQ76" s="251"/>
      <c r="OPR76" s="251"/>
      <c r="OPS76" s="251"/>
      <c r="OPT76" s="251"/>
      <c r="OPU76" s="251"/>
      <c r="OPV76" s="265"/>
      <c r="OPW76" s="251"/>
      <c r="OPX76" s="251"/>
      <c r="OPY76" s="251"/>
      <c r="OPZ76" s="251"/>
      <c r="OQA76" s="251"/>
      <c r="OQB76" s="251"/>
      <c r="OQC76" s="265"/>
      <c r="OQD76" s="251"/>
      <c r="OQE76" s="251"/>
      <c r="OQF76" s="251"/>
      <c r="OQG76" s="251"/>
      <c r="OQH76" s="251"/>
      <c r="OQI76" s="251"/>
      <c r="OQJ76" s="265"/>
      <c r="OQK76" s="251"/>
      <c r="OQL76" s="251"/>
      <c r="OQM76" s="251"/>
      <c r="OQN76" s="251"/>
      <c r="OQO76" s="251"/>
      <c r="OQP76" s="251"/>
      <c r="OQQ76" s="265"/>
      <c r="OQR76" s="251"/>
      <c r="OQS76" s="251"/>
      <c r="OQT76" s="251"/>
      <c r="OQU76" s="251"/>
      <c r="OQV76" s="251"/>
      <c r="OQW76" s="251"/>
      <c r="OQX76" s="265"/>
      <c r="OQY76" s="251"/>
      <c r="OQZ76" s="251"/>
      <c r="ORA76" s="251"/>
      <c r="ORB76" s="251"/>
      <c r="ORC76" s="251"/>
      <c r="ORD76" s="251"/>
      <c r="ORE76" s="265"/>
      <c r="ORF76" s="251"/>
      <c r="ORG76" s="251"/>
      <c r="ORH76" s="251"/>
      <c r="ORI76" s="251"/>
      <c r="ORJ76" s="251"/>
      <c r="ORK76" s="251"/>
      <c r="ORL76" s="265"/>
      <c r="ORM76" s="251"/>
      <c r="ORN76" s="251"/>
      <c r="ORO76" s="251"/>
      <c r="ORP76" s="251"/>
      <c r="ORQ76" s="251"/>
      <c r="ORR76" s="251"/>
      <c r="ORS76" s="265"/>
      <c r="ORT76" s="251"/>
      <c r="ORU76" s="251"/>
      <c r="ORV76" s="251"/>
      <c r="ORW76" s="251"/>
      <c r="ORX76" s="251"/>
      <c r="ORY76" s="251"/>
      <c r="ORZ76" s="265"/>
      <c r="OSA76" s="251"/>
      <c r="OSB76" s="251"/>
      <c r="OSC76" s="251"/>
      <c r="OSD76" s="251"/>
      <c r="OSE76" s="251"/>
      <c r="OSF76" s="251"/>
      <c r="OSG76" s="265"/>
      <c r="OSH76" s="251"/>
      <c r="OSI76" s="251"/>
      <c r="OSJ76" s="251"/>
      <c r="OSK76" s="251"/>
      <c r="OSL76" s="251"/>
      <c r="OSM76" s="251"/>
      <c r="OSN76" s="265"/>
      <c r="OSO76" s="251"/>
      <c r="OSP76" s="251"/>
      <c r="OSQ76" s="251"/>
      <c r="OSR76" s="251"/>
      <c r="OSS76" s="251"/>
      <c r="OST76" s="251"/>
      <c r="OSU76" s="265"/>
      <c r="OSV76" s="251"/>
      <c r="OSW76" s="251"/>
      <c r="OSX76" s="251"/>
      <c r="OSY76" s="251"/>
      <c r="OSZ76" s="251"/>
      <c r="OTA76" s="251"/>
      <c r="OTB76" s="265"/>
      <c r="OTC76" s="251"/>
      <c r="OTD76" s="251"/>
      <c r="OTE76" s="251"/>
      <c r="OTF76" s="251"/>
      <c r="OTG76" s="251"/>
      <c r="OTH76" s="251"/>
      <c r="OTI76" s="265"/>
      <c r="OTJ76" s="251"/>
      <c r="OTK76" s="251"/>
      <c r="OTL76" s="251"/>
      <c r="OTM76" s="251"/>
      <c r="OTN76" s="251"/>
      <c r="OTO76" s="251"/>
      <c r="OTP76" s="265"/>
      <c r="OTQ76" s="251"/>
      <c r="OTR76" s="251"/>
      <c r="OTS76" s="251"/>
      <c r="OTT76" s="251"/>
      <c r="OTU76" s="251"/>
      <c r="OTV76" s="251"/>
      <c r="OTW76" s="265"/>
      <c r="OTX76" s="251"/>
      <c r="OTY76" s="251"/>
      <c r="OTZ76" s="251"/>
      <c r="OUA76" s="251"/>
      <c r="OUB76" s="251"/>
      <c r="OUC76" s="251"/>
      <c r="OUD76" s="265"/>
      <c r="OUE76" s="251"/>
      <c r="OUF76" s="251"/>
      <c r="OUG76" s="251"/>
      <c r="OUH76" s="251"/>
      <c r="OUI76" s="251"/>
      <c r="OUJ76" s="251"/>
      <c r="OUK76" s="265"/>
      <c r="OUL76" s="251"/>
      <c r="OUM76" s="251"/>
      <c r="OUN76" s="251"/>
      <c r="OUO76" s="251"/>
      <c r="OUP76" s="251"/>
      <c r="OUQ76" s="251"/>
      <c r="OUR76" s="265"/>
      <c r="OUS76" s="251"/>
      <c r="OUT76" s="251"/>
      <c r="OUU76" s="251"/>
      <c r="OUV76" s="251"/>
      <c r="OUW76" s="251"/>
      <c r="OUX76" s="251"/>
      <c r="OUY76" s="265"/>
      <c r="OUZ76" s="251"/>
      <c r="OVA76" s="251"/>
      <c r="OVB76" s="251"/>
      <c r="OVC76" s="251"/>
      <c r="OVD76" s="251"/>
      <c r="OVE76" s="251"/>
      <c r="OVF76" s="265"/>
      <c r="OVG76" s="251"/>
      <c r="OVH76" s="251"/>
      <c r="OVI76" s="251"/>
      <c r="OVJ76" s="251"/>
      <c r="OVK76" s="251"/>
      <c r="OVL76" s="251"/>
      <c r="OVM76" s="265"/>
      <c r="OVN76" s="251"/>
      <c r="OVO76" s="251"/>
      <c r="OVP76" s="251"/>
      <c r="OVQ76" s="251"/>
      <c r="OVR76" s="251"/>
      <c r="OVS76" s="251"/>
      <c r="OVT76" s="265"/>
      <c r="OVU76" s="251"/>
      <c r="OVV76" s="251"/>
      <c r="OVW76" s="251"/>
      <c r="OVX76" s="251"/>
      <c r="OVY76" s="251"/>
      <c r="OVZ76" s="251"/>
      <c r="OWA76" s="265"/>
      <c r="OWB76" s="251"/>
      <c r="OWC76" s="251"/>
      <c r="OWD76" s="251"/>
      <c r="OWE76" s="251"/>
      <c r="OWF76" s="251"/>
      <c r="OWG76" s="251"/>
      <c r="OWH76" s="265"/>
      <c r="OWI76" s="251"/>
      <c r="OWJ76" s="251"/>
      <c r="OWK76" s="251"/>
      <c r="OWL76" s="251"/>
      <c r="OWM76" s="251"/>
      <c r="OWN76" s="251"/>
      <c r="OWO76" s="265"/>
      <c r="OWP76" s="251"/>
      <c r="OWQ76" s="251"/>
      <c r="OWR76" s="251"/>
      <c r="OWS76" s="251"/>
      <c r="OWT76" s="251"/>
      <c r="OWU76" s="251"/>
      <c r="OWV76" s="265"/>
      <c r="OWW76" s="251"/>
      <c r="OWX76" s="251"/>
      <c r="OWY76" s="251"/>
      <c r="OWZ76" s="251"/>
      <c r="OXA76" s="251"/>
      <c r="OXB76" s="251"/>
      <c r="OXC76" s="265"/>
      <c r="OXD76" s="251"/>
      <c r="OXE76" s="251"/>
      <c r="OXF76" s="251"/>
      <c r="OXG76" s="251"/>
      <c r="OXH76" s="251"/>
      <c r="OXI76" s="251"/>
      <c r="OXJ76" s="265"/>
      <c r="OXK76" s="251"/>
      <c r="OXL76" s="251"/>
      <c r="OXM76" s="251"/>
      <c r="OXN76" s="251"/>
      <c r="OXO76" s="251"/>
      <c r="OXP76" s="251"/>
      <c r="OXQ76" s="265"/>
      <c r="OXR76" s="251"/>
      <c r="OXS76" s="251"/>
      <c r="OXT76" s="251"/>
      <c r="OXU76" s="251"/>
      <c r="OXV76" s="251"/>
      <c r="OXW76" s="251"/>
      <c r="OXX76" s="265"/>
      <c r="OXY76" s="251"/>
      <c r="OXZ76" s="251"/>
      <c r="OYA76" s="251"/>
      <c r="OYB76" s="251"/>
      <c r="OYC76" s="251"/>
      <c r="OYD76" s="251"/>
      <c r="OYE76" s="265"/>
      <c r="OYF76" s="251"/>
      <c r="OYG76" s="251"/>
      <c r="OYH76" s="251"/>
      <c r="OYI76" s="251"/>
      <c r="OYJ76" s="251"/>
      <c r="OYK76" s="251"/>
      <c r="OYL76" s="265"/>
      <c r="OYM76" s="251"/>
      <c r="OYN76" s="251"/>
      <c r="OYO76" s="251"/>
      <c r="OYP76" s="251"/>
      <c r="OYQ76" s="251"/>
      <c r="OYR76" s="251"/>
      <c r="OYS76" s="265"/>
      <c r="OYT76" s="251"/>
      <c r="OYU76" s="251"/>
      <c r="OYV76" s="251"/>
      <c r="OYW76" s="251"/>
      <c r="OYX76" s="251"/>
      <c r="OYY76" s="251"/>
      <c r="OYZ76" s="265"/>
      <c r="OZA76" s="251"/>
      <c r="OZB76" s="251"/>
      <c r="OZC76" s="251"/>
      <c r="OZD76" s="251"/>
      <c r="OZE76" s="251"/>
      <c r="OZF76" s="251"/>
      <c r="OZG76" s="265"/>
      <c r="OZH76" s="251"/>
      <c r="OZI76" s="251"/>
      <c r="OZJ76" s="251"/>
      <c r="OZK76" s="251"/>
      <c r="OZL76" s="251"/>
      <c r="OZM76" s="251"/>
      <c r="OZN76" s="265"/>
      <c r="OZO76" s="251"/>
      <c r="OZP76" s="251"/>
      <c r="OZQ76" s="251"/>
      <c r="OZR76" s="251"/>
      <c r="OZS76" s="251"/>
      <c r="OZT76" s="251"/>
      <c r="OZU76" s="265"/>
      <c r="OZV76" s="251"/>
      <c r="OZW76" s="251"/>
      <c r="OZX76" s="251"/>
      <c r="OZY76" s="251"/>
      <c r="OZZ76" s="251"/>
      <c r="PAA76" s="251"/>
      <c r="PAB76" s="265"/>
      <c r="PAC76" s="251"/>
      <c r="PAD76" s="251"/>
      <c r="PAE76" s="251"/>
      <c r="PAF76" s="251"/>
      <c r="PAG76" s="251"/>
      <c r="PAH76" s="251"/>
      <c r="PAI76" s="265"/>
      <c r="PAJ76" s="251"/>
      <c r="PAK76" s="251"/>
      <c r="PAL76" s="251"/>
      <c r="PAM76" s="251"/>
      <c r="PAN76" s="251"/>
      <c r="PAO76" s="251"/>
      <c r="PAP76" s="265"/>
      <c r="PAQ76" s="251"/>
      <c r="PAR76" s="251"/>
      <c r="PAS76" s="251"/>
      <c r="PAT76" s="251"/>
      <c r="PAU76" s="251"/>
      <c r="PAV76" s="251"/>
      <c r="PAW76" s="265"/>
      <c r="PAX76" s="251"/>
      <c r="PAY76" s="251"/>
      <c r="PAZ76" s="251"/>
      <c r="PBA76" s="251"/>
      <c r="PBB76" s="251"/>
      <c r="PBC76" s="251"/>
      <c r="PBD76" s="265"/>
      <c r="PBE76" s="251"/>
      <c r="PBF76" s="251"/>
      <c r="PBG76" s="251"/>
      <c r="PBH76" s="251"/>
      <c r="PBI76" s="251"/>
      <c r="PBJ76" s="251"/>
      <c r="PBK76" s="265"/>
      <c r="PBL76" s="251"/>
      <c r="PBM76" s="251"/>
      <c r="PBN76" s="251"/>
      <c r="PBO76" s="251"/>
      <c r="PBP76" s="251"/>
      <c r="PBQ76" s="251"/>
      <c r="PBR76" s="265"/>
      <c r="PBS76" s="251"/>
      <c r="PBT76" s="251"/>
      <c r="PBU76" s="251"/>
      <c r="PBV76" s="251"/>
      <c r="PBW76" s="251"/>
      <c r="PBX76" s="251"/>
      <c r="PBY76" s="265"/>
      <c r="PBZ76" s="251"/>
      <c r="PCA76" s="251"/>
      <c r="PCB76" s="251"/>
      <c r="PCC76" s="251"/>
      <c r="PCD76" s="251"/>
      <c r="PCE76" s="251"/>
      <c r="PCF76" s="265"/>
      <c r="PCG76" s="251"/>
      <c r="PCH76" s="251"/>
      <c r="PCI76" s="251"/>
      <c r="PCJ76" s="251"/>
      <c r="PCK76" s="251"/>
      <c r="PCL76" s="251"/>
      <c r="PCM76" s="265"/>
      <c r="PCN76" s="251"/>
      <c r="PCO76" s="251"/>
      <c r="PCP76" s="251"/>
      <c r="PCQ76" s="251"/>
      <c r="PCR76" s="251"/>
      <c r="PCS76" s="251"/>
      <c r="PCT76" s="265"/>
      <c r="PCU76" s="251"/>
      <c r="PCV76" s="251"/>
      <c r="PCW76" s="251"/>
      <c r="PCX76" s="251"/>
      <c r="PCY76" s="251"/>
      <c r="PCZ76" s="251"/>
      <c r="PDA76" s="265"/>
      <c r="PDB76" s="251"/>
      <c r="PDC76" s="251"/>
      <c r="PDD76" s="251"/>
      <c r="PDE76" s="251"/>
      <c r="PDF76" s="251"/>
      <c r="PDG76" s="251"/>
      <c r="PDH76" s="265"/>
      <c r="PDI76" s="251"/>
      <c r="PDJ76" s="251"/>
      <c r="PDK76" s="251"/>
      <c r="PDL76" s="251"/>
      <c r="PDM76" s="251"/>
      <c r="PDN76" s="251"/>
      <c r="PDO76" s="265"/>
      <c r="PDP76" s="251"/>
      <c r="PDQ76" s="251"/>
      <c r="PDR76" s="251"/>
      <c r="PDS76" s="251"/>
      <c r="PDT76" s="251"/>
      <c r="PDU76" s="251"/>
      <c r="PDV76" s="265"/>
      <c r="PDW76" s="251"/>
      <c r="PDX76" s="251"/>
      <c r="PDY76" s="251"/>
      <c r="PDZ76" s="251"/>
      <c r="PEA76" s="251"/>
      <c r="PEB76" s="251"/>
      <c r="PEC76" s="265"/>
      <c r="PED76" s="251"/>
      <c r="PEE76" s="251"/>
      <c r="PEF76" s="251"/>
      <c r="PEG76" s="251"/>
      <c r="PEH76" s="251"/>
      <c r="PEI76" s="251"/>
      <c r="PEJ76" s="265"/>
      <c r="PEK76" s="251"/>
      <c r="PEL76" s="251"/>
      <c r="PEM76" s="251"/>
      <c r="PEN76" s="251"/>
      <c r="PEO76" s="251"/>
      <c r="PEP76" s="251"/>
      <c r="PEQ76" s="265"/>
      <c r="PER76" s="251"/>
      <c r="PES76" s="251"/>
      <c r="PET76" s="251"/>
      <c r="PEU76" s="251"/>
      <c r="PEV76" s="251"/>
      <c r="PEW76" s="251"/>
      <c r="PEX76" s="265"/>
      <c r="PEY76" s="251"/>
      <c r="PEZ76" s="251"/>
      <c r="PFA76" s="251"/>
      <c r="PFB76" s="251"/>
      <c r="PFC76" s="251"/>
      <c r="PFD76" s="251"/>
      <c r="PFE76" s="265"/>
      <c r="PFF76" s="251"/>
      <c r="PFG76" s="251"/>
      <c r="PFH76" s="251"/>
      <c r="PFI76" s="251"/>
      <c r="PFJ76" s="251"/>
      <c r="PFK76" s="251"/>
      <c r="PFL76" s="265"/>
      <c r="PFM76" s="251"/>
      <c r="PFN76" s="251"/>
      <c r="PFO76" s="251"/>
      <c r="PFP76" s="251"/>
      <c r="PFQ76" s="251"/>
      <c r="PFR76" s="251"/>
      <c r="PFS76" s="265"/>
      <c r="PFT76" s="251"/>
      <c r="PFU76" s="251"/>
      <c r="PFV76" s="251"/>
      <c r="PFW76" s="251"/>
      <c r="PFX76" s="251"/>
      <c r="PFY76" s="251"/>
      <c r="PFZ76" s="265"/>
      <c r="PGA76" s="251"/>
      <c r="PGB76" s="251"/>
      <c r="PGC76" s="251"/>
      <c r="PGD76" s="251"/>
      <c r="PGE76" s="251"/>
      <c r="PGF76" s="251"/>
      <c r="PGG76" s="265"/>
      <c r="PGH76" s="251"/>
      <c r="PGI76" s="251"/>
      <c r="PGJ76" s="251"/>
      <c r="PGK76" s="251"/>
      <c r="PGL76" s="251"/>
      <c r="PGM76" s="251"/>
      <c r="PGN76" s="265"/>
      <c r="PGO76" s="251"/>
      <c r="PGP76" s="251"/>
      <c r="PGQ76" s="251"/>
      <c r="PGR76" s="251"/>
      <c r="PGS76" s="251"/>
      <c r="PGT76" s="251"/>
      <c r="PGU76" s="265"/>
      <c r="PGV76" s="251"/>
      <c r="PGW76" s="251"/>
      <c r="PGX76" s="251"/>
      <c r="PGY76" s="251"/>
      <c r="PGZ76" s="251"/>
      <c r="PHA76" s="251"/>
      <c r="PHB76" s="265"/>
      <c r="PHC76" s="251"/>
      <c r="PHD76" s="251"/>
      <c r="PHE76" s="251"/>
      <c r="PHF76" s="251"/>
      <c r="PHG76" s="251"/>
      <c r="PHH76" s="251"/>
      <c r="PHI76" s="265"/>
      <c r="PHJ76" s="251"/>
      <c r="PHK76" s="251"/>
      <c r="PHL76" s="251"/>
      <c r="PHM76" s="251"/>
      <c r="PHN76" s="251"/>
      <c r="PHO76" s="251"/>
      <c r="PHP76" s="265"/>
      <c r="PHQ76" s="251"/>
      <c r="PHR76" s="251"/>
      <c r="PHS76" s="251"/>
      <c r="PHT76" s="251"/>
      <c r="PHU76" s="251"/>
      <c r="PHV76" s="251"/>
      <c r="PHW76" s="265"/>
      <c r="PHX76" s="251"/>
      <c r="PHY76" s="251"/>
      <c r="PHZ76" s="251"/>
      <c r="PIA76" s="251"/>
      <c r="PIB76" s="251"/>
      <c r="PIC76" s="251"/>
      <c r="PID76" s="265"/>
      <c r="PIE76" s="251"/>
      <c r="PIF76" s="251"/>
      <c r="PIG76" s="251"/>
      <c r="PIH76" s="251"/>
      <c r="PII76" s="251"/>
      <c r="PIJ76" s="251"/>
      <c r="PIK76" s="265"/>
      <c r="PIL76" s="251"/>
      <c r="PIM76" s="251"/>
      <c r="PIN76" s="251"/>
      <c r="PIO76" s="251"/>
      <c r="PIP76" s="251"/>
      <c r="PIQ76" s="251"/>
      <c r="PIR76" s="265"/>
      <c r="PIS76" s="251"/>
      <c r="PIT76" s="251"/>
      <c r="PIU76" s="251"/>
      <c r="PIV76" s="251"/>
      <c r="PIW76" s="251"/>
      <c r="PIX76" s="251"/>
      <c r="PIY76" s="265"/>
      <c r="PIZ76" s="251"/>
      <c r="PJA76" s="251"/>
      <c r="PJB76" s="251"/>
      <c r="PJC76" s="251"/>
      <c r="PJD76" s="251"/>
      <c r="PJE76" s="251"/>
      <c r="PJF76" s="265"/>
      <c r="PJG76" s="251"/>
      <c r="PJH76" s="251"/>
      <c r="PJI76" s="251"/>
      <c r="PJJ76" s="251"/>
      <c r="PJK76" s="251"/>
      <c r="PJL76" s="251"/>
      <c r="PJM76" s="265"/>
      <c r="PJN76" s="251"/>
      <c r="PJO76" s="251"/>
      <c r="PJP76" s="251"/>
      <c r="PJQ76" s="251"/>
      <c r="PJR76" s="251"/>
      <c r="PJS76" s="251"/>
      <c r="PJT76" s="265"/>
      <c r="PJU76" s="251"/>
      <c r="PJV76" s="251"/>
      <c r="PJW76" s="251"/>
      <c r="PJX76" s="251"/>
      <c r="PJY76" s="251"/>
      <c r="PJZ76" s="251"/>
      <c r="PKA76" s="265"/>
      <c r="PKB76" s="251"/>
      <c r="PKC76" s="251"/>
      <c r="PKD76" s="251"/>
      <c r="PKE76" s="251"/>
      <c r="PKF76" s="251"/>
      <c r="PKG76" s="251"/>
      <c r="PKH76" s="265"/>
      <c r="PKI76" s="251"/>
      <c r="PKJ76" s="251"/>
      <c r="PKK76" s="251"/>
      <c r="PKL76" s="251"/>
      <c r="PKM76" s="251"/>
      <c r="PKN76" s="251"/>
      <c r="PKO76" s="265"/>
      <c r="PKP76" s="251"/>
      <c r="PKQ76" s="251"/>
      <c r="PKR76" s="251"/>
      <c r="PKS76" s="251"/>
      <c r="PKT76" s="251"/>
      <c r="PKU76" s="251"/>
      <c r="PKV76" s="265"/>
      <c r="PKW76" s="251"/>
      <c r="PKX76" s="251"/>
      <c r="PKY76" s="251"/>
      <c r="PKZ76" s="251"/>
      <c r="PLA76" s="251"/>
      <c r="PLB76" s="251"/>
      <c r="PLC76" s="265"/>
      <c r="PLD76" s="251"/>
      <c r="PLE76" s="251"/>
      <c r="PLF76" s="251"/>
      <c r="PLG76" s="251"/>
      <c r="PLH76" s="251"/>
      <c r="PLI76" s="251"/>
      <c r="PLJ76" s="265"/>
      <c r="PLK76" s="251"/>
      <c r="PLL76" s="251"/>
      <c r="PLM76" s="251"/>
      <c r="PLN76" s="251"/>
      <c r="PLO76" s="251"/>
      <c r="PLP76" s="251"/>
      <c r="PLQ76" s="265"/>
      <c r="PLR76" s="251"/>
      <c r="PLS76" s="251"/>
      <c r="PLT76" s="251"/>
      <c r="PLU76" s="251"/>
      <c r="PLV76" s="251"/>
      <c r="PLW76" s="251"/>
      <c r="PLX76" s="265"/>
      <c r="PLY76" s="251"/>
      <c r="PLZ76" s="251"/>
      <c r="PMA76" s="251"/>
      <c r="PMB76" s="251"/>
      <c r="PMC76" s="251"/>
      <c r="PMD76" s="251"/>
      <c r="PME76" s="265"/>
      <c r="PMF76" s="251"/>
      <c r="PMG76" s="251"/>
      <c r="PMH76" s="251"/>
      <c r="PMI76" s="251"/>
      <c r="PMJ76" s="251"/>
      <c r="PMK76" s="251"/>
      <c r="PML76" s="265"/>
      <c r="PMM76" s="251"/>
      <c r="PMN76" s="251"/>
      <c r="PMO76" s="251"/>
      <c r="PMP76" s="251"/>
      <c r="PMQ76" s="251"/>
      <c r="PMR76" s="251"/>
      <c r="PMS76" s="265"/>
      <c r="PMT76" s="251"/>
      <c r="PMU76" s="251"/>
      <c r="PMV76" s="251"/>
      <c r="PMW76" s="251"/>
      <c r="PMX76" s="251"/>
      <c r="PMY76" s="251"/>
      <c r="PMZ76" s="265"/>
      <c r="PNA76" s="251"/>
      <c r="PNB76" s="251"/>
      <c r="PNC76" s="251"/>
      <c r="PND76" s="251"/>
      <c r="PNE76" s="251"/>
      <c r="PNF76" s="251"/>
      <c r="PNG76" s="265"/>
      <c r="PNH76" s="251"/>
      <c r="PNI76" s="251"/>
      <c r="PNJ76" s="251"/>
      <c r="PNK76" s="251"/>
      <c r="PNL76" s="251"/>
      <c r="PNM76" s="251"/>
      <c r="PNN76" s="265"/>
      <c r="PNO76" s="251"/>
      <c r="PNP76" s="251"/>
      <c r="PNQ76" s="251"/>
      <c r="PNR76" s="251"/>
      <c r="PNS76" s="251"/>
      <c r="PNT76" s="251"/>
      <c r="PNU76" s="265"/>
      <c r="PNV76" s="251"/>
      <c r="PNW76" s="251"/>
      <c r="PNX76" s="251"/>
      <c r="PNY76" s="251"/>
      <c r="PNZ76" s="251"/>
      <c r="POA76" s="251"/>
      <c r="POB76" s="265"/>
      <c r="POC76" s="251"/>
      <c r="POD76" s="251"/>
      <c r="POE76" s="251"/>
      <c r="POF76" s="251"/>
      <c r="POG76" s="251"/>
      <c r="POH76" s="251"/>
      <c r="POI76" s="265"/>
      <c r="POJ76" s="251"/>
      <c r="POK76" s="251"/>
      <c r="POL76" s="251"/>
      <c r="POM76" s="251"/>
      <c r="PON76" s="251"/>
      <c r="POO76" s="251"/>
      <c r="POP76" s="265"/>
      <c r="POQ76" s="251"/>
      <c r="POR76" s="251"/>
      <c r="POS76" s="251"/>
      <c r="POT76" s="251"/>
      <c r="POU76" s="251"/>
      <c r="POV76" s="251"/>
      <c r="POW76" s="265"/>
      <c r="POX76" s="251"/>
      <c r="POY76" s="251"/>
      <c r="POZ76" s="251"/>
      <c r="PPA76" s="251"/>
      <c r="PPB76" s="251"/>
      <c r="PPC76" s="251"/>
      <c r="PPD76" s="265"/>
      <c r="PPE76" s="251"/>
      <c r="PPF76" s="251"/>
      <c r="PPG76" s="251"/>
      <c r="PPH76" s="251"/>
      <c r="PPI76" s="251"/>
      <c r="PPJ76" s="251"/>
      <c r="PPK76" s="265"/>
      <c r="PPL76" s="251"/>
      <c r="PPM76" s="251"/>
      <c r="PPN76" s="251"/>
      <c r="PPO76" s="251"/>
      <c r="PPP76" s="251"/>
      <c r="PPQ76" s="251"/>
      <c r="PPR76" s="265"/>
      <c r="PPS76" s="251"/>
      <c r="PPT76" s="251"/>
      <c r="PPU76" s="251"/>
      <c r="PPV76" s="251"/>
      <c r="PPW76" s="251"/>
      <c r="PPX76" s="251"/>
      <c r="PPY76" s="265"/>
      <c r="PPZ76" s="251"/>
      <c r="PQA76" s="251"/>
      <c r="PQB76" s="251"/>
      <c r="PQC76" s="251"/>
      <c r="PQD76" s="251"/>
      <c r="PQE76" s="251"/>
      <c r="PQF76" s="265"/>
      <c r="PQG76" s="251"/>
      <c r="PQH76" s="251"/>
      <c r="PQI76" s="251"/>
      <c r="PQJ76" s="251"/>
      <c r="PQK76" s="251"/>
      <c r="PQL76" s="251"/>
      <c r="PQM76" s="265"/>
      <c r="PQN76" s="251"/>
      <c r="PQO76" s="251"/>
      <c r="PQP76" s="251"/>
      <c r="PQQ76" s="251"/>
      <c r="PQR76" s="251"/>
      <c r="PQS76" s="251"/>
      <c r="PQT76" s="265"/>
      <c r="PQU76" s="251"/>
      <c r="PQV76" s="251"/>
      <c r="PQW76" s="251"/>
      <c r="PQX76" s="251"/>
      <c r="PQY76" s="251"/>
      <c r="PQZ76" s="251"/>
      <c r="PRA76" s="265"/>
      <c r="PRB76" s="251"/>
      <c r="PRC76" s="251"/>
      <c r="PRD76" s="251"/>
      <c r="PRE76" s="251"/>
      <c r="PRF76" s="251"/>
      <c r="PRG76" s="251"/>
      <c r="PRH76" s="265"/>
      <c r="PRI76" s="251"/>
      <c r="PRJ76" s="251"/>
      <c r="PRK76" s="251"/>
      <c r="PRL76" s="251"/>
      <c r="PRM76" s="251"/>
      <c r="PRN76" s="251"/>
      <c r="PRO76" s="265"/>
      <c r="PRP76" s="251"/>
      <c r="PRQ76" s="251"/>
      <c r="PRR76" s="251"/>
      <c r="PRS76" s="251"/>
      <c r="PRT76" s="251"/>
      <c r="PRU76" s="251"/>
      <c r="PRV76" s="265"/>
      <c r="PRW76" s="251"/>
      <c r="PRX76" s="251"/>
      <c r="PRY76" s="251"/>
      <c r="PRZ76" s="251"/>
      <c r="PSA76" s="251"/>
      <c r="PSB76" s="251"/>
      <c r="PSC76" s="265"/>
      <c r="PSD76" s="251"/>
      <c r="PSE76" s="251"/>
      <c r="PSF76" s="251"/>
      <c r="PSG76" s="251"/>
      <c r="PSH76" s="251"/>
      <c r="PSI76" s="251"/>
      <c r="PSJ76" s="265"/>
      <c r="PSK76" s="251"/>
      <c r="PSL76" s="251"/>
      <c r="PSM76" s="251"/>
      <c r="PSN76" s="251"/>
      <c r="PSO76" s="251"/>
      <c r="PSP76" s="251"/>
      <c r="PSQ76" s="265"/>
      <c r="PSR76" s="251"/>
      <c r="PSS76" s="251"/>
      <c r="PST76" s="251"/>
      <c r="PSU76" s="251"/>
      <c r="PSV76" s="251"/>
      <c r="PSW76" s="251"/>
      <c r="PSX76" s="265"/>
      <c r="PSY76" s="251"/>
      <c r="PSZ76" s="251"/>
      <c r="PTA76" s="251"/>
      <c r="PTB76" s="251"/>
      <c r="PTC76" s="251"/>
      <c r="PTD76" s="251"/>
      <c r="PTE76" s="265"/>
      <c r="PTF76" s="251"/>
      <c r="PTG76" s="251"/>
      <c r="PTH76" s="251"/>
      <c r="PTI76" s="251"/>
      <c r="PTJ76" s="251"/>
      <c r="PTK76" s="251"/>
      <c r="PTL76" s="265"/>
      <c r="PTM76" s="251"/>
      <c r="PTN76" s="251"/>
      <c r="PTO76" s="251"/>
      <c r="PTP76" s="251"/>
      <c r="PTQ76" s="251"/>
      <c r="PTR76" s="251"/>
      <c r="PTS76" s="265"/>
      <c r="PTT76" s="251"/>
      <c r="PTU76" s="251"/>
      <c r="PTV76" s="251"/>
      <c r="PTW76" s="251"/>
      <c r="PTX76" s="251"/>
      <c r="PTY76" s="251"/>
      <c r="PTZ76" s="265"/>
      <c r="PUA76" s="251"/>
      <c r="PUB76" s="251"/>
      <c r="PUC76" s="251"/>
      <c r="PUD76" s="251"/>
      <c r="PUE76" s="251"/>
      <c r="PUF76" s="251"/>
      <c r="PUG76" s="265"/>
      <c r="PUH76" s="251"/>
      <c r="PUI76" s="251"/>
      <c r="PUJ76" s="251"/>
      <c r="PUK76" s="251"/>
      <c r="PUL76" s="251"/>
      <c r="PUM76" s="251"/>
      <c r="PUN76" s="265"/>
      <c r="PUO76" s="251"/>
      <c r="PUP76" s="251"/>
      <c r="PUQ76" s="251"/>
      <c r="PUR76" s="251"/>
      <c r="PUS76" s="251"/>
      <c r="PUT76" s="251"/>
      <c r="PUU76" s="265"/>
      <c r="PUV76" s="251"/>
      <c r="PUW76" s="251"/>
      <c r="PUX76" s="251"/>
      <c r="PUY76" s="251"/>
      <c r="PUZ76" s="251"/>
      <c r="PVA76" s="251"/>
      <c r="PVB76" s="265"/>
      <c r="PVC76" s="251"/>
      <c r="PVD76" s="251"/>
      <c r="PVE76" s="251"/>
      <c r="PVF76" s="251"/>
      <c r="PVG76" s="251"/>
      <c r="PVH76" s="251"/>
      <c r="PVI76" s="265"/>
      <c r="PVJ76" s="251"/>
      <c r="PVK76" s="251"/>
      <c r="PVL76" s="251"/>
      <c r="PVM76" s="251"/>
      <c r="PVN76" s="251"/>
      <c r="PVO76" s="251"/>
      <c r="PVP76" s="265"/>
      <c r="PVQ76" s="251"/>
      <c r="PVR76" s="251"/>
      <c r="PVS76" s="251"/>
      <c r="PVT76" s="251"/>
      <c r="PVU76" s="251"/>
      <c r="PVV76" s="251"/>
      <c r="PVW76" s="265"/>
      <c r="PVX76" s="251"/>
      <c r="PVY76" s="251"/>
      <c r="PVZ76" s="251"/>
      <c r="PWA76" s="251"/>
      <c r="PWB76" s="251"/>
      <c r="PWC76" s="251"/>
      <c r="PWD76" s="265"/>
      <c r="PWE76" s="251"/>
      <c r="PWF76" s="251"/>
      <c r="PWG76" s="251"/>
      <c r="PWH76" s="251"/>
      <c r="PWI76" s="251"/>
      <c r="PWJ76" s="251"/>
      <c r="PWK76" s="265"/>
      <c r="PWL76" s="251"/>
      <c r="PWM76" s="251"/>
      <c r="PWN76" s="251"/>
      <c r="PWO76" s="251"/>
      <c r="PWP76" s="251"/>
      <c r="PWQ76" s="251"/>
      <c r="PWR76" s="265"/>
      <c r="PWS76" s="251"/>
      <c r="PWT76" s="251"/>
      <c r="PWU76" s="251"/>
      <c r="PWV76" s="251"/>
      <c r="PWW76" s="251"/>
      <c r="PWX76" s="251"/>
      <c r="PWY76" s="265"/>
      <c r="PWZ76" s="251"/>
      <c r="PXA76" s="251"/>
      <c r="PXB76" s="251"/>
      <c r="PXC76" s="251"/>
      <c r="PXD76" s="251"/>
      <c r="PXE76" s="251"/>
      <c r="PXF76" s="265"/>
      <c r="PXG76" s="251"/>
      <c r="PXH76" s="251"/>
      <c r="PXI76" s="251"/>
      <c r="PXJ76" s="251"/>
      <c r="PXK76" s="251"/>
      <c r="PXL76" s="251"/>
      <c r="PXM76" s="265"/>
      <c r="PXN76" s="251"/>
      <c r="PXO76" s="251"/>
      <c r="PXP76" s="251"/>
      <c r="PXQ76" s="251"/>
      <c r="PXR76" s="251"/>
      <c r="PXS76" s="251"/>
      <c r="PXT76" s="265"/>
      <c r="PXU76" s="251"/>
      <c r="PXV76" s="251"/>
      <c r="PXW76" s="251"/>
      <c r="PXX76" s="251"/>
      <c r="PXY76" s="251"/>
      <c r="PXZ76" s="251"/>
      <c r="PYA76" s="265"/>
      <c r="PYB76" s="251"/>
      <c r="PYC76" s="251"/>
      <c r="PYD76" s="251"/>
      <c r="PYE76" s="251"/>
      <c r="PYF76" s="251"/>
      <c r="PYG76" s="251"/>
      <c r="PYH76" s="265"/>
      <c r="PYI76" s="251"/>
      <c r="PYJ76" s="251"/>
      <c r="PYK76" s="251"/>
      <c r="PYL76" s="251"/>
      <c r="PYM76" s="251"/>
      <c r="PYN76" s="251"/>
      <c r="PYO76" s="265"/>
      <c r="PYP76" s="251"/>
      <c r="PYQ76" s="251"/>
      <c r="PYR76" s="251"/>
      <c r="PYS76" s="251"/>
      <c r="PYT76" s="251"/>
      <c r="PYU76" s="251"/>
      <c r="PYV76" s="265"/>
      <c r="PYW76" s="251"/>
      <c r="PYX76" s="251"/>
      <c r="PYY76" s="251"/>
      <c r="PYZ76" s="251"/>
      <c r="PZA76" s="251"/>
      <c r="PZB76" s="251"/>
      <c r="PZC76" s="265"/>
      <c r="PZD76" s="251"/>
      <c r="PZE76" s="251"/>
      <c r="PZF76" s="251"/>
      <c r="PZG76" s="251"/>
      <c r="PZH76" s="251"/>
      <c r="PZI76" s="251"/>
      <c r="PZJ76" s="265"/>
      <c r="PZK76" s="251"/>
      <c r="PZL76" s="251"/>
      <c r="PZM76" s="251"/>
      <c r="PZN76" s="251"/>
      <c r="PZO76" s="251"/>
      <c r="PZP76" s="251"/>
      <c r="PZQ76" s="265"/>
      <c r="PZR76" s="251"/>
      <c r="PZS76" s="251"/>
      <c r="PZT76" s="251"/>
      <c r="PZU76" s="251"/>
      <c r="PZV76" s="251"/>
      <c r="PZW76" s="251"/>
      <c r="PZX76" s="265"/>
      <c r="PZY76" s="251"/>
      <c r="PZZ76" s="251"/>
      <c r="QAA76" s="251"/>
      <c r="QAB76" s="251"/>
      <c r="QAC76" s="251"/>
      <c r="QAD76" s="251"/>
      <c r="QAE76" s="265"/>
      <c r="QAF76" s="251"/>
      <c r="QAG76" s="251"/>
      <c r="QAH76" s="251"/>
      <c r="QAI76" s="251"/>
      <c r="QAJ76" s="251"/>
      <c r="QAK76" s="251"/>
      <c r="QAL76" s="265"/>
      <c r="QAM76" s="251"/>
      <c r="QAN76" s="251"/>
      <c r="QAO76" s="251"/>
      <c r="QAP76" s="251"/>
      <c r="QAQ76" s="251"/>
      <c r="QAR76" s="251"/>
      <c r="QAS76" s="265"/>
      <c r="QAT76" s="251"/>
      <c r="QAU76" s="251"/>
      <c r="QAV76" s="251"/>
      <c r="QAW76" s="251"/>
      <c r="QAX76" s="251"/>
      <c r="QAY76" s="251"/>
      <c r="QAZ76" s="265"/>
      <c r="QBA76" s="251"/>
      <c r="QBB76" s="251"/>
      <c r="QBC76" s="251"/>
      <c r="QBD76" s="251"/>
      <c r="QBE76" s="251"/>
      <c r="QBF76" s="251"/>
      <c r="QBG76" s="265"/>
      <c r="QBH76" s="251"/>
      <c r="QBI76" s="251"/>
      <c r="QBJ76" s="251"/>
      <c r="QBK76" s="251"/>
      <c r="QBL76" s="251"/>
      <c r="QBM76" s="251"/>
      <c r="QBN76" s="265"/>
      <c r="QBO76" s="251"/>
      <c r="QBP76" s="251"/>
      <c r="QBQ76" s="251"/>
      <c r="QBR76" s="251"/>
      <c r="QBS76" s="251"/>
      <c r="QBT76" s="251"/>
      <c r="QBU76" s="265"/>
      <c r="QBV76" s="251"/>
      <c r="QBW76" s="251"/>
      <c r="QBX76" s="251"/>
      <c r="QBY76" s="251"/>
      <c r="QBZ76" s="251"/>
      <c r="QCA76" s="251"/>
      <c r="QCB76" s="265"/>
      <c r="QCC76" s="251"/>
      <c r="QCD76" s="251"/>
      <c r="QCE76" s="251"/>
      <c r="QCF76" s="251"/>
      <c r="QCG76" s="251"/>
      <c r="QCH76" s="251"/>
      <c r="QCI76" s="265"/>
      <c r="QCJ76" s="251"/>
      <c r="QCK76" s="251"/>
      <c r="QCL76" s="251"/>
      <c r="QCM76" s="251"/>
      <c r="QCN76" s="251"/>
      <c r="QCO76" s="251"/>
      <c r="QCP76" s="265"/>
      <c r="QCQ76" s="251"/>
      <c r="QCR76" s="251"/>
      <c r="QCS76" s="251"/>
      <c r="QCT76" s="251"/>
      <c r="QCU76" s="251"/>
      <c r="QCV76" s="251"/>
      <c r="QCW76" s="265"/>
      <c r="QCX76" s="251"/>
      <c r="QCY76" s="251"/>
      <c r="QCZ76" s="251"/>
      <c r="QDA76" s="251"/>
      <c r="QDB76" s="251"/>
      <c r="QDC76" s="251"/>
      <c r="QDD76" s="265"/>
      <c r="QDE76" s="251"/>
      <c r="QDF76" s="251"/>
      <c r="QDG76" s="251"/>
      <c r="QDH76" s="251"/>
      <c r="QDI76" s="251"/>
      <c r="QDJ76" s="251"/>
      <c r="QDK76" s="265"/>
      <c r="QDL76" s="251"/>
      <c r="QDM76" s="251"/>
      <c r="QDN76" s="251"/>
      <c r="QDO76" s="251"/>
      <c r="QDP76" s="251"/>
      <c r="QDQ76" s="251"/>
      <c r="QDR76" s="265"/>
      <c r="QDS76" s="251"/>
      <c r="QDT76" s="251"/>
      <c r="QDU76" s="251"/>
      <c r="QDV76" s="251"/>
      <c r="QDW76" s="251"/>
      <c r="QDX76" s="251"/>
      <c r="QDY76" s="265"/>
      <c r="QDZ76" s="251"/>
      <c r="QEA76" s="251"/>
      <c r="QEB76" s="251"/>
      <c r="QEC76" s="251"/>
      <c r="QED76" s="251"/>
      <c r="QEE76" s="251"/>
      <c r="QEF76" s="265"/>
      <c r="QEG76" s="251"/>
      <c r="QEH76" s="251"/>
      <c r="QEI76" s="251"/>
      <c r="QEJ76" s="251"/>
      <c r="QEK76" s="251"/>
      <c r="QEL76" s="251"/>
      <c r="QEM76" s="265"/>
      <c r="QEN76" s="251"/>
      <c r="QEO76" s="251"/>
      <c r="QEP76" s="251"/>
      <c r="QEQ76" s="251"/>
      <c r="QER76" s="251"/>
      <c r="QES76" s="251"/>
      <c r="QET76" s="265"/>
      <c r="QEU76" s="251"/>
      <c r="QEV76" s="251"/>
      <c r="QEW76" s="251"/>
      <c r="QEX76" s="251"/>
      <c r="QEY76" s="251"/>
      <c r="QEZ76" s="251"/>
      <c r="QFA76" s="265"/>
      <c r="QFB76" s="251"/>
      <c r="QFC76" s="251"/>
      <c r="QFD76" s="251"/>
      <c r="QFE76" s="251"/>
      <c r="QFF76" s="251"/>
      <c r="QFG76" s="251"/>
      <c r="QFH76" s="265"/>
      <c r="QFI76" s="251"/>
      <c r="QFJ76" s="251"/>
      <c r="QFK76" s="251"/>
      <c r="QFL76" s="251"/>
      <c r="QFM76" s="251"/>
      <c r="QFN76" s="251"/>
      <c r="QFO76" s="265"/>
      <c r="QFP76" s="251"/>
      <c r="QFQ76" s="251"/>
      <c r="QFR76" s="251"/>
      <c r="QFS76" s="251"/>
      <c r="QFT76" s="251"/>
      <c r="QFU76" s="251"/>
      <c r="QFV76" s="265"/>
      <c r="QFW76" s="251"/>
      <c r="QFX76" s="251"/>
      <c r="QFY76" s="251"/>
      <c r="QFZ76" s="251"/>
      <c r="QGA76" s="251"/>
      <c r="QGB76" s="251"/>
      <c r="QGC76" s="265"/>
      <c r="QGD76" s="251"/>
      <c r="QGE76" s="251"/>
      <c r="QGF76" s="251"/>
      <c r="QGG76" s="251"/>
      <c r="QGH76" s="251"/>
      <c r="QGI76" s="251"/>
      <c r="QGJ76" s="265"/>
      <c r="QGK76" s="251"/>
      <c r="QGL76" s="251"/>
      <c r="QGM76" s="251"/>
      <c r="QGN76" s="251"/>
      <c r="QGO76" s="251"/>
      <c r="QGP76" s="251"/>
      <c r="QGQ76" s="265"/>
      <c r="QGR76" s="251"/>
      <c r="QGS76" s="251"/>
      <c r="QGT76" s="251"/>
      <c r="QGU76" s="251"/>
      <c r="QGV76" s="251"/>
      <c r="QGW76" s="251"/>
      <c r="QGX76" s="265"/>
      <c r="QGY76" s="251"/>
      <c r="QGZ76" s="251"/>
      <c r="QHA76" s="251"/>
      <c r="QHB76" s="251"/>
      <c r="QHC76" s="251"/>
      <c r="QHD76" s="251"/>
      <c r="QHE76" s="265"/>
      <c r="QHF76" s="251"/>
      <c r="QHG76" s="251"/>
      <c r="QHH76" s="251"/>
      <c r="QHI76" s="251"/>
      <c r="QHJ76" s="251"/>
      <c r="QHK76" s="251"/>
      <c r="QHL76" s="265"/>
      <c r="QHM76" s="251"/>
      <c r="QHN76" s="251"/>
      <c r="QHO76" s="251"/>
      <c r="QHP76" s="251"/>
      <c r="QHQ76" s="251"/>
      <c r="QHR76" s="251"/>
      <c r="QHS76" s="265"/>
      <c r="QHT76" s="251"/>
      <c r="QHU76" s="251"/>
      <c r="QHV76" s="251"/>
      <c r="QHW76" s="251"/>
      <c r="QHX76" s="251"/>
      <c r="QHY76" s="251"/>
      <c r="QHZ76" s="265"/>
      <c r="QIA76" s="251"/>
      <c r="QIB76" s="251"/>
      <c r="QIC76" s="251"/>
      <c r="QID76" s="251"/>
      <c r="QIE76" s="251"/>
      <c r="QIF76" s="251"/>
      <c r="QIG76" s="265"/>
      <c r="QIH76" s="251"/>
      <c r="QII76" s="251"/>
      <c r="QIJ76" s="251"/>
      <c r="QIK76" s="251"/>
      <c r="QIL76" s="251"/>
      <c r="QIM76" s="251"/>
      <c r="QIN76" s="265"/>
      <c r="QIO76" s="251"/>
      <c r="QIP76" s="251"/>
      <c r="QIQ76" s="251"/>
      <c r="QIR76" s="251"/>
      <c r="QIS76" s="251"/>
      <c r="QIT76" s="251"/>
      <c r="QIU76" s="265"/>
      <c r="QIV76" s="251"/>
      <c r="QIW76" s="251"/>
      <c r="QIX76" s="251"/>
      <c r="QIY76" s="251"/>
      <c r="QIZ76" s="251"/>
      <c r="QJA76" s="251"/>
      <c r="QJB76" s="265"/>
      <c r="QJC76" s="251"/>
      <c r="QJD76" s="251"/>
      <c r="QJE76" s="251"/>
      <c r="QJF76" s="251"/>
      <c r="QJG76" s="251"/>
      <c r="QJH76" s="251"/>
      <c r="QJI76" s="265"/>
      <c r="QJJ76" s="251"/>
      <c r="QJK76" s="251"/>
      <c r="QJL76" s="251"/>
      <c r="QJM76" s="251"/>
      <c r="QJN76" s="251"/>
      <c r="QJO76" s="251"/>
      <c r="QJP76" s="265"/>
      <c r="QJQ76" s="251"/>
      <c r="QJR76" s="251"/>
      <c r="QJS76" s="251"/>
      <c r="QJT76" s="251"/>
      <c r="QJU76" s="251"/>
      <c r="QJV76" s="251"/>
      <c r="QJW76" s="265"/>
      <c r="QJX76" s="251"/>
      <c r="QJY76" s="251"/>
      <c r="QJZ76" s="251"/>
      <c r="QKA76" s="251"/>
      <c r="QKB76" s="251"/>
      <c r="QKC76" s="251"/>
      <c r="QKD76" s="265"/>
      <c r="QKE76" s="251"/>
      <c r="QKF76" s="251"/>
      <c r="QKG76" s="251"/>
      <c r="QKH76" s="251"/>
      <c r="QKI76" s="251"/>
      <c r="QKJ76" s="251"/>
      <c r="QKK76" s="265"/>
      <c r="QKL76" s="251"/>
      <c r="QKM76" s="251"/>
      <c r="QKN76" s="251"/>
      <c r="QKO76" s="251"/>
      <c r="QKP76" s="251"/>
      <c r="QKQ76" s="251"/>
      <c r="QKR76" s="265"/>
      <c r="QKS76" s="251"/>
      <c r="QKT76" s="251"/>
      <c r="QKU76" s="251"/>
      <c r="QKV76" s="251"/>
      <c r="QKW76" s="251"/>
      <c r="QKX76" s="251"/>
      <c r="QKY76" s="265"/>
      <c r="QKZ76" s="251"/>
      <c r="QLA76" s="251"/>
      <c r="QLB76" s="251"/>
      <c r="QLC76" s="251"/>
      <c r="QLD76" s="251"/>
      <c r="QLE76" s="251"/>
      <c r="QLF76" s="265"/>
      <c r="QLG76" s="251"/>
      <c r="QLH76" s="251"/>
      <c r="QLI76" s="251"/>
      <c r="QLJ76" s="251"/>
      <c r="QLK76" s="251"/>
      <c r="QLL76" s="251"/>
      <c r="QLM76" s="265"/>
      <c r="QLN76" s="251"/>
      <c r="QLO76" s="251"/>
      <c r="QLP76" s="251"/>
      <c r="QLQ76" s="251"/>
      <c r="QLR76" s="251"/>
      <c r="QLS76" s="251"/>
      <c r="QLT76" s="265"/>
      <c r="QLU76" s="251"/>
      <c r="QLV76" s="251"/>
      <c r="QLW76" s="251"/>
      <c r="QLX76" s="251"/>
      <c r="QLY76" s="251"/>
      <c r="QLZ76" s="251"/>
      <c r="QMA76" s="265"/>
      <c r="QMB76" s="251"/>
      <c r="QMC76" s="251"/>
      <c r="QMD76" s="251"/>
      <c r="QME76" s="251"/>
      <c r="QMF76" s="251"/>
      <c r="QMG76" s="251"/>
      <c r="QMH76" s="265"/>
      <c r="QMI76" s="251"/>
      <c r="QMJ76" s="251"/>
      <c r="QMK76" s="251"/>
      <c r="QML76" s="251"/>
      <c r="QMM76" s="251"/>
      <c r="QMN76" s="251"/>
      <c r="QMO76" s="265"/>
      <c r="QMP76" s="251"/>
      <c r="QMQ76" s="251"/>
      <c r="QMR76" s="251"/>
      <c r="QMS76" s="251"/>
      <c r="QMT76" s="251"/>
      <c r="QMU76" s="251"/>
      <c r="QMV76" s="265"/>
      <c r="QMW76" s="251"/>
      <c r="QMX76" s="251"/>
      <c r="QMY76" s="251"/>
      <c r="QMZ76" s="251"/>
      <c r="QNA76" s="251"/>
      <c r="QNB76" s="251"/>
      <c r="QNC76" s="265"/>
      <c r="QND76" s="251"/>
      <c r="QNE76" s="251"/>
      <c r="QNF76" s="251"/>
      <c r="QNG76" s="251"/>
      <c r="QNH76" s="251"/>
      <c r="QNI76" s="251"/>
      <c r="QNJ76" s="265"/>
      <c r="QNK76" s="251"/>
      <c r="QNL76" s="251"/>
      <c r="QNM76" s="251"/>
      <c r="QNN76" s="251"/>
      <c r="QNO76" s="251"/>
      <c r="QNP76" s="251"/>
      <c r="QNQ76" s="265"/>
      <c r="QNR76" s="251"/>
      <c r="QNS76" s="251"/>
      <c r="QNT76" s="251"/>
      <c r="QNU76" s="251"/>
      <c r="QNV76" s="251"/>
      <c r="QNW76" s="251"/>
      <c r="QNX76" s="265"/>
      <c r="QNY76" s="251"/>
      <c r="QNZ76" s="251"/>
      <c r="QOA76" s="251"/>
      <c r="QOB76" s="251"/>
      <c r="QOC76" s="251"/>
      <c r="QOD76" s="251"/>
      <c r="QOE76" s="265"/>
      <c r="QOF76" s="251"/>
      <c r="QOG76" s="251"/>
      <c r="QOH76" s="251"/>
      <c r="QOI76" s="251"/>
      <c r="QOJ76" s="251"/>
      <c r="QOK76" s="251"/>
      <c r="QOL76" s="265"/>
      <c r="QOM76" s="251"/>
      <c r="QON76" s="251"/>
      <c r="QOO76" s="251"/>
      <c r="QOP76" s="251"/>
      <c r="QOQ76" s="251"/>
      <c r="QOR76" s="251"/>
      <c r="QOS76" s="265"/>
      <c r="QOT76" s="251"/>
      <c r="QOU76" s="251"/>
      <c r="QOV76" s="251"/>
      <c r="QOW76" s="251"/>
      <c r="QOX76" s="251"/>
      <c r="QOY76" s="251"/>
      <c r="QOZ76" s="265"/>
      <c r="QPA76" s="251"/>
      <c r="QPB76" s="251"/>
      <c r="QPC76" s="251"/>
      <c r="QPD76" s="251"/>
      <c r="QPE76" s="251"/>
      <c r="QPF76" s="251"/>
      <c r="QPG76" s="265"/>
      <c r="QPH76" s="251"/>
      <c r="QPI76" s="251"/>
      <c r="QPJ76" s="251"/>
      <c r="QPK76" s="251"/>
      <c r="QPL76" s="251"/>
      <c r="QPM76" s="251"/>
      <c r="QPN76" s="265"/>
      <c r="QPO76" s="251"/>
      <c r="QPP76" s="251"/>
      <c r="QPQ76" s="251"/>
      <c r="QPR76" s="251"/>
      <c r="QPS76" s="251"/>
      <c r="QPT76" s="251"/>
      <c r="QPU76" s="265"/>
      <c r="QPV76" s="251"/>
      <c r="QPW76" s="251"/>
      <c r="QPX76" s="251"/>
      <c r="QPY76" s="251"/>
      <c r="QPZ76" s="251"/>
      <c r="QQA76" s="251"/>
      <c r="QQB76" s="265"/>
      <c r="QQC76" s="251"/>
      <c r="QQD76" s="251"/>
      <c r="QQE76" s="251"/>
      <c r="QQF76" s="251"/>
      <c r="QQG76" s="251"/>
      <c r="QQH76" s="251"/>
      <c r="QQI76" s="265"/>
      <c r="QQJ76" s="251"/>
      <c r="QQK76" s="251"/>
      <c r="QQL76" s="251"/>
      <c r="QQM76" s="251"/>
      <c r="QQN76" s="251"/>
      <c r="QQO76" s="251"/>
      <c r="QQP76" s="265"/>
      <c r="QQQ76" s="251"/>
      <c r="QQR76" s="251"/>
      <c r="QQS76" s="251"/>
      <c r="QQT76" s="251"/>
      <c r="QQU76" s="251"/>
      <c r="QQV76" s="251"/>
      <c r="QQW76" s="265"/>
      <c r="QQX76" s="251"/>
      <c r="QQY76" s="251"/>
      <c r="QQZ76" s="251"/>
      <c r="QRA76" s="251"/>
      <c r="QRB76" s="251"/>
      <c r="QRC76" s="251"/>
      <c r="QRD76" s="265"/>
      <c r="QRE76" s="251"/>
      <c r="QRF76" s="251"/>
      <c r="QRG76" s="251"/>
      <c r="QRH76" s="251"/>
      <c r="QRI76" s="251"/>
      <c r="QRJ76" s="251"/>
      <c r="QRK76" s="265"/>
      <c r="QRL76" s="251"/>
      <c r="QRM76" s="251"/>
      <c r="QRN76" s="251"/>
      <c r="QRO76" s="251"/>
      <c r="QRP76" s="251"/>
      <c r="QRQ76" s="251"/>
      <c r="QRR76" s="265"/>
      <c r="QRS76" s="251"/>
      <c r="QRT76" s="251"/>
      <c r="QRU76" s="251"/>
      <c r="QRV76" s="251"/>
      <c r="QRW76" s="251"/>
      <c r="QRX76" s="251"/>
      <c r="QRY76" s="265"/>
      <c r="QRZ76" s="251"/>
      <c r="QSA76" s="251"/>
      <c r="QSB76" s="251"/>
      <c r="QSC76" s="251"/>
      <c r="QSD76" s="251"/>
      <c r="QSE76" s="251"/>
      <c r="QSF76" s="265"/>
      <c r="QSG76" s="251"/>
      <c r="QSH76" s="251"/>
      <c r="QSI76" s="251"/>
      <c r="QSJ76" s="251"/>
      <c r="QSK76" s="251"/>
      <c r="QSL76" s="251"/>
      <c r="QSM76" s="265"/>
      <c r="QSN76" s="251"/>
      <c r="QSO76" s="251"/>
      <c r="QSP76" s="251"/>
      <c r="QSQ76" s="251"/>
      <c r="QSR76" s="251"/>
      <c r="QSS76" s="251"/>
      <c r="QST76" s="265"/>
      <c r="QSU76" s="251"/>
      <c r="QSV76" s="251"/>
      <c r="QSW76" s="251"/>
      <c r="QSX76" s="251"/>
      <c r="QSY76" s="251"/>
      <c r="QSZ76" s="251"/>
      <c r="QTA76" s="265"/>
      <c r="QTB76" s="251"/>
      <c r="QTC76" s="251"/>
      <c r="QTD76" s="251"/>
      <c r="QTE76" s="251"/>
      <c r="QTF76" s="251"/>
      <c r="QTG76" s="251"/>
      <c r="QTH76" s="265"/>
      <c r="QTI76" s="251"/>
      <c r="QTJ76" s="251"/>
      <c r="QTK76" s="251"/>
      <c r="QTL76" s="251"/>
      <c r="QTM76" s="251"/>
      <c r="QTN76" s="251"/>
      <c r="QTO76" s="265"/>
      <c r="QTP76" s="251"/>
      <c r="QTQ76" s="251"/>
      <c r="QTR76" s="251"/>
      <c r="QTS76" s="251"/>
      <c r="QTT76" s="251"/>
      <c r="QTU76" s="251"/>
      <c r="QTV76" s="265"/>
      <c r="QTW76" s="251"/>
      <c r="QTX76" s="251"/>
      <c r="QTY76" s="251"/>
      <c r="QTZ76" s="251"/>
      <c r="QUA76" s="251"/>
      <c r="QUB76" s="251"/>
      <c r="QUC76" s="265"/>
      <c r="QUD76" s="251"/>
      <c r="QUE76" s="251"/>
      <c r="QUF76" s="251"/>
      <c r="QUG76" s="251"/>
      <c r="QUH76" s="251"/>
      <c r="QUI76" s="251"/>
      <c r="QUJ76" s="265"/>
      <c r="QUK76" s="251"/>
      <c r="QUL76" s="251"/>
      <c r="QUM76" s="251"/>
      <c r="QUN76" s="251"/>
      <c r="QUO76" s="251"/>
      <c r="QUP76" s="251"/>
      <c r="QUQ76" s="265"/>
      <c r="QUR76" s="251"/>
      <c r="QUS76" s="251"/>
      <c r="QUT76" s="251"/>
      <c r="QUU76" s="251"/>
      <c r="QUV76" s="251"/>
      <c r="QUW76" s="251"/>
      <c r="QUX76" s="265"/>
      <c r="QUY76" s="251"/>
      <c r="QUZ76" s="251"/>
      <c r="QVA76" s="251"/>
      <c r="QVB76" s="251"/>
      <c r="QVC76" s="251"/>
      <c r="QVD76" s="251"/>
      <c r="QVE76" s="265"/>
      <c r="QVF76" s="251"/>
      <c r="QVG76" s="251"/>
      <c r="QVH76" s="251"/>
      <c r="QVI76" s="251"/>
      <c r="QVJ76" s="251"/>
      <c r="QVK76" s="251"/>
      <c r="QVL76" s="265"/>
      <c r="QVM76" s="251"/>
      <c r="QVN76" s="251"/>
      <c r="QVO76" s="251"/>
      <c r="QVP76" s="251"/>
      <c r="QVQ76" s="251"/>
      <c r="QVR76" s="251"/>
      <c r="QVS76" s="265"/>
      <c r="QVT76" s="251"/>
      <c r="QVU76" s="251"/>
      <c r="QVV76" s="251"/>
      <c r="QVW76" s="251"/>
      <c r="QVX76" s="251"/>
      <c r="QVY76" s="251"/>
      <c r="QVZ76" s="265"/>
      <c r="QWA76" s="251"/>
      <c r="QWB76" s="251"/>
      <c r="QWC76" s="251"/>
      <c r="QWD76" s="251"/>
      <c r="QWE76" s="251"/>
      <c r="QWF76" s="251"/>
      <c r="QWG76" s="265"/>
      <c r="QWH76" s="251"/>
      <c r="QWI76" s="251"/>
      <c r="QWJ76" s="251"/>
      <c r="QWK76" s="251"/>
      <c r="QWL76" s="251"/>
      <c r="QWM76" s="251"/>
      <c r="QWN76" s="265"/>
      <c r="QWO76" s="251"/>
      <c r="QWP76" s="251"/>
      <c r="QWQ76" s="251"/>
      <c r="QWR76" s="251"/>
      <c r="QWS76" s="251"/>
      <c r="QWT76" s="251"/>
      <c r="QWU76" s="265"/>
      <c r="QWV76" s="251"/>
      <c r="QWW76" s="251"/>
      <c r="QWX76" s="251"/>
      <c r="QWY76" s="251"/>
      <c r="QWZ76" s="251"/>
      <c r="QXA76" s="251"/>
      <c r="QXB76" s="265"/>
      <c r="QXC76" s="251"/>
      <c r="QXD76" s="251"/>
      <c r="QXE76" s="251"/>
      <c r="QXF76" s="251"/>
      <c r="QXG76" s="251"/>
      <c r="QXH76" s="251"/>
      <c r="QXI76" s="265"/>
      <c r="QXJ76" s="251"/>
      <c r="QXK76" s="251"/>
      <c r="QXL76" s="251"/>
      <c r="QXM76" s="251"/>
      <c r="QXN76" s="251"/>
      <c r="QXO76" s="251"/>
      <c r="QXP76" s="265"/>
      <c r="QXQ76" s="251"/>
      <c r="QXR76" s="251"/>
      <c r="QXS76" s="251"/>
      <c r="QXT76" s="251"/>
      <c r="QXU76" s="251"/>
      <c r="QXV76" s="251"/>
      <c r="QXW76" s="265"/>
      <c r="QXX76" s="251"/>
      <c r="QXY76" s="251"/>
      <c r="QXZ76" s="251"/>
      <c r="QYA76" s="251"/>
      <c r="QYB76" s="251"/>
      <c r="QYC76" s="251"/>
      <c r="QYD76" s="265"/>
      <c r="QYE76" s="251"/>
      <c r="QYF76" s="251"/>
      <c r="QYG76" s="251"/>
      <c r="QYH76" s="251"/>
      <c r="QYI76" s="251"/>
      <c r="QYJ76" s="251"/>
      <c r="QYK76" s="265"/>
      <c r="QYL76" s="251"/>
      <c r="QYM76" s="251"/>
      <c r="QYN76" s="251"/>
      <c r="QYO76" s="251"/>
      <c r="QYP76" s="251"/>
      <c r="QYQ76" s="251"/>
      <c r="QYR76" s="265"/>
      <c r="QYS76" s="251"/>
      <c r="QYT76" s="251"/>
      <c r="QYU76" s="251"/>
      <c r="QYV76" s="251"/>
      <c r="QYW76" s="251"/>
      <c r="QYX76" s="251"/>
      <c r="QYY76" s="265"/>
      <c r="QYZ76" s="251"/>
      <c r="QZA76" s="251"/>
      <c r="QZB76" s="251"/>
      <c r="QZC76" s="251"/>
      <c r="QZD76" s="251"/>
      <c r="QZE76" s="251"/>
      <c r="QZF76" s="265"/>
      <c r="QZG76" s="251"/>
      <c r="QZH76" s="251"/>
      <c r="QZI76" s="251"/>
      <c r="QZJ76" s="251"/>
      <c r="QZK76" s="251"/>
      <c r="QZL76" s="251"/>
      <c r="QZM76" s="265"/>
      <c r="QZN76" s="251"/>
      <c r="QZO76" s="251"/>
      <c r="QZP76" s="251"/>
      <c r="QZQ76" s="251"/>
      <c r="QZR76" s="251"/>
      <c r="QZS76" s="251"/>
      <c r="QZT76" s="265"/>
      <c r="QZU76" s="251"/>
      <c r="QZV76" s="251"/>
      <c r="QZW76" s="251"/>
      <c r="QZX76" s="251"/>
      <c r="QZY76" s="251"/>
      <c r="QZZ76" s="251"/>
      <c r="RAA76" s="265"/>
      <c r="RAB76" s="251"/>
      <c r="RAC76" s="251"/>
      <c r="RAD76" s="251"/>
      <c r="RAE76" s="251"/>
      <c r="RAF76" s="251"/>
      <c r="RAG76" s="251"/>
      <c r="RAH76" s="265"/>
      <c r="RAI76" s="251"/>
      <c r="RAJ76" s="251"/>
      <c r="RAK76" s="251"/>
      <c r="RAL76" s="251"/>
      <c r="RAM76" s="251"/>
      <c r="RAN76" s="251"/>
      <c r="RAO76" s="265"/>
      <c r="RAP76" s="251"/>
      <c r="RAQ76" s="251"/>
      <c r="RAR76" s="251"/>
      <c r="RAS76" s="251"/>
      <c r="RAT76" s="251"/>
      <c r="RAU76" s="251"/>
      <c r="RAV76" s="265"/>
      <c r="RAW76" s="251"/>
      <c r="RAX76" s="251"/>
      <c r="RAY76" s="251"/>
      <c r="RAZ76" s="251"/>
      <c r="RBA76" s="251"/>
      <c r="RBB76" s="251"/>
      <c r="RBC76" s="265"/>
      <c r="RBD76" s="251"/>
      <c r="RBE76" s="251"/>
      <c r="RBF76" s="251"/>
      <c r="RBG76" s="251"/>
      <c r="RBH76" s="251"/>
      <c r="RBI76" s="251"/>
      <c r="RBJ76" s="265"/>
      <c r="RBK76" s="251"/>
      <c r="RBL76" s="251"/>
      <c r="RBM76" s="251"/>
      <c r="RBN76" s="251"/>
      <c r="RBO76" s="251"/>
      <c r="RBP76" s="251"/>
      <c r="RBQ76" s="265"/>
      <c r="RBR76" s="251"/>
      <c r="RBS76" s="251"/>
      <c r="RBT76" s="251"/>
      <c r="RBU76" s="251"/>
      <c r="RBV76" s="251"/>
      <c r="RBW76" s="251"/>
      <c r="RBX76" s="265"/>
      <c r="RBY76" s="251"/>
      <c r="RBZ76" s="251"/>
      <c r="RCA76" s="251"/>
      <c r="RCB76" s="251"/>
      <c r="RCC76" s="251"/>
      <c r="RCD76" s="251"/>
      <c r="RCE76" s="265"/>
      <c r="RCF76" s="251"/>
      <c r="RCG76" s="251"/>
      <c r="RCH76" s="251"/>
      <c r="RCI76" s="251"/>
      <c r="RCJ76" s="251"/>
      <c r="RCK76" s="251"/>
      <c r="RCL76" s="265"/>
      <c r="RCM76" s="251"/>
      <c r="RCN76" s="251"/>
      <c r="RCO76" s="251"/>
      <c r="RCP76" s="251"/>
      <c r="RCQ76" s="251"/>
      <c r="RCR76" s="251"/>
      <c r="RCS76" s="265"/>
      <c r="RCT76" s="251"/>
      <c r="RCU76" s="251"/>
      <c r="RCV76" s="251"/>
      <c r="RCW76" s="251"/>
      <c r="RCX76" s="251"/>
      <c r="RCY76" s="251"/>
      <c r="RCZ76" s="265"/>
      <c r="RDA76" s="251"/>
      <c r="RDB76" s="251"/>
      <c r="RDC76" s="251"/>
      <c r="RDD76" s="251"/>
      <c r="RDE76" s="251"/>
      <c r="RDF76" s="251"/>
      <c r="RDG76" s="265"/>
      <c r="RDH76" s="251"/>
      <c r="RDI76" s="251"/>
      <c r="RDJ76" s="251"/>
      <c r="RDK76" s="251"/>
      <c r="RDL76" s="251"/>
      <c r="RDM76" s="251"/>
      <c r="RDN76" s="265"/>
      <c r="RDO76" s="251"/>
      <c r="RDP76" s="251"/>
      <c r="RDQ76" s="251"/>
      <c r="RDR76" s="251"/>
      <c r="RDS76" s="251"/>
      <c r="RDT76" s="251"/>
      <c r="RDU76" s="265"/>
      <c r="RDV76" s="251"/>
      <c r="RDW76" s="251"/>
      <c r="RDX76" s="251"/>
      <c r="RDY76" s="251"/>
      <c r="RDZ76" s="251"/>
      <c r="REA76" s="251"/>
      <c r="REB76" s="265"/>
      <c r="REC76" s="251"/>
      <c r="RED76" s="251"/>
      <c r="REE76" s="251"/>
      <c r="REF76" s="251"/>
      <c r="REG76" s="251"/>
      <c r="REH76" s="251"/>
      <c r="REI76" s="265"/>
      <c r="REJ76" s="251"/>
      <c r="REK76" s="251"/>
      <c r="REL76" s="251"/>
      <c r="REM76" s="251"/>
      <c r="REN76" s="251"/>
      <c r="REO76" s="251"/>
      <c r="REP76" s="265"/>
      <c r="REQ76" s="251"/>
      <c r="RER76" s="251"/>
      <c r="RES76" s="251"/>
      <c r="RET76" s="251"/>
      <c r="REU76" s="251"/>
      <c r="REV76" s="251"/>
      <c r="REW76" s="265"/>
      <c r="REX76" s="251"/>
      <c r="REY76" s="251"/>
      <c r="REZ76" s="251"/>
      <c r="RFA76" s="251"/>
      <c r="RFB76" s="251"/>
      <c r="RFC76" s="251"/>
      <c r="RFD76" s="265"/>
      <c r="RFE76" s="251"/>
      <c r="RFF76" s="251"/>
      <c r="RFG76" s="251"/>
      <c r="RFH76" s="251"/>
      <c r="RFI76" s="251"/>
      <c r="RFJ76" s="251"/>
      <c r="RFK76" s="265"/>
      <c r="RFL76" s="251"/>
      <c r="RFM76" s="251"/>
      <c r="RFN76" s="251"/>
      <c r="RFO76" s="251"/>
      <c r="RFP76" s="251"/>
      <c r="RFQ76" s="251"/>
      <c r="RFR76" s="265"/>
      <c r="RFS76" s="251"/>
      <c r="RFT76" s="251"/>
      <c r="RFU76" s="251"/>
      <c r="RFV76" s="251"/>
      <c r="RFW76" s="251"/>
      <c r="RFX76" s="251"/>
      <c r="RFY76" s="265"/>
      <c r="RFZ76" s="251"/>
      <c r="RGA76" s="251"/>
      <c r="RGB76" s="251"/>
      <c r="RGC76" s="251"/>
      <c r="RGD76" s="251"/>
      <c r="RGE76" s="251"/>
      <c r="RGF76" s="265"/>
      <c r="RGG76" s="251"/>
      <c r="RGH76" s="251"/>
      <c r="RGI76" s="251"/>
      <c r="RGJ76" s="251"/>
      <c r="RGK76" s="251"/>
      <c r="RGL76" s="251"/>
      <c r="RGM76" s="265"/>
      <c r="RGN76" s="251"/>
      <c r="RGO76" s="251"/>
      <c r="RGP76" s="251"/>
      <c r="RGQ76" s="251"/>
      <c r="RGR76" s="251"/>
      <c r="RGS76" s="251"/>
      <c r="RGT76" s="265"/>
      <c r="RGU76" s="251"/>
      <c r="RGV76" s="251"/>
      <c r="RGW76" s="251"/>
      <c r="RGX76" s="251"/>
      <c r="RGY76" s="251"/>
      <c r="RGZ76" s="251"/>
      <c r="RHA76" s="265"/>
      <c r="RHB76" s="251"/>
      <c r="RHC76" s="251"/>
      <c r="RHD76" s="251"/>
      <c r="RHE76" s="251"/>
      <c r="RHF76" s="251"/>
      <c r="RHG76" s="251"/>
      <c r="RHH76" s="265"/>
      <c r="RHI76" s="251"/>
      <c r="RHJ76" s="251"/>
      <c r="RHK76" s="251"/>
      <c r="RHL76" s="251"/>
      <c r="RHM76" s="251"/>
      <c r="RHN76" s="251"/>
      <c r="RHO76" s="265"/>
      <c r="RHP76" s="251"/>
      <c r="RHQ76" s="251"/>
      <c r="RHR76" s="251"/>
      <c r="RHS76" s="251"/>
      <c r="RHT76" s="251"/>
      <c r="RHU76" s="251"/>
      <c r="RHV76" s="265"/>
      <c r="RHW76" s="251"/>
      <c r="RHX76" s="251"/>
      <c r="RHY76" s="251"/>
      <c r="RHZ76" s="251"/>
      <c r="RIA76" s="251"/>
      <c r="RIB76" s="251"/>
      <c r="RIC76" s="265"/>
      <c r="RID76" s="251"/>
      <c r="RIE76" s="251"/>
      <c r="RIF76" s="251"/>
      <c r="RIG76" s="251"/>
      <c r="RIH76" s="251"/>
      <c r="RII76" s="251"/>
      <c r="RIJ76" s="265"/>
      <c r="RIK76" s="251"/>
      <c r="RIL76" s="251"/>
      <c r="RIM76" s="251"/>
      <c r="RIN76" s="251"/>
      <c r="RIO76" s="251"/>
      <c r="RIP76" s="251"/>
      <c r="RIQ76" s="265"/>
      <c r="RIR76" s="251"/>
      <c r="RIS76" s="251"/>
      <c r="RIT76" s="251"/>
      <c r="RIU76" s="251"/>
      <c r="RIV76" s="251"/>
      <c r="RIW76" s="251"/>
      <c r="RIX76" s="265"/>
      <c r="RIY76" s="251"/>
      <c r="RIZ76" s="251"/>
      <c r="RJA76" s="251"/>
      <c r="RJB76" s="251"/>
      <c r="RJC76" s="251"/>
      <c r="RJD76" s="251"/>
      <c r="RJE76" s="265"/>
      <c r="RJF76" s="251"/>
      <c r="RJG76" s="251"/>
      <c r="RJH76" s="251"/>
      <c r="RJI76" s="251"/>
      <c r="RJJ76" s="251"/>
      <c r="RJK76" s="251"/>
      <c r="RJL76" s="265"/>
      <c r="RJM76" s="251"/>
      <c r="RJN76" s="251"/>
      <c r="RJO76" s="251"/>
      <c r="RJP76" s="251"/>
      <c r="RJQ76" s="251"/>
      <c r="RJR76" s="251"/>
      <c r="RJS76" s="265"/>
      <c r="RJT76" s="251"/>
      <c r="RJU76" s="251"/>
      <c r="RJV76" s="251"/>
      <c r="RJW76" s="251"/>
      <c r="RJX76" s="251"/>
      <c r="RJY76" s="251"/>
      <c r="RJZ76" s="265"/>
      <c r="RKA76" s="251"/>
      <c r="RKB76" s="251"/>
      <c r="RKC76" s="251"/>
      <c r="RKD76" s="251"/>
      <c r="RKE76" s="251"/>
      <c r="RKF76" s="251"/>
      <c r="RKG76" s="265"/>
      <c r="RKH76" s="251"/>
      <c r="RKI76" s="251"/>
      <c r="RKJ76" s="251"/>
      <c r="RKK76" s="251"/>
      <c r="RKL76" s="251"/>
      <c r="RKM76" s="251"/>
      <c r="RKN76" s="265"/>
      <c r="RKO76" s="251"/>
      <c r="RKP76" s="251"/>
      <c r="RKQ76" s="251"/>
      <c r="RKR76" s="251"/>
      <c r="RKS76" s="251"/>
      <c r="RKT76" s="251"/>
      <c r="RKU76" s="265"/>
      <c r="RKV76" s="251"/>
      <c r="RKW76" s="251"/>
      <c r="RKX76" s="251"/>
      <c r="RKY76" s="251"/>
      <c r="RKZ76" s="251"/>
      <c r="RLA76" s="251"/>
      <c r="RLB76" s="265"/>
      <c r="RLC76" s="251"/>
      <c r="RLD76" s="251"/>
      <c r="RLE76" s="251"/>
      <c r="RLF76" s="251"/>
      <c r="RLG76" s="251"/>
      <c r="RLH76" s="251"/>
      <c r="RLI76" s="265"/>
      <c r="RLJ76" s="251"/>
      <c r="RLK76" s="251"/>
      <c r="RLL76" s="251"/>
      <c r="RLM76" s="251"/>
      <c r="RLN76" s="251"/>
      <c r="RLO76" s="251"/>
      <c r="RLP76" s="265"/>
      <c r="RLQ76" s="251"/>
      <c r="RLR76" s="251"/>
      <c r="RLS76" s="251"/>
      <c r="RLT76" s="251"/>
      <c r="RLU76" s="251"/>
      <c r="RLV76" s="251"/>
      <c r="RLW76" s="265"/>
      <c r="RLX76" s="251"/>
      <c r="RLY76" s="251"/>
      <c r="RLZ76" s="251"/>
      <c r="RMA76" s="251"/>
      <c r="RMB76" s="251"/>
      <c r="RMC76" s="251"/>
      <c r="RMD76" s="265"/>
      <c r="RME76" s="251"/>
      <c r="RMF76" s="251"/>
      <c r="RMG76" s="251"/>
      <c r="RMH76" s="251"/>
      <c r="RMI76" s="251"/>
      <c r="RMJ76" s="251"/>
      <c r="RMK76" s="265"/>
      <c r="RML76" s="251"/>
      <c r="RMM76" s="251"/>
      <c r="RMN76" s="251"/>
      <c r="RMO76" s="251"/>
      <c r="RMP76" s="251"/>
      <c r="RMQ76" s="251"/>
      <c r="RMR76" s="265"/>
      <c r="RMS76" s="251"/>
      <c r="RMT76" s="251"/>
      <c r="RMU76" s="251"/>
      <c r="RMV76" s="251"/>
      <c r="RMW76" s="251"/>
      <c r="RMX76" s="251"/>
      <c r="RMY76" s="265"/>
      <c r="RMZ76" s="251"/>
      <c r="RNA76" s="251"/>
      <c r="RNB76" s="251"/>
      <c r="RNC76" s="251"/>
      <c r="RND76" s="251"/>
      <c r="RNE76" s="251"/>
      <c r="RNF76" s="265"/>
      <c r="RNG76" s="251"/>
      <c r="RNH76" s="251"/>
      <c r="RNI76" s="251"/>
      <c r="RNJ76" s="251"/>
      <c r="RNK76" s="251"/>
      <c r="RNL76" s="251"/>
      <c r="RNM76" s="265"/>
      <c r="RNN76" s="251"/>
      <c r="RNO76" s="251"/>
      <c r="RNP76" s="251"/>
      <c r="RNQ76" s="251"/>
      <c r="RNR76" s="251"/>
      <c r="RNS76" s="251"/>
      <c r="RNT76" s="265"/>
      <c r="RNU76" s="251"/>
      <c r="RNV76" s="251"/>
      <c r="RNW76" s="251"/>
      <c r="RNX76" s="251"/>
      <c r="RNY76" s="251"/>
      <c r="RNZ76" s="251"/>
      <c r="ROA76" s="265"/>
      <c r="ROB76" s="251"/>
      <c r="ROC76" s="251"/>
      <c r="ROD76" s="251"/>
      <c r="ROE76" s="251"/>
      <c r="ROF76" s="251"/>
      <c r="ROG76" s="251"/>
      <c r="ROH76" s="265"/>
      <c r="ROI76" s="251"/>
      <c r="ROJ76" s="251"/>
      <c r="ROK76" s="251"/>
      <c r="ROL76" s="251"/>
      <c r="ROM76" s="251"/>
      <c r="RON76" s="251"/>
      <c r="ROO76" s="265"/>
      <c r="ROP76" s="251"/>
      <c r="ROQ76" s="251"/>
      <c r="ROR76" s="251"/>
      <c r="ROS76" s="251"/>
      <c r="ROT76" s="251"/>
      <c r="ROU76" s="251"/>
      <c r="ROV76" s="265"/>
      <c r="ROW76" s="251"/>
      <c r="ROX76" s="251"/>
      <c r="ROY76" s="251"/>
      <c r="ROZ76" s="251"/>
      <c r="RPA76" s="251"/>
      <c r="RPB76" s="251"/>
      <c r="RPC76" s="265"/>
      <c r="RPD76" s="251"/>
      <c r="RPE76" s="251"/>
      <c r="RPF76" s="251"/>
      <c r="RPG76" s="251"/>
      <c r="RPH76" s="251"/>
      <c r="RPI76" s="251"/>
      <c r="RPJ76" s="265"/>
      <c r="RPK76" s="251"/>
      <c r="RPL76" s="251"/>
      <c r="RPM76" s="251"/>
      <c r="RPN76" s="251"/>
      <c r="RPO76" s="251"/>
      <c r="RPP76" s="251"/>
      <c r="RPQ76" s="265"/>
      <c r="RPR76" s="251"/>
      <c r="RPS76" s="251"/>
      <c r="RPT76" s="251"/>
      <c r="RPU76" s="251"/>
      <c r="RPV76" s="251"/>
      <c r="RPW76" s="251"/>
      <c r="RPX76" s="265"/>
      <c r="RPY76" s="251"/>
      <c r="RPZ76" s="251"/>
      <c r="RQA76" s="251"/>
      <c r="RQB76" s="251"/>
      <c r="RQC76" s="251"/>
      <c r="RQD76" s="251"/>
      <c r="RQE76" s="265"/>
      <c r="RQF76" s="251"/>
      <c r="RQG76" s="251"/>
      <c r="RQH76" s="251"/>
      <c r="RQI76" s="251"/>
      <c r="RQJ76" s="251"/>
      <c r="RQK76" s="251"/>
      <c r="RQL76" s="265"/>
      <c r="RQM76" s="251"/>
      <c r="RQN76" s="251"/>
      <c r="RQO76" s="251"/>
      <c r="RQP76" s="251"/>
      <c r="RQQ76" s="251"/>
      <c r="RQR76" s="251"/>
      <c r="RQS76" s="265"/>
      <c r="RQT76" s="251"/>
      <c r="RQU76" s="251"/>
      <c r="RQV76" s="251"/>
      <c r="RQW76" s="251"/>
      <c r="RQX76" s="251"/>
      <c r="RQY76" s="251"/>
      <c r="RQZ76" s="265"/>
      <c r="RRA76" s="251"/>
      <c r="RRB76" s="251"/>
      <c r="RRC76" s="251"/>
      <c r="RRD76" s="251"/>
      <c r="RRE76" s="251"/>
      <c r="RRF76" s="251"/>
      <c r="RRG76" s="265"/>
      <c r="RRH76" s="251"/>
      <c r="RRI76" s="251"/>
      <c r="RRJ76" s="251"/>
      <c r="RRK76" s="251"/>
      <c r="RRL76" s="251"/>
      <c r="RRM76" s="251"/>
      <c r="RRN76" s="265"/>
      <c r="RRO76" s="251"/>
      <c r="RRP76" s="251"/>
      <c r="RRQ76" s="251"/>
      <c r="RRR76" s="251"/>
      <c r="RRS76" s="251"/>
      <c r="RRT76" s="251"/>
      <c r="RRU76" s="265"/>
      <c r="RRV76" s="251"/>
      <c r="RRW76" s="251"/>
      <c r="RRX76" s="251"/>
      <c r="RRY76" s="251"/>
      <c r="RRZ76" s="251"/>
      <c r="RSA76" s="251"/>
      <c r="RSB76" s="265"/>
      <c r="RSC76" s="251"/>
      <c r="RSD76" s="251"/>
      <c r="RSE76" s="251"/>
      <c r="RSF76" s="251"/>
      <c r="RSG76" s="251"/>
      <c r="RSH76" s="251"/>
      <c r="RSI76" s="265"/>
      <c r="RSJ76" s="251"/>
      <c r="RSK76" s="251"/>
      <c r="RSL76" s="251"/>
      <c r="RSM76" s="251"/>
      <c r="RSN76" s="251"/>
      <c r="RSO76" s="251"/>
      <c r="RSP76" s="265"/>
      <c r="RSQ76" s="251"/>
      <c r="RSR76" s="251"/>
      <c r="RSS76" s="251"/>
      <c r="RST76" s="251"/>
      <c r="RSU76" s="251"/>
      <c r="RSV76" s="251"/>
      <c r="RSW76" s="265"/>
      <c r="RSX76" s="251"/>
      <c r="RSY76" s="251"/>
      <c r="RSZ76" s="251"/>
      <c r="RTA76" s="251"/>
      <c r="RTB76" s="251"/>
      <c r="RTC76" s="251"/>
      <c r="RTD76" s="265"/>
      <c r="RTE76" s="251"/>
      <c r="RTF76" s="251"/>
      <c r="RTG76" s="251"/>
      <c r="RTH76" s="251"/>
      <c r="RTI76" s="251"/>
      <c r="RTJ76" s="251"/>
      <c r="RTK76" s="265"/>
      <c r="RTL76" s="251"/>
      <c r="RTM76" s="251"/>
      <c r="RTN76" s="251"/>
      <c r="RTO76" s="251"/>
      <c r="RTP76" s="251"/>
      <c r="RTQ76" s="251"/>
      <c r="RTR76" s="265"/>
      <c r="RTS76" s="251"/>
      <c r="RTT76" s="251"/>
      <c r="RTU76" s="251"/>
      <c r="RTV76" s="251"/>
      <c r="RTW76" s="251"/>
      <c r="RTX76" s="251"/>
      <c r="RTY76" s="265"/>
      <c r="RTZ76" s="251"/>
      <c r="RUA76" s="251"/>
      <c r="RUB76" s="251"/>
      <c r="RUC76" s="251"/>
      <c r="RUD76" s="251"/>
      <c r="RUE76" s="251"/>
      <c r="RUF76" s="265"/>
      <c r="RUG76" s="251"/>
      <c r="RUH76" s="251"/>
      <c r="RUI76" s="251"/>
      <c r="RUJ76" s="251"/>
      <c r="RUK76" s="251"/>
      <c r="RUL76" s="251"/>
      <c r="RUM76" s="265"/>
      <c r="RUN76" s="251"/>
      <c r="RUO76" s="251"/>
      <c r="RUP76" s="251"/>
      <c r="RUQ76" s="251"/>
      <c r="RUR76" s="251"/>
      <c r="RUS76" s="251"/>
      <c r="RUT76" s="265"/>
      <c r="RUU76" s="251"/>
      <c r="RUV76" s="251"/>
      <c r="RUW76" s="251"/>
      <c r="RUX76" s="251"/>
      <c r="RUY76" s="251"/>
      <c r="RUZ76" s="251"/>
      <c r="RVA76" s="265"/>
      <c r="RVB76" s="251"/>
      <c r="RVC76" s="251"/>
      <c r="RVD76" s="251"/>
      <c r="RVE76" s="251"/>
      <c r="RVF76" s="251"/>
      <c r="RVG76" s="251"/>
      <c r="RVH76" s="265"/>
      <c r="RVI76" s="251"/>
      <c r="RVJ76" s="251"/>
      <c r="RVK76" s="251"/>
      <c r="RVL76" s="251"/>
      <c r="RVM76" s="251"/>
      <c r="RVN76" s="251"/>
      <c r="RVO76" s="265"/>
      <c r="RVP76" s="251"/>
      <c r="RVQ76" s="251"/>
      <c r="RVR76" s="251"/>
      <c r="RVS76" s="251"/>
      <c r="RVT76" s="251"/>
      <c r="RVU76" s="251"/>
      <c r="RVV76" s="265"/>
      <c r="RVW76" s="251"/>
      <c r="RVX76" s="251"/>
      <c r="RVY76" s="251"/>
      <c r="RVZ76" s="251"/>
      <c r="RWA76" s="251"/>
      <c r="RWB76" s="251"/>
      <c r="RWC76" s="265"/>
      <c r="RWD76" s="251"/>
      <c r="RWE76" s="251"/>
      <c r="RWF76" s="251"/>
      <c r="RWG76" s="251"/>
      <c r="RWH76" s="251"/>
      <c r="RWI76" s="251"/>
      <c r="RWJ76" s="265"/>
      <c r="RWK76" s="251"/>
      <c r="RWL76" s="251"/>
      <c r="RWM76" s="251"/>
      <c r="RWN76" s="251"/>
      <c r="RWO76" s="251"/>
      <c r="RWP76" s="251"/>
      <c r="RWQ76" s="265"/>
      <c r="RWR76" s="251"/>
      <c r="RWS76" s="251"/>
      <c r="RWT76" s="251"/>
      <c r="RWU76" s="251"/>
      <c r="RWV76" s="251"/>
      <c r="RWW76" s="251"/>
      <c r="RWX76" s="265"/>
      <c r="RWY76" s="251"/>
      <c r="RWZ76" s="251"/>
      <c r="RXA76" s="251"/>
      <c r="RXB76" s="251"/>
      <c r="RXC76" s="251"/>
      <c r="RXD76" s="251"/>
      <c r="RXE76" s="265"/>
      <c r="RXF76" s="251"/>
      <c r="RXG76" s="251"/>
      <c r="RXH76" s="251"/>
      <c r="RXI76" s="251"/>
      <c r="RXJ76" s="251"/>
      <c r="RXK76" s="251"/>
      <c r="RXL76" s="265"/>
      <c r="RXM76" s="251"/>
      <c r="RXN76" s="251"/>
      <c r="RXO76" s="251"/>
      <c r="RXP76" s="251"/>
      <c r="RXQ76" s="251"/>
      <c r="RXR76" s="251"/>
      <c r="RXS76" s="265"/>
      <c r="RXT76" s="251"/>
      <c r="RXU76" s="251"/>
      <c r="RXV76" s="251"/>
      <c r="RXW76" s="251"/>
      <c r="RXX76" s="251"/>
      <c r="RXY76" s="251"/>
      <c r="RXZ76" s="265"/>
      <c r="RYA76" s="251"/>
      <c r="RYB76" s="251"/>
      <c r="RYC76" s="251"/>
      <c r="RYD76" s="251"/>
      <c r="RYE76" s="251"/>
      <c r="RYF76" s="251"/>
      <c r="RYG76" s="265"/>
      <c r="RYH76" s="251"/>
      <c r="RYI76" s="251"/>
      <c r="RYJ76" s="251"/>
      <c r="RYK76" s="251"/>
      <c r="RYL76" s="251"/>
      <c r="RYM76" s="251"/>
      <c r="RYN76" s="265"/>
      <c r="RYO76" s="251"/>
      <c r="RYP76" s="251"/>
      <c r="RYQ76" s="251"/>
      <c r="RYR76" s="251"/>
      <c r="RYS76" s="251"/>
      <c r="RYT76" s="251"/>
      <c r="RYU76" s="265"/>
      <c r="RYV76" s="251"/>
      <c r="RYW76" s="251"/>
      <c r="RYX76" s="251"/>
      <c r="RYY76" s="251"/>
      <c r="RYZ76" s="251"/>
      <c r="RZA76" s="251"/>
      <c r="RZB76" s="265"/>
      <c r="RZC76" s="251"/>
      <c r="RZD76" s="251"/>
      <c r="RZE76" s="251"/>
      <c r="RZF76" s="251"/>
      <c r="RZG76" s="251"/>
      <c r="RZH76" s="251"/>
      <c r="RZI76" s="265"/>
      <c r="RZJ76" s="251"/>
      <c r="RZK76" s="251"/>
      <c r="RZL76" s="251"/>
      <c r="RZM76" s="251"/>
      <c r="RZN76" s="251"/>
      <c r="RZO76" s="251"/>
      <c r="RZP76" s="265"/>
      <c r="RZQ76" s="251"/>
      <c r="RZR76" s="251"/>
      <c r="RZS76" s="251"/>
      <c r="RZT76" s="251"/>
      <c r="RZU76" s="251"/>
      <c r="RZV76" s="251"/>
      <c r="RZW76" s="265"/>
      <c r="RZX76" s="251"/>
      <c r="RZY76" s="251"/>
      <c r="RZZ76" s="251"/>
      <c r="SAA76" s="251"/>
      <c r="SAB76" s="251"/>
      <c r="SAC76" s="251"/>
      <c r="SAD76" s="265"/>
      <c r="SAE76" s="251"/>
      <c r="SAF76" s="251"/>
      <c r="SAG76" s="251"/>
      <c r="SAH76" s="251"/>
      <c r="SAI76" s="251"/>
      <c r="SAJ76" s="251"/>
      <c r="SAK76" s="265"/>
      <c r="SAL76" s="251"/>
      <c r="SAM76" s="251"/>
      <c r="SAN76" s="251"/>
      <c r="SAO76" s="251"/>
      <c r="SAP76" s="251"/>
      <c r="SAQ76" s="251"/>
      <c r="SAR76" s="265"/>
      <c r="SAS76" s="251"/>
      <c r="SAT76" s="251"/>
      <c r="SAU76" s="251"/>
      <c r="SAV76" s="251"/>
      <c r="SAW76" s="251"/>
      <c r="SAX76" s="251"/>
      <c r="SAY76" s="265"/>
      <c r="SAZ76" s="251"/>
      <c r="SBA76" s="251"/>
      <c r="SBB76" s="251"/>
      <c r="SBC76" s="251"/>
      <c r="SBD76" s="251"/>
      <c r="SBE76" s="251"/>
      <c r="SBF76" s="265"/>
      <c r="SBG76" s="251"/>
      <c r="SBH76" s="251"/>
      <c r="SBI76" s="251"/>
      <c r="SBJ76" s="251"/>
      <c r="SBK76" s="251"/>
      <c r="SBL76" s="251"/>
      <c r="SBM76" s="265"/>
      <c r="SBN76" s="251"/>
      <c r="SBO76" s="251"/>
      <c r="SBP76" s="251"/>
      <c r="SBQ76" s="251"/>
      <c r="SBR76" s="251"/>
      <c r="SBS76" s="251"/>
      <c r="SBT76" s="265"/>
      <c r="SBU76" s="251"/>
      <c r="SBV76" s="251"/>
      <c r="SBW76" s="251"/>
      <c r="SBX76" s="251"/>
      <c r="SBY76" s="251"/>
      <c r="SBZ76" s="251"/>
      <c r="SCA76" s="265"/>
      <c r="SCB76" s="251"/>
      <c r="SCC76" s="251"/>
      <c r="SCD76" s="251"/>
      <c r="SCE76" s="251"/>
      <c r="SCF76" s="251"/>
      <c r="SCG76" s="251"/>
      <c r="SCH76" s="265"/>
      <c r="SCI76" s="251"/>
      <c r="SCJ76" s="251"/>
      <c r="SCK76" s="251"/>
      <c r="SCL76" s="251"/>
      <c r="SCM76" s="251"/>
      <c r="SCN76" s="251"/>
      <c r="SCO76" s="265"/>
      <c r="SCP76" s="251"/>
      <c r="SCQ76" s="251"/>
      <c r="SCR76" s="251"/>
      <c r="SCS76" s="251"/>
      <c r="SCT76" s="251"/>
      <c r="SCU76" s="251"/>
      <c r="SCV76" s="265"/>
      <c r="SCW76" s="251"/>
      <c r="SCX76" s="251"/>
      <c r="SCY76" s="251"/>
      <c r="SCZ76" s="251"/>
      <c r="SDA76" s="251"/>
      <c r="SDB76" s="251"/>
      <c r="SDC76" s="265"/>
      <c r="SDD76" s="251"/>
      <c r="SDE76" s="251"/>
      <c r="SDF76" s="251"/>
      <c r="SDG76" s="251"/>
      <c r="SDH76" s="251"/>
      <c r="SDI76" s="251"/>
      <c r="SDJ76" s="265"/>
      <c r="SDK76" s="251"/>
      <c r="SDL76" s="251"/>
      <c r="SDM76" s="251"/>
      <c r="SDN76" s="251"/>
      <c r="SDO76" s="251"/>
      <c r="SDP76" s="251"/>
      <c r="SDQ76" s="265"/>
      <c r="SDR76" s="251"/>
      <c r="SDS76" s="251"/>
      <c r="SDT76" s="251"/>
      <c r="SDU76" s="251"/>
      <c r="SDV76" s="251"/>
      <c r="SDW76" s="251"/>
      <c r="SDX76" s="265"/>
      <c r="SDY76" s="251"/>
      <c r="SDZ76" s="251"/>
      <c r="SEA76" s="251"/>
      <c r="SEB76" s="251"/>
      <c r="SEC76" s="251"/>
      <c r="SED76" s="251"/>
      <c r="SEE76" s="265"/>
      <c r="SEF76" s="251"/>
      <c r="SEG76" s="251"/>
      <c r="SEH76" s="251"/>
      <c r="SEI76" s="251"/>
      <c r="SEJ76" s="251"/>
      <c r="SEK76" s="251"/>
      <c r="SEL76" s="265"/>
      <c r="SEM76" s="251"/>
      <c r="SEN76" s="251"/>
      <c r="SEO76" s="251"/>
      <c r="SEP76" s="251"/>
      <c r="SEQ76" s="251"/>
      <c r="SER76" s="251"/>
      <c r="SES76" s="265"/>
      <c r="SET76" s="251"/>
      <c r="SEU76" s="251"/>
      <c r="SEV76" s="251"/>
      <c r="SEW76" s="251"/>
      <c r="SEX76" s="251"/>
      <c r="SEY76" s="251"/>
      <c r="SEZ76" s="265"/>
      <c r="SFA76" s="251"/>
      <c r="SFB76" s="251"/>
      <c r="SFC76" s="251"/>
      <c r="SFD76" s="251"/>
      <c r="SFE76" s="251"/>
      <c r="SFF76" s="251"/>
      <c r="SFG76" s="265"/>
      <c r="SFH76" s="251"/>
      <c r="SFI76" s="251"/>
      <c r="SFJ76" s="251"/>
      <c r="SFK76" s="251"/>
      <c r="SFL76" s="251"/>
      <c r="SFM76" s="251"/>
      <c r="SFN76" s="265"/>
      <c r="SFO76" s="251"/>
      <c r="SFP76" s="251"/>
      <c r="SFQ76" s="251"/>
      <c r="SFR76" s="251"/>
      <c r="SFS76" s="251"/>
      <c r="SFT76" s="251"/>
      <c r="SFU76" s="265"/>
      <c r="SFV76" s="251"/>
      <c r="SFW76" s="251"/>
      <c r="SFX76" s="251"/>
      <c r="SFY76" s="251"/>
      <c r="SFZ76" s="251"/>
      <c r="SGA76" s="251"/>
      <c r="SGB76" s="265"/>
      <c r="SGC76" s="251"/>
      <c r="SGD76" s="251"/>
      <c r="SGE76" s="251"/>
      <c r="SGF76" s="251"/>
      <c r="SGG76" s="251"/>
      <c r="SGH76" s="251"/>
      <c r="SGI76" s="265"/>
      <c r="SGJ76" s="251"/>
      <c r="SGK76" s="251"/>
      <c r="SGL76" s="251"/>
      <c r="SGM76" s="251"/>
      <c r="SGN76" s="251"/>
      <c r="SGO76" s="251"/>
      <c r="SGP76" s="265"/>
      <c r="SGQ76" s="251"/>
      <c r="SGR76" s="251"/>
      <c r="SGS76" s="251"/>
      <c r="SGT76" s="251"/>
      <c r="SGU76" s="251"/>
      <c r="SGV76" s="251"/>
      <c r="SGW76" s="265"/>
      <c r="SGX76" s="251"/>
      <c r="SGY76" s="251"/>
      <c r="SGZ76" s="251"/>
      <c r="SHA76" s="251"/>
      <c r="SHB76" s="251"/>
      <c r="SHC76" s="251"/>
      <c r="SHD76" s="265"/>
      <c r="SHE76" s="251"/>
      <c r="SHF76" s="251"/>
      <c r="SHG76" s="251"/>
      <c r="SHH76" s="251"/>
      <c r="SHI76" s="251"/>
      <c r="SHJ76" s="251"/>
      <c r="SHK76" s="265"/>
      <c r="SHL76" s="251"/>
      <c r="SHM76" s="251"/>
      <c r="SHN76" s="251"/>
      <c r="SHO76" s="251"/>
      <c r="SHP76" s="251"/>
      <c r="SHQ76" s="251"/>
      <c r="SHR76" s="265"/>
      <c r="SHS76" s="251"/>
      <c r="SHT76" s="251"/>
      <c r="SHU76" s="251"/>
      <c r="SHV76" s="251"/>
      <c r="SHW76" s="251"/>
      <c r="SHX76" s="251"/>
      <c r="SHY76" s="265"/>
      <c r="SHZ76" s="251"/>
      <c r="SIA76" s="251"/>
      <c r="SIB76" s="251"/>
      <c r="SIC76" s="251"/>
      <c r="SID76" s="251"/>
      <c r="SIE76" s="251"/>
      <c r="SIF76" s="265"/>
      <c r="SIG76" s="251"/>
      <c r="SIH76" s="251"/>
      <c r="SII76" s="251"/>
      <c r="SIJ76" s="251"/>
      <c r="SIK76" s="251"/>
      <c r="SIL76" s="251"/>
      <c r="SIM76" s="265"/>
      <c r="SIN76" s="251"/>
      <c r="SIO76" s="251"/>
      <c r="SIP76" s="251"/>
      <c r="SIQ76" s="251"/>
      <c r="SIR76" s="251"/>
      <c r="SIS76" s="251"/>
      <c r="SIT76" s="265"/>
      <c r="SIU76" s="251"/>
      <c r="SIV76" s="251"/>
      <c r="SIW76" s="251"/>
      <c r="SIX76" s="251"/>
      <c r="SIY76" s="251"/>
      <c r="SIZ76" s="251"/>
      <c r="SJA76" s="265"/>
      <c r="SJB76" s="251"/>
      <c r="SJC76" s="251"/>
      <c r="SJD76" s="251"/>
      <c r="SJE76" s="251"/>
      <c r="SJF76" s="251"/>
      <c r="SJG76" s="251"/>
      <c r="SJH76" s="265"/>
      <c r="SJI76" s="251"/>
      <c r="SJJ76" s="251"/>
      <c r="SJK76" s="251"/>
      <c r="SJL76" s="251"/>
      <c r="SJM76" s="251"/>
      <c r="SJN76" s="251"/>
      <c r="SJO76" s="265"/>
      <c r="SJP76" s="251"/>
      <c r="SJQ76" s="251"/>
      <c r="SJR76" s="251"/>
      <c r="SJS76" s="251"/>
      <c r="SJT76" s="251"/>
      <c r="SJU76" s="251"/>
      <c r="SJV76" s="265"/>
      <c r="SJW76" s="251"/>
      <c r="SJX76" s="251"/>
      <c r="SJY76" s="251"/>
      <c r="SJZ76" s="251"/>
      <c r="SKA76" s="251"/>
      <c r="SKB76" s="251"/>
      <c r="SKC76" s="265"/>
      <c r="SKD76" s="251"/>
      <c r="SKE76" s="251"/>
      <c r="SKF76" s="251"/>
      <c r="SKG76" s="251"/>
      <c r="SKH76" s="251"/>
      <c r="SKI76" s="251"/>
      <c r="SKJ76" s="265"/>
      <c r="SKK76" s="251"/>
      <c r="SKL76" s="251"/>
      <c r="SKM76" s="251"/>
      <c r="SKN76" s="251"/>
      <c r="SKO76" s="251"/>
      <c r="SKP76" s="251"/>
      <c r="SKQ76" s="265"/>
      <c r="SKR76" s="251"/>
      <c r="SKS76" s="251"/>
      <c r="SKT76" s="251"/>
      <c r="SKU76" s="251"/>
      <c r="SKV76" s="251"/>
      <c r="SKW76" s="251"/>
      <c r="SKX76" s="265"/>
      <c r="SKY76" s="251"/>
      <c r="SKZ76" s="251"/>
      <c r="SLA76" s="251"/>
      <c r="SLB76" s="251"/>
      <c r="SLC76" s="251"/>
      <c r="SLD76" s="251"/>
      <c r="SLE76" s="265"/>
      <c r="SLF76" s="251"/>
      <c r="SLG76" s="251"/>
      <c r="SLH76" s="251"/>
      <c r="SLI76" s="251"/>
      <c r="SLJ76" s="251"/>
      <c r="SLK76" s="251"/>
      <c r="SLL76" s="265"/>
      <c r="SLM76" s="251"/>
      <c r="SLN76" s="251"/>
      <c r="SLO76" s="251"/>
      <c r="SLP76" s="251"/>
      <c r="SLQ76" s="251"/>
      <c r="SLR76" s="251"/>
      <c r="SLS76" s="265"/>
      <c r="SLT76" s="251"/>
      <c r="SLU76" s="251"/>
      <c r="SLV76" s="251"/>
      <c r="SLW76" s="251"/>
      <c r="SLX76" s="251"/>
      <c r="SLY76" s="251"/>
      <c r="SLZ76" s="265"/>
      <c r="SMA76" s="251"/>
      <c r="SMB76" s="251"/>
      <c r="SMC76" s="251"/>
      <c r="SMD76" s="251"/>
      <c r="SME76" s="251"/>
      <c r="SMF76" s="251"/>
      <c r="SMG76" s="265"/>
      <c r="SMH76" s="251"/>
      <c r="SMI76" s="251"/>
      <c r="SMJ76" s="251"/>
      <c r="SMK76" s="251"/>
      <c r="SML76" s="251"/>
      <c r="SMM76" s="251"/>
      <c r="SMN76" s="265"/>
      <c r="SMO76" s="251"/>
      <c r="SMP76" s="251"/>
      <c r="SMQ76" s="251"/>
      <c r="SMR76" s="251"/>
      <c r="SMS76" s="251"/>
      <c r="SMT76" s="251"/>
      <c r="SMU76" s="265"/>
      <c r="SMV76" s="251"/>
      <c r="SMW76" s="251"/>
      <c r="SMX76" s="251"/>
      <c r="SMY76" s="251"/>
      <c r="SMZ76" s="251"/>
      <c r="SNA76" s="251"/>
      <c r="SNB76" s="265"/>
      <c r="SNC76" s="251"/>
      <c r="SND76" s="251"/>
      <c r="SNE76" s="251"/>
      <c r="SNF76" s="251"/>
      <c r="SNG76" s="251"/>
      <c r="SNH76" s="251"/>
      <c r="SNI76" s="265"/>
      <c r="SNJ76" s="251"/>
      <c r="SNK76" s="251"/>
      <c r="SNL76" s="251"/>
      <c r="SNM76" s="251"/>
      <c r="SNN76" s="251"/>
      <c r="SNO76" s="251"/>
      <c r="SNP76" s="265"/>
      <c r="SNQ76" s="251"/>
      <c r="SNR76" s="251"/>
      <c r="SNS76" s="251"/>
      <c r="SNT76" s="251"/>
      <c r="SNU76" s="251"/>
      <c r="SNV76" s="251"/>
      <c r="SNW76" s="265"/>
      <c r="SNX76" s="251"/>
      <c r="SNY76" s="251"/>
      <c r="SNZ76" s="251"/>
      <c r="SOA76" s="251"/>
      <c r="SOB76" s="251"/>
      <c r="SOC76" s="251"/>
      <c r="SOD76" s="265"/>
      <c r="SOE76" s="251"/>
      <c r="SOF76" s="251"/>
      <c r="SOG76" s="251"/>
      <c r="SOH76" s="251"/>
      <c r="SOI76" s="251"/>
      <c r="SOJ76" s="251"/>
      <c r="SOK76" s="265"/>
      <c r="SOL76" s="251"/>
      <c r="SOM76" s="251"/>
      <c r="SON76" s="251"/>
      <c r="SOO76" s="251"/>
      <c r="SOP76" s="251"/>
      <c r="SOQ76" s="251"/>
      <c r="SOR76" s="265"/>
      <c r="SOS76" s="251"/>
      <c r="SOT76" s="251"/>
      <c r="SOU76" s="251"/>
      <c r="SOV76" s="251"/>
      <c r="SOW76" s="251"/>
      <c r="SOX76" s="251"/>
      <c r="SOY76" s="265"/>
      <c r="SOZ76" s="251"/>
      <c r="SPA76" s="251"/>
      <c r="SPB76" s="251"/>
      <c r="SPC76" s="251"/>
      <c r="SPD76" s="251"/>
      <c r="SPE76" s="251"/>
      <c r="SPF76" s="265"/>
      <c r="SPG76" s="251"/>
      <c r="SPH76" s="251"/>
      <c r="SPI76" s="251"/>
      <c r="SPJ76" s="251"/>
      <c r="SPK76" s="251"/>
      <c r="SPL76" s="251"/>
      <c r="SPM76" s="265"/>
      <c r="SPN76" s="251"/>
      <c r="SPO76" s="251"/>
      <c r="SPP76" s="251"/>
      <c r="SPQ76" s="251"/>
      <c r="SPR76" s="251"/>
      <c r="SPS76" s="251"/>
      <c r="SPT76" s="265"/>
      <c r="SPU76" s="251"/>
      <c r="SPV76" s="251"/>
      <c r="SPW76" s="251"/>
      <c r="SPX76" s="251"/>
      <c r="SPY76" s="251"/>
      <c r="SPZ76" s="251"/>
      <c r="SQA76" s="265"/>
      <c r="SQB76" s="251"/>
      <c r="SQC76" s="251"/>
      <c r="SQD76" s="251"/>
      <c r="SQE76" s="251"/>
      <c r="SQF76" s="251"/>
      <c r="SQG76" s="251"/>
      <c r="SQH76" s="265"/>
      <c r="SQI76" s="251"/>
      <c r="SQJ76" s="251"/>
      <c r="SQK76" s="251"/>
      <c r="SQL76" s="251"/>
      <c r="SQM76" s="251"/>
      <c r="SQN76" s="251"/>
      <c r="SQO76" s="265"/>
      <c r="SQP76" s="251"/>
      <c r="SQQ76" s="251"/>
      <c r="SQR76" s="251"/>
      <c r="SQS76" s="251"/>
      <c r="SQT76" s="251"/>
      <c r="SQU76" s="251"/>
      <c r="SQV76" s="265"/>
      <c r="SQW76" s="251"/>
      <c r="SQX76" s="251"/>
      <c r="SQY76" s="251"/>
      <c r="SQZ76" s="251"/>
      <c r="SRA76" s="251"/>
      <c r="SRB76" s="251"/>
      <c r="SRC76" s="265"/>
      <c r="SRD76" s="251"/>
      <c r="SRE76" s="251"/>
      <c r="SRF76" s="251"/>
      <c r="SRG76" s="251"/>
      <c r="SRH76" s="251"/>
      <c r="SRI76" s="251"/>
      <c r="SRJ76" s="265"/>
      <c r="SRK76" s="251"/>
      <c r="SRL76" s="251"/>
      <c r="SRM76" s="251"/>
      <c r="SRN76" s="251"/>
      <c r="SRO76" s="251"/>
      <c r="SRP76" s="251"/>
      <c r="SRQ76" s="265"/>
      <c r="SRR76" s="251"/>
      <c r="SRS76" s="251"/>
      <c r="SRT76" s="251"/>
      <c r="SRU76" s="251"/>
      <c r="SRV76" s="251"/>
      <c r="SRW76" s="251"/>
      <c r="SRX76" s="265"/>
      <c r="SRY76" s="251"/>
      <c r="SRZ76" s="251"/>
      <c r="SSA76" s="251"/>
      <c r="SSB76" s="251"/>
      <c r="SSC76" s="251"/>
      <c r="SSD76" s="251"/>
      <c r="SSE76" s="265"/>
      <c r="SSF76" s="251"/>
      <c r="SSG76" s="251"/>
      <c r="SSH76" s="251"/>
      <c r="SSI76" s="251"/>
      <c r="SSJ76" s="251"/>
      <c r="SSK76" s="251"/>
      <c r="SSL76" s="265"/>
      <c r="SSM76" s="251"/>
      <c r="SSN76" s="251"/>
      <c r="SSO76" s="251"/>
      <c r="SSP76" s="251"/>
      <c r="SSQ76" s="251"/>
      <c r="SSR76" s="251"/>
      <c r="SSS76" s="265"/>
      <c r="SST76" s="251"/>
      <c r="SSU76" s="251"/>
      <c r="SSV76" s="251"/>
      <c r="SSW76" s="251"/>
      <c r="SSX76" s="251"/>
      <c r="SSY76" s="251"/>
      <c r="SSZ76" s="265"/>
      <c r="STA76" s="251"/>
      <c r="STB76" s="251"/>
      <c r="STC76" s="251"/>
      <c r="STD76" s="251"/>
      <c r="STE76" s="251"/>
      <c r="STF76" s="251"/>
      <c r="STG76" s="265"/>
      <c r="STH76" s="251"/>
      <c r="STI76" s="251"/>
      <c r="STJ76" s="251"/>
      <c r="STK76" s="251"/>
      <c r="STL76" s="251"/>
      <c r="STM76" s="251"/>
      <c r="STN76" s="265"/>
      <c r="STO76" s="251"/>
      <c r="STP76" s="251"/>
      <c r="STQ76" s="251"/>
      <c r="STR76" s="251"/>
      <c r="STS76" s="251"/>
      <c r="STT76" s="251"/>
      <c r="STU76" s="265"/>
      <c r="STV76" s="251"/>
      <c r="STW76" s="251"/>
      <c r="STX76" s="251"/>
      <c r="STY76" s="251"/>
      <c r="STZ76" s="251"/>
      <c r="SUA76" s="251"/>
      <c r="SUB76" s="265"/>
      <c r="SUC76" s="251"/>
      <c r="SUD76" s="251"/>
      <c r="SUE76" s="251"/>
      <c r="SUF76" s="251"/>
      <c r="SUG76" s="251"/>
      <c r="SUH76" s="251"/>
      <c r="SUI76" s="265"/>
      <c r="SUJ76" s="251"/>
      <c r="SUK76" s="251"/>
      <c r="SUL76" s="251"/>
      <c r="SUM76" s="251"/>
      <c r="SUN76" s="251"/>
      <c r="SUO76" s="251"/>
      <c r="SUP76" s="265"/>
      <c r="SUQ76" s="251"/>
      <c r="SUR76" s="251"/>
      <c r="SUS76" s="251"/>
      <c r="SUT76" s="251"/>
      <c r="SUU76" s="251"/>
      <c r="SUV76" s="251"/>
      <c r="SUW76" s="265"/>
      <c r="SUX76" s="251"/>
      <c r="SUY76" s="251"/>
      <c r="SUZ76" s="251"/>
      <c r="SVA76" s="251"/>
      <c r="SVB76" s="251"/>
      <c r="SVC76" s="251"/>
      <c r="SVD76" s="265"/>
      <c r="SVE76" s="251"/>
      <c r="SVF76" s="251"/>
      <c r="SVG76" s="251"/>
      <c r="SVH76" s="251"/>
      <c r="SVI76" s="251"/>
      <c r="SVJ76" s="251"/>
      <c r="SVK76" s="265"/>
      <c r="SVL76" s="251"/>
      <c r="SVM76" s="251"/>
      <c r="SVN76" s="251"/>
      <c r="SVO76" s="251"/>
      <c r="SVP76" s="251"/>
      <c r="SVQ76" s="251"/>
      <c r="SVR76" s="265"/>
      <c r="SVS76" s="251"/>
      <c r="SVT76" s="251"/>
      <c r="SVU76" s="251"/>
      <c r="SVV76" s="251"/>
      <c r="SVW76" s="251"/>
      <c r="SVX76" s="251"/>
      <c r="SVY76" s="265"/>
      <c r="SVZ76" s="251"/>
      <c r="SWA76" s="251"/>
      <c r="SWB76" s="251"/>
      <c r="SWC76" s="251"/>
      <c r="SWD76" s="251"/>
      <c r="SWE76" s="251"/>
      <c r="SWF76" s="265"/>
      <c r="SWG76" s="251"/>
      <c r="SWH76" s="251"/>
      <c r="SWI76" s="251"/>
      <c r="SWJ76" s="251"/>
      <c r="SWK76" s="251"/>
      <c r="SWL76" s="251"/>
      <c r="SWM76" s="265"/>
      <c r="SWN76" s="251"/>
      <c r="SWO76" s="251"/>
      <c r="SWP76" s="251"/>
      <c r="SWQ76" s="251"/>
      <c r="SWR76" s="251"/>
      <c r="SWS76" s="251"/>
      <c r="SWT76" s="265"/>
      <c r="SWU76" s="251"/>
      <c r="SWV76" s="251"/>
      <c r="SWW76" s="251"/>
      <c r="SWX76" s="251"/>
      <c r="SWY76" s="251"/>
      <c r="SWZ76" s="251"/>
      <c r="SXA76" s="265"/>
      <c r="SXB76" s="251"/>
      <c r="SXC76" s="251"/>
      <c r="SXD76" s="251"/>
      <c r="SXE76" s="251"/>
      <c r="SXF76" s="251"/>
      <c r="SXG76" s="251"/>
      <c r="SXH76" s="265"/>
      <c r="SXI76" s="251"/>
      <c r="SXJ76" s="251"/>
      <c r="SXK76" s="251"/>
      <c r="SXL76" s="251"/>
      <c r="SXM76" s="251"/>
      <c r="SXN76" s="251"/>
      <c r="SXO76" s="265"/>
      <c r="SXP76" s="251"/>
      <c r="SXQ76" s="251"/>
      <c r="SXR76" s="251"/>
      <c r="SXS76" s="251"/>
      <c r="SXT76" s="251"/>
      <c r="SXU76" s="251"/>
      <c r="SXV76" s="265"/>
      <c r="SXW76" s="251"/>
      <c r="SXX76" s="251"/>
      <c r="SXY76" s="251"/>
      <c r="SXZ76" s="251"/>
      <c r="SYA76" s="251"/>
      <c r="SYB76" s="251"/>
      <c r="SYC76" s="265"/>
      <c r="SYD76" s="251"/>
      <c r="SYE76" s="251"/>
      <c r="SYF76" s="251"/>
      <c r="SYG76" s="251"/>
      <c r="SYH76" s="251"/>
      <c r="SYI76" s="251"/>
      <c r="SYJ76" s="265"/>
      <c r="SYK76" s="251"/>
      <c r="SYL76" s="251"/>
      <c r="SYM76" s="251"/>
      <c r="SYN76" s="251"/>
      <c r="SYO76" s="251"/>
      <c r="SYP76" s="251"/>
      <c r="SYQ76" s="265"/>
      <c r="SYR76" s="251"/>
      <c r="SYS76" s="251"/>
      <c r="SYT76" s="251"/>
      <c r="SYU76" s="251"/>
      <c r="SYV76" s="251"/>
      <c r="SYW76" s="251"/>
      <c r="SYX76" s="265"/>
      <c r="SYY76" s="251"/>
      <c r="SYZ76" s="251"/>
      <c r="SZA76" s="251"/>
      <c r="SZB76" s="251"/>
      <c r="SZC76" s="251"/>
      <c r="SZD76" s="251"/>
      <c r="SZE76" s="265"/>
      <c r="SZF76" s="251"/>
      <c r="SZG76" s="251"/>
      <c r="SZH76" s="251"/>
      <c r="SZI76" s="251"/>
      <c r="SZJ76" s="251"/>
      <c r="SZK76" s="251"/>
      <c r="SZL76" s="265"/>
      <c r="SZM76" s="251"/>
      <c r="SZN76" s="251"/>
      <c r="SZO76" s="251"/>
      <c r="SZP76" s="251"/>
      <c r="SZQ76" s="251"/>
      <c r="SZR76" s="251"/>
      <c r="SZS76" s="265"/>
      <c r="SZT76" s="251"/>
      <c r="SZU76" s="251"/>
      <c r="SZV76" s="251"/>
      <c r="SZW76" s="251"/>
      <c r="SZX76" s="251"/>
      <c r="SZY76" s="251"/>
      <c r="SZZ76" s="265"/>
      <c r="TAA76" s="251"/>
      <c r="TAB76" s="251"/>
      <c r="TAC76" s="251"/>
      <c r="TAD76" s="251"/>
      <c r="TAE76" s="251"/>
      <c r="TAF76" s="251"/>
      <c r="TAG76" s="265"/>
      <c r="TAH76" s="251"/>
      <c r="TAI76" s="251"/>
      <c r="TAJ76" s="251"/>
      <c r="TAK76" s="251"/>
      <c r="TAL76" s="251"/>
      <c r="TAM76" s="251"/>
      <c r="TAN76" s="265"/>
      <c r="TAO76" s="251"/>
      <c r="TAP76" s="251"/>
      <c r="TAQ76" s="251"/>
      <c r="TAR76" s="251"/>
      <c r="TAS76" s="251"/>
      <c r="TAT76" s="251"/>
      <c r="TAU76" s="265"/>
      <c r="TAV76" s="251"/>
      <c r="TAW76" s="251"/>
      <c r="TAX76" s="251"/>
      <c r="TAY76" s="251"/>
      <c r="TAZ76" s="251"/>
      <c r="TBA76" s="251"/>
      <c r="TBB76" s="265"/>
      <c r="TBC76" s="251"/>
      <c r="TBD76" s="251"/>
      <c r="TBE76" s="251"/>
      <c r="TBF76" s="251"/>
      <c r="TBG76" s="251"/>
      <c r="TBH76" s="251"/>
      <c r="TBI76" s="265"/>
      <c r="TBJ76" s="251"/>
      <c r="TBK76" s="251"/>
      <c r="TBL76" s="251"/>
      <c r="TBM76" s="251"/>
      <c r="TBN76" s="251"/>
      <c r="TBO76" s="251"/>
      <c r="TBP76" s="265"/>
      <c r="TBQ76" s="251"/>
      <c r="TBR76" s="251"/>
      <c r="TBS76" s="251"/>
      <c r="TBT76" s="251"/>
      <c r="TBU76" s="251"/>
      <c r="TBV76" s="251"/>
      <c r="TBW76" s="265"/>
      <c r="TBX76" s="251"/>
      <c r="TBY76" s="251"/>
      <c r="TBZ76" s="251"/>
      <c r="TCA76" s="251"/>
      <c r="TCB76" s="251"/>
      <c r="TCC76" s="251"/>
      <c r="TCD76" s="265"/>
      <c r="TCE76" s="251"/>
      <c r="TCF76" s="251"/>
      <c r="TCG76" s="251"/>
      <c r="TCH76" s="251"/>
      <c r="TCI76" s="251"/>
      <c r="TCJ76" s="251"/>
      <c r="TCK76" s="265"/>
      <c r="TCL76" s="251"/>
      <c r="TCM76" s="251"/>
      <c r="TCN76" s="251"/>
      <c r="TCO76" s="251"/>
      <c r="TCP76" s="251"/>
      <c r="TCQ76" s="251"/>
      <c r="TCR76" s="265"/>
      <c r="TCS76" s="251"/>
      <c r="TCT76" s="251"/>
      <c r="TCU76" s="251"/>
      <c r="TCV76" s="251"/>
      <c r="TCW76" s="251"/>
      <c r="TCX76" s="251"/>
      <c r="TCY76" s="265"/>
      <c r="TCZ76" s="251"/>
      <c r="TDA76" s="251"/>
      <c r="TDB76" s="251"/>
      <c r="TDC76" s="251"/>
      <c r="TDD76" s="251"/>
      <c r="TDE76" s="251"/>
      <c r="TDF76" s="265"/>
      <c r="TDG76" s="251"/>
      <c r="TDH76" s="251"/>
      <c r="TDI76" s="251"/>
      <c r="TDJ76" s="251"/>
      <c r="TDK76" s="251"/>
      <c r="TDL76" s="251"/>
      <c r="TDM76" s="265"/>
      <c r="TDN76" s="251"/>
      <c r="TDO76" s="251"/>
      <c r="TDP76" s="251"/>
      <c r="TDQ76" s="251"/>
      <c r="TDR76" s="251"/>
      <c r="TDS76" s="251"/>
      <c r="TDT76" s="265"/>
      <c r="TDU76" s="251"/>
      <c r="TDV76" s="251"/>
      <c r="TDW76" s="251"/>
      <c r="TDX76" s="251"/>
      <c r="TDY76" s="251"/>
      <c r="TDZ76" s="251"/>
      <c r="TEA76" s="265"/>
      <c r="TEB76" s="251"/>
      <c r="TEC76" s="251"/>
      <c r="TED76" s="251"/>
      <c r="TEE76" s="251"/>
      <c r="TEF76" s="251"/>
      <c r="TEG76" s="251"/>
      <c r="TEH76" s="265"/>
      <c r="TEI76" s="251"/>
      <c r="TEJ76" s="251"/>
      <c r="TEK76" s="251"/>
      <c r="TEL76" s="251"/>
      <c r="TEM76" s="251"/>
      <c r="TEN76" s="251"/>
      <c r="TEO76" s="265"/>
      <c r="TEP76" s="251"/>
      <c r="TEQ76" s="251"/>
      <c r="TER76" s="251"/>
      <c r="TES76" s="251"/>
      <c r="TET76" s="251"/>
      <c r="TEU76" s="251"/>
      <c r="TEV76" s="265"/>
      <c r="TEW76" s="251"/>
      <c r="TEX76" s="251"/>
      <c r="TEY76" s="251"/>
      <c r="TEZ76" s="251"/>
      <c r="TFA76" s="251"/>
      <c r="TFB76" s="251"/>
      <c r="TFC76" s="265"/>
      <c r="TFD76" s="251"/>
      <c r="TFE76" s="251"/>
      <c r="TFF76" s="251"/>
      <c r="TFG76" s="251"/>
      <c r="TFH76" s="251"/>
      <c r="TFI76" s="251"/>
      <c r="TFJ76" s="265"/>
      <c r="TFK76" s="251"/>
      <c r="TFL76" s="251"/>
      <c r="TFM76" s="251"/>
      <c r="TFN76" s="251"/>
      <c r="TFO76" s="251"/>
      <c r="TFP76" s="251"/>
      <c r="TFQ76" s="265"/>
      <c r="TFR76" s="251"/>
      <c r="TFS76" s="251"/>
      <c r="TFT76" s="251"/>
      <c r="TFU76" s="251"/>
      <c r="TFV76" s="251"/>
      <c r="TFW76" s="251"/>
      <c r="TFX76" s="265"/>
      <c r="TFY76" s="251"/>
      <c r="TFZ76" s="251"/>
      <c r="TGA76" s="251"/>
      <c r="TGB76" s="251"/>
      <c r="TGC76" s="251"/>
      <c r="TGD76" s="251"/>
      <c r="TGE76" s="265"/>
      <c r="TGF76" s="251"/>
      <c r="TGG76" s="251"/>
      <c r="TGH76" s="251"/>
      <c r="TGI76" s="251"/>
      <c r="TGJ76" s="251"/>
      <c r="TGK76" s="251"/>
      <c r="TGL76" s="265"/>
      <c r="TGM76" s="251"/>
      <c r="TGN76" s="251"/>
      <c r="TGO76" s="251"/>
      <c r="TGP76" s="251"/>
      <c r="TGQ76" s="251"/>
      <c r="TGR76" s="251"/>
      <c r="TGS76" s="265"/>
      <c r="TGT76" s="251"/>
      <c r="TGU76" s="251"/>
      <c r="TGV76" s="251"/>
      <c r="TGW76" s="251"/>
      <c r="TGX76" s="251"/>
      <c r="TGY76" s="251"/>
      <c r="TGZ76" s="265"/>
      <c r="THA76" s="251"/>
      <c r="THB76" s="251"/>
      <c r="THC76" s="251"/>
      <c r="THD76" s="251"/>
      <c r="THE76" s="251"/>
      <c r="THF76" s="251"/>
      <c r="THG76" s="265"/>
      <c r="THH76" s="251"/>
      <c r="THI76" s="251"/>
      <c r="THJ76" s="251"/>
      <c r="THK76" s="251"/>
      <c r="THL76" s="251"/>
      <c r="THM76" s="251"/>
      <c r="THN76" s="265"/>
      <c r="THO76" s="251"/>
      <c r="THP76" s="251"/>
      <c r="THQ76" s="251"/>
      <c r="THR76" s="251"/>
      <c r="THS76" s="251"/>
      <c r="THT76" s="251"/>
      <c r="THU76" s="265"/>
      <c r="THV76" s="251"/>
      <c r="THW76" s="251"/>
      <c r="THX76" s="251"/>
      <c r="THY76" s="251"/>
      <c r="THZ76" s="251"/>
      <c r="TIA76" s="251"/>
      <c r="TIB76" s="265"/>
      <c r="TIC76" s="251"/>
      <c r="TID76" s="251"/>
      <c r="TIE76" s="251"/>
      <c r="TIF76" s="251"/>
      <c r="TIG76" s="251"/>
      <c r="TIH76" s="251"/>
      <c r="TII76" s="265"/>
      <c r="TIJ76" s="251"/>
      <c r="TIK76" s="251"/>
      <c r="TIL76" s="251"/>
      <c r="TIM76" s="251"/>
      <c r="TIN76" s="251"/>
      <c r="TIO76" s="251"/>
      <c r="TIP76" s="265"/>
      <c r="TIQ76" s="251"/>
      <c r="TIR76" s="251"/>
      <c r="TIS76" s="251"/>
      <c r="TIT76" s="251"/>
      <c r="TIU76" s="251"/>
      <c r="TIV76" s="251"/>
      <c r="TIW76" s="265"/>
      <c r="TIX76" s="251"/>
      <c r="TIY76" s="251"/>
      <c r="TIZ76" s="251"/>
      <c r="TJA76" s="251"/>
      <c r="TJB76" s="251"/>
      <c r="TJC76" s="251"/>
      <c r="TJD76" s="265"/>
      <c r="TJE76" s="251"/>
      <c r="TJF76" s="251"/>
      <c r="TJG76" s="251"/>
      <c r="TJH76" s="251"/>
      <c r="TJI76" s="251"/>
      <c r="TJJ76" s="251"/>
      <c r="TJK76" s="265"/>
      <c r="TJL76" s="251"/>
      <c r="TJM76" s="251"/>
      <c r="TJN76" s="251"/>
      <c r="TJO76" s="251"/>
      <c r="TJP76" s="251"/>
      <c r="TJQ76" s="251"/>
      <c r="TJR76" s="265"/>
      <c r="TJS76" s="251"/>
      <c r="TJT76" s="251"/>
      <c r="TJU76" s="251"/>
      <c r="TJV76" s="251"/>
      <c r="TJW76" s="251"/>
      <c r="TJX76" s="251"/>
      <c r="TJY76" s="265"/>
      <c r="TJZ76" s="251"/>
      <c r="TKA76" s="251"/>
      <c r="TKB76" s="251"/>
      <c r="TKC76" s="251"/>
      <c r="TKD76" s="251"/>
      <c r="TKE76" s="251"/>
      <c r="TKF76" s="265"/>
      <c r="TKG76" s="251"/>
      <c r="TKH76" s="251"/>
      <c r="TKI76" s="251"/>
      <c r="TKJ76" s="251"/>
      <c r="TKK76" s="251"/>
      <c r="TKL76" s="251"/>
      <c r="TKM76" s="265"/>
      <c r="TKN76" s="251"/>
      <c r="TKO76" s="251"/>
      <c r="TKP76" s="251"/>
      <c r="TKQ76" s="251"/>
      <c r="TKR76" s="251"/>
      <c r="TKS76" s="251"/>
      <c r="TKT76" s="265"/>
      <c r="TKU76" s="251"/>
      <c r="TKV76" s="251"/>
      <c r="TKW76" s="251"/>
      <c r="TKX76" s="251"/>
      <c r="TKY76" s="251"/>
      <c r="TKZ76" s="251"/>
      <c r="TLA76" s="265"/>
      <c r="TLB76" s="251"/>
      <c r="TLC76" s="251"/>
      <c r="TLD76" s="251"/>
      <c r="TLE76" s="251"/>
      <c r="TLF76" s="251"/>
      <c r="TLG76" s="251"/>
      <c r="TLH76" s="265"/>
      <c r="TLI76" s="251"/>
      <c r="TLJ76" s="251"/>
      <c r="TLK76" s="251"/>
      <c r="TLL76" s="251"/>
      <c r="TLM76" s="251"/>
      <c r="TLN76" s="251"/>
      <c r="TLO76" s="265"/>
      <c r="TLP76" s="251"/>
      <c r="TLQ76" s="251"/>
      <c r="TLR76" s="251"/>
      <c r="TLS76" s="251"/>
      <c r="TLT76" s="251"/>
      <c r="TLU76" s="251"/>
      <c r="TLV76" s="265"/>
      <c r="TLW76" s="251"/>
      <c r="TLX76" s="251"/>
      <c r="TLY76" s="251"/>
      <c r="TLZ76" s="251"/>
      <c r="TMA76" s="251"/>
      <c r="TMB76" s="251"/>
      <c r="TMC76" s="265"/>
      <c r="TMD76" s="251"/>
      <c r="TME76" s="251"/>
      <c r="TMF76" s="251"/>
      <c r="TMG76" s="251"/>
      <c r="TMH76" s="251"/>
      <c r="TMI76" s="251"/>
      <c r="TMJ76" s="265"/>
      <c r="TMK76" s="251"/>
      <c r="TML76" s="251"/>
      <c r="TMM76" s="251"/>
      <c r="TMN76" s="251"/>
      <c r="TMO76" s="251"/>
      <c r="TMP76" s="251"/>
      <c r="TMQ76" s="265"/>
      <c r="TMR76" s="251"/>
      <c r="TMS76" s="251"/>
      <c r="TMT76" s="251"/>
      <c r="TMU76" s="251"/>
      <c r="TMV76" s="251"/>
      <c r="TMW76" s="251"/>
      <c r="TMX76" s="265"/>
      <c r="TMY76" s="251"/>
      <c r="TMZ76" s="251"/>
      <c r="TNA76" s="251"/>
      <c r="TNB76" s="251"/>
      <c r="TNC76" s="251"/>
      <c r="TND76" s="251"/>
      <c r="TNE76" s="265"/>
      <c r="TNF76" s="251"/>
      <c r="TNG76" s="251"/>
      <c r="TNH76" s="251"/>
      <c r="TNI76" s="251"/>
      <c r="TNJ76" s="251"/>
      <c r="TNK76" s="251"/>
      <c r="TNL76" s="265"/>
      <c r="TNM76" s="251"/>
      <c r="TNN76" s="251"/>
      <c r="TNO76" s="251"/>
      <c r="TNP76" s="251"/>
      <c r="TNQ76" s="251"/>
      <c r="TNR76" s="251"/>
      <c r="TNS76" s="265"/>
      <c r="TNT76" s="251"/>
      <c r="TNU76" s="251"/>
      <c r="TNV76" s="251"/>
      <c r="TNW76" s="251"/>
      <c r="TNX76" s="251"/>
      <c r="TNY76" s="251"/>
      <c r="TNZ76" s="265"/>
      <c r="TOA76" s="251"/>
      <c r="TOB76" s="251"/>
      <c r="TOC76" s="251"/>
      <c r="TOD76" s="251"/>
      <c r="TOE76" s="251"/>
      <c r="TOF76" s="251"/>
      <c r="TOG76" s="265"/>
      <c r="TOH76" s="251"/>
      <c r="TOI76" s="251"/>
      <c r="TOJ76" s="251"/>
      <c r="TOK76" s="251"/>
      <c r="TOL76" s="251"/>
      <c r="TOM76" s="251"/>
      <c r="TON76" s="265"/>
      <c r="TOO76" s="251"/>
      <c r="TOP76" s="251"/>
      <c r="TOQ76" s="251"/>
      <c r="TOR76" s="251"/>
      <c r="TOS76" s="251"/>
      <c r="TOT76" s="251"/>
      <c r="TOU76" s="265"/>
      <c r="TOV76" s="251"/>
      <c r="TOW76" s="251"/>
      <c r="TOX76" s="251"/>
      <c r="TOY76" s="251"/>
      <c r="TOZ76" s="251"/>
      <c r="TPA76" s="251"/>
      <c r="TPB76" s="265"/>
      <c r="TPC76" s="251"/>
      <c r="TPD76" s="251"/>
      <c r="TPE76" s="251"/>
      <c r="TPF76" s="251"/>
      <c r="TPG76" s="251"/>
      <c r="TPH76" s="251"/>
      <c r="TPI76" s="265"/>
      <c r="TPJ76" s="251"/>
      <c r="TPK76" s="251"/>
      <c r="TPL76" s="251"/>
      <c r="TPM76" s="251"/>
      <c r="TPN76" s="251"/>
      <c r="TPO76" s="251"/>
      <c r="TPP76" s="265"/>
      <c r="TPQ76" s="251"/>
      <c r="TPR76" s="251"/>
      <c r="TPS76" s="251"/>
      <c r="TPT76" s="251"/>
      <c r="TPU76" s="251"/>
      <c r="TPV76" s="251"/>
      <c r="TPW76" s="265"/>
      <c r="TPX76" s="251"/>
      <c r="TPY76" s="251"/>
      <c r="TPZ76" s="251"/>
      <c r="TQA76" s="251"/>
      <c r="TQB76" s="251"/>
      <c r="TQC76" s="251"/>
      <c r="TQD76" s="265"/>
      <c r="TQE76" s="251"/>
      <c r="TQF76" s="251"/>
      <c r="TQG76" s="251"/>
      <c r="TQH76" s="251"/>
      <c r="TQI76" s="251"/>
      <c r="TQJ76" s="251"/>
      <c r="TQK76" s="265"/>
      <c r="TQL76" s="251"/>
      <c r="TQM76" s="251"/>
      <c r="TQN76" s="251"/>
      <c r="TQO76" s="251"/>
      <c r="TQP76" s="251"/>
      <c r="TQQ76" s="251"/>
      <c r="TQR76" s="265"/>
      <c r="TQS76" s="251"/>
      <c r="TQT76" s="251"/>
      <c r="TQU76" s="251"/>
      <c r="TQV76" s="251"/>
      <c r="TQW76" s="251"/>
      <c r="TQX76" s="251"/>
      <c r="TQY76" s="265"/>
      <c r="TQZ76" s="251"/>
      <c r="TRA76" s="251"/>
      <c r="TRB76" s="251"/>
      <c r="TRC76" s="251"/>
      <c r="TRD76" s="251"/>
      <c r="TRE76" s="251"/>
      <c r="TRF76" s="265"/>
      <c r="TRG76" s="251"/>
      <c r="TRH76" s="251"/>
      <c r="TRI76" s="251"/>
      <c r="TRJ76" s="251"/>
      <c r="TRK76" s="251"/>
      <c r="TRL76" s="251"/>
      <c r="TRM76" s="265"/>
      <c r="TRN76" s="251"/>
      <c r="TRO76" s="251"/>
      <c r="TRP76" s="251"/>
      <c r="TRQ76" s="251"/>
      <c r="TRR76" s="251"/>
      <c r="TRS76" s="251"/>
      <c r="TRT76" s="265"/>
      <c r="TRU76" s="251"/>
      <c r="TRV76" s="251"/>
      <c r="TRW76" s="251"/>
      <c r="TRX76" s="251"/>
      <c r="TRY76" s="251"/>
      <c r="TRZ76" s="251"/>
      <c r="TSA76" s="265"/>
      <c r="TSB76" s="251"/>
      <c r="TSC76" s="251"/>
      <c r="TSD76" s="251"/>
      <c r="TSE76" s="251"/>
      <c r="TSF76" s="251"/>
      <c r="TSG76" s="251"/>
      <c r="TSH76" s="265"/>
      <c r="TSI76" s="251"/>
      <c r="TSJ76" s="251"/>
      <c r="TSK76" s="251"/>
      <c r="TSL76" s="251"/>
      <c r="TSM76" s="251"/>
      <c r="TSN76" s="251"/>
      <c r="TSO76" s="265"/>
      <c r="TSP76" s="251"/>
      <c r="TSQ76" s="251"/>
      <c r="TSR76" s="251"/>
      <c r="TSS76" s="251"/>
      <c r="TST76" s="251"/>
      <c r="TSU76" s="251"/>
      <c r="TSV76" s="265"/>
      <c r="TSW76" s="251"/>
      <c r="TSX76" s="251"/>
      <c r="TSY76" s="251"/>
      <c r="TSZ76" s="251"/>
      <c r="TTA76" s="251"/>
      <c r="TTB76" s="251"/>
      <c r="TTC76" s="265"/>
      <c r="TTD76" s="251"/>
      <c r="TTE76" s="251"/>
      <c r="TTF76" s="251"/>
      <c r="TTG76" s="251"/>
      <c r="TTH76" s="251"/>
      <c r="TTI76" s="251"/>
      <c r="TTJ76" s="265"/>
      <c r="TTK76" s="251"/>
      <c r="TTL76" s="251"/>
      <c r="TTM76" s="251"/>
      <c r="TTN76" s="251"/>
      <c r="TTO76" s="251"/>
      <c r="TTP76" s="251"/>
      <c r="TTQ76" s="265"/>
      <c r="TTR76" s="251"/>
      <c r="TTS76" s="251"/>
      <c r="TTT76" s="251"/>
      <c r="TTU76" s="251"/>
      <c r="TTV76" s="251"/>
      <c r="TTW76" s="251"/>
      <c r="TTX76" s="265"/>
      <c r="TTY76" s="251"/>
      <c r="TTZ76" s="251"/>
      <c r="TUA76" s="251"/>
      <c r="TUB76" s="251"/>
      <c r="TUC76" s="251"/>
      <c r="TUD76" s="251"/>
      <c r="TUE76" s="265"/>
      <c r="TUF76" s="251"/>
      <c r="TUG76" s="251"/>
      <c r="TUH76" s="251"/>
      <c r="TUI76" s="251"/>
      <c r="TUJ76" s="251"/>
      <c r="TUK76" s="251"/>
      <c r="TUL76" s="265"/>
      <c r="TUM76" s="251"/>
      <c r="TUN76" s="251"/>
      <c r="TUO76" s="251"/>
      <c r="TUP76" s="251"/>
      <c r="TUQ76" s="251"/>
      <c r="TUR76" s="251"/>
      <c r="TUS76" s="265"/>
      <c r="TUT76" s="251"/>
      <c r="TUU76" s="251"/>
      <c r="TUV76" s="251"/>
      <c r="TUW76" s="251"/>
      <c r="TUX76" s="251"/>
      <c r="TUY76" s="251"/>
      <c r="TUZ76" s="265"/>
      <c r="TVA76" s="251"/>
      <c r="TVB76" s="251"/>
      <c r="TVC76" s="251"/>
      <c r="TVD76" s="251"/>
      <c r="TVE76" s="251"/>
      <c r="TVF76" s="251"/>
      <c r="TVG76" s="265"/>
      <c r="TVH76" s="251"/>
      <c r="TVI76" s="251"/>
      <c r="TVJ76" s="251"/>
      <c r="TVK76" s="251"/>
      <c r="TVL76" s="251"/>
      <c r="TVM76" s="251"/>
      <c r="TVN76" s="265"/>
      <c r="TVO76" s="251"/>
      <c r="TVP76" s="251"/>
      <c r="TVQ76" s="251"/>
      <c r="TVR76" s="251"/>
      <c r="TVS76" s="251"/>
      <c r="TVT76" s="251"/>
      <c r="TVU76" s="265"/>
      <c r="TVV76" s="251"/>
      <c r="TVW76" s="251"/>
      <c r="TVX76" s="251"/>
      <c r="TVY76" s="251"/>
      <c r="TVZ76" s="251"/>
      <c r="TWA76" s="251"/>
      <c r="TWB76" s="265"/>
      <c r="TWC76" s="251"/>
      <c r="TWD76" s="251"/>
      <c r="TWE76" s="251"/>
      <c r="TWF76" s="251"/>
      <c r="TWG76" s="251"/>
      <c r="TWH76" s="251"/>
      <c r="TWI76" s="265"/>
      <c r="TWJ76" s="251"/>
      <c r="TWK76" s="251"/>
      <c r="TWL76" s="251"/>
      <c r="TWM76" s="251"/>
      <c r="TWN76" s="251"/>
      <c r="TWO76" s="251"/>
      <c r="TWP76" s="265"/>
      <c r="TWQ76" s="251"/>
      <c r="TWR76" s="251"/>
      <c r="TWS76" s="251"/>
      <c r="TWT76" s="251"/>
      <c r="TWU76" s="251"/>
      <c r="TWV76" s="251"/>
      <c r="TWW76" s="265"/>
      <c r="TWX76" s="251"/>
      <c r="TWY76" s="251"/>
      <c r="TWZ76" s="251"/>
      <c r="TXA76" s="251"/>
      <c r="TXB76" s="251"/>
      <c r="TXC76" s="251"/>
      <c r="TXD76" s="265"/>
      <c r="TXE76" s="251"/>
      <c r="TXF76" s="251"/>
      <c r="TXG76" s="251"/>
      <c r="TXH76" s="251"/>
      <c r="TXI76" s="251"/>
      <c r="TXJ76" s="251"/>
      <c r="TXK76" s="265"/>
      <c r="TXL76" s="251"/>
      <c r="TXM76" s="251"/>
      <c r="TXN76" s="251"/>
      <c r="TXO76" s="251"/>
      <c r="TXP76" s="251"/>
      <c r="TXQ76" s="251"/>
      <c r="TXR76" s="265"/>
      <c r="TXS76" s="251"/>
      <c r="TXT76" s="251"/>
      <c r="TXU76" s="251"/>
      <c r="TXV76" s="251"/>
      <c r="TXW76" s="251"/>
      <c r="TXX76" s="251"/>
      <c r="TXY76" s="265"/>
      <c r="TXZ76" s="251"/>
      <c r="TYA76" s="251"/>
      <c r="TYB76" s="251"/>
      <c r="TYC76" s="251"/>
      <c r="TYD76" s="251"/>
      <c r="TYE76" s="251"/>
      <c r="TYF76" s="265"/>
      <c r="TYG76" s="251"/>
      <c r="TYH76" s="251"/>
      <c r="TYI76" s="251"/>
      <c r="TYJ76" s="251"/>
      <c r="TYK76" s="251"/>
      <c r="TYL76" s="251"/>
      <c r="TYM76" s="265"/>
      <c r="TYN76" s="251"/>
      <c r="TYO76" s="251"/>
      <c r="TYP76" s="251"/>
      <c r="TYQ76" s="251"/>
      <c r="TYR76" s="251"/>
      <c r="TYS76" s="251"/>
      <c r="TYT76" s="265"/>
      <c r="TYU76" s="251"/>
      <c r="TYV76" s="251"/>
      <c r="TYW76" s="251"/>
      <c r="TYX76" s="251"/>
      <c r="TYY76" s="251"/>
      <c r="TYZ76" s="251"/>
      <c r="TZA76" s="265"/>
      <c r="TZB76" s="251"/>
      <c r="TZC76" s="251"/>
      <c r="TZD76" s="251"/>
      <c r="TZE76" s="251"/>
      <c r="TZF76" s="251"/>
      <c r="TZG76" s="251"/>
      <c r="TZH76" s="265"/>
      <c r="TZI76" s="251"/>
      <c r="TZJ76" s="251"/>
      <c r="TZK76" s="251"/>
      <c r="TZL76" s="251"/>
      <c r="TZM76" s="251"/>
      <c r="TZN76" s="251"/>
      <c r="TZO76" s="265"/>
      <c r="TZP76" s="251"/>
      <c r="TZQ76" s="251"/>
      <c r="TZR76" s="251"/>
      <c r="TZS76" s="251"/>
      <c r="TZT76" s="251"/>
      <c r="TZU76" s="251"/>
      <c r="TZV76" s="265"/>
      <c r="TZW76" s="251"/>
      <c r="TZX76" s="251"/>
      <c r="TZY76" s="251"/>
      <c r="TZZ76" s="251"/>
      <c r="UAA76" s="251"/>
      <c r="UAB76" s="251"/>
      <c r="UAC76" s="265"/>
      <c r="UAD76" s="251"/>
      <c r="UAE76" s="251"/>
      <c r="UAF76" s="251"/>
      <c r="UAG76" s="251"/>
      <c r="UAH76" s="251"/>
      <c r="UAI76" s="251"/>
      <c r="UAJ76" s="265"/>
      <c r="UAK76" s="251"/>
      <c r="UAL76" s="251"/>
      <c r="UAM76" s="251"/>
      <c r="UAN76" s="251"/>
      <c r="UAO76" s="251"/>
      <c r="UAP76" s="251"/>
      <c r="UAQ76" s="265"/>
      <c r="UAR76" s="251"/>
      <c r="UAS76" s="251"/>
      <c r="UAT76" s="251"/>
      <c r="UAU76" s="251"/>
      <c r="UAV76" s="251"/>
      <c r="UAW76" s="251"/>
      <c r="UAX76" s="265"/>
      <c r="UAY76" s="251"/>
      <c r="UAZ76" s="251"/>
      <c r="UBA76" s="251"/>
      <c r="UBB76" s="251"/>
      <c r="UBC76" s="251"/>
      <c r="UBD76" s="251"/>
      <c r="UBE76" s="265"/>
      <c r="UBF76" s="251"/>
      <c r="UBG76" s="251"/>
      <c r="UBH76" s="251"/>
      <c r="UBI76" s="251"/>
      <c r="UBJ76" s="251"/>
      <c r="UBK76" s="251"/>
      <c r="UBL76" s="265"/>
      <c r="UBM76" s="251"/>
      <c r="UBN76" s="251"/>
      <c r="UBO76" s="251"/>
      <c r="UBP76" s="251"/>
      <c r="UBQ76" s="251"/>
      <c r="UBR76" s="251"/>
      <c r="UBS76" s="265"/>
      <c r="UBT76" s="251"/>
      <c r="UBU76" s="251"/>
      <c r="UBV76" s="251"/>
      <c r="UBW76" s="251"/>
      <c r="UBX76" s="251"/>
      <c r="UBY76" s="251"/>
      <c r="UBZ76" s="265"/>
      <c r="UCA76" s="251"/>
      <c r="UCB76" s="251"/>
      <c r="UCC76" s="251"/>
      <c r="UCD76" s="251"/>
      <c r="UCE76" s="251"/>
      <c r="UCF76" s="251"/>
      <c r="UCG76" s="265"/>
      <c r="UCH76" s="251"/>
      <c r="UCI76" s="251"/>
      <c r="UCJ76" s="251"/>
      <c r="UCK76" s="251"/>
      <c r="UCL76" s="251"/>
      <c r="UCM76" s="251"/>
      <c r="UCN76" s="265"/>
      <c r="UCO76" s="251"/>
      <c r="UCP76" s="251"/>
      <c r="UCQ76" s="251"/>
      <c r="UCR76" s="251"/>
      <c r="UCS76" s="251"/>
      <c r="UCT76" s="251"/>
      <c r="UCU76" s="265"/>
      <c r="UCV76" s="251"/>
      <c r="UCW76" s="251"/>
      <c r="UCX76" s="251"/>
      <c r="UCY76" s="251"/>
      <c r="UCZ76" s="251"/>
      <c r="UDA76" s="251"/>
      <c r="UDB76" s="265"/>
      <c r="UDC76" s="251"/>
      <c r="UDD76" s="251"/>
      <c r="UDE76" s="251"/>
      <c r="UDF76" s="251"/>
      <c r="UDG76" s="251"/>
      <c r="UDH76" s="251"/>
      <c r="UDI76" s="265"/>
      <c r="UDJ76" s="251"/>
      <c r="UDK76" s="251"/>
      <c r="UDL76" s="251"/>
      <c r="UDM76" s="251"/>
      <c r="UDN76" s="251"/>
      <c r="UDO76" s="251"/>
      <c r="UDP76" s="265"/>
      <c r="UDQ76" s="251"/>
      <c r="UDR76" s="251"/>
      <c r="UDS76" s="251"/>
      <c r="UDT76" s="251"/>
      <c r="UDU76" s="251"/>
      <c r="UDV76" s="251"/>
      <c r="UDW76" s="265"/>
      <c r="UDX76" s="251"/>
      <c r="UDY76" s="251"/>
      <c r="UDZ76" s="251"/>
      <c r="UEA76" s="251"/>
      <c r="UEB76" s="251"/>
      <c r="UEC76" s="251"/>
      <c r="UED76" s="265"/>
      <c r="UEE76" s="251"/>
      <c r="UEF76" s="251"/>
      <c r="UEG76" s="251"/>
      <c r="UEH76" s="251"/>
      <c r="UEI76" s="251"/>
      <c r="UEJ76" s="251"/>
      <c r="UEK76" s="265"/>
      <c r="UEL76" s="251"/>
      <c r="UEM76" s="251"/>
      <c r="UEN76" s="251"/>
      <c r="UEO76" s="251"/>
      <c r="UEP76" s="251"/>
      <c r="UEQ76" s="251"/>
      <c r="UER76" s="265"/>
      <c r="UES76" s="251"/>
      <c r="UET76" s="251"/>
      <c r="UEU76" s="251"/>
      <c r="UEV76" s="251"/>
      <c r="UEW76" s="251"/>
      <c r="UEX76" s="251"/>
      <c r="UEY76" s="265"/>
      <c r="UEZ76" s="251"/>
      <c r="UFA76" s="251"/>
      <c r="UFB76" s="251"/>
      <c r="UFC76" s="251"/>
      <c r="UFD76" s="251"/>
      <c r="UFE76" s="251"/>
      <c r="UFF76" s="265"/>
      <c r="UFG76" s="251"/>
      <c r="UFH76" s="251"/>
      <c r="UFI76" s="251"/>
      <c r="UFJ76" s="251"/>
      <c r="UFK76" s="251"/>
      <c r="UFL76" s="251"/>
      <c r="UFM76" s="265"/>
      <c r="UFN76" s="251"/>
      <c r="UFO76" s="251"/>
      <c r="UFP76" s="251"/>
      <c r="UFQ76" s="251"/>
      <c r="UFR76" s="251"/>
      <c r="UFS76" s="251"/>
      <c r="UFT76" s="265"/>
      <c r="UFU76" s="251"/>
      <c r="UFV76" s="251"/>
      <c r="UFW76" s="251"/>
      <c r="UFX76" s="251"/>
      <c r="UFY76" s="251"/>
      <c r="UFZ76" s="251"/>
      <c r="UGA76" s="265"/>
      <c r="UGB76" s="251"/>
      <c r="UGC76" s="251"/>
      <c r="UGD76" s="251"/>
      <c r="UGE76" s="251"/>
      <c r="UGF76" s="251"/>
      <c r="UGG76" s="251"/>
      <c r="UGH76" s="265"/>
      <c r="UGI76" s="251"/>
      <c r="UGJ76" s="251"/>
      <c r="UGK76" s="251"/>
      <c r="UGL76" s="251"/>
      <c r="UGM76" s="251"/>
      <c r="UGN76" s="251"/>
      <c r="UGO76" s="265"/>
      <c r="UGP76" s="251"/>
      <c r="UGQ76" s="251"/>
      <c r="UGR76" s="251"/>
      <c r="UGS76" s="251"/>
      <c r="UGT76" s="251"/>
      <c r="UGU76" s="251"/>
      <c r="UGV76" s="265"/>
      <c r="UGW76" s="251"/>
      <c r="UGX76" s="251"/>
      <c r="UGY76" s="251"/>
      <c r="UGZ76" s="251"/>
      <c r="UHA76" s="251"/>
      <c r="UHB76" s="251"/>
      <c r="UHC76" s="265"/>
      <c r="UHD76" s="251"/>
      <c r="UHE76" s="251"/>
      <c r="UHF76" s="251"/>
      <c r="UHG76" s="251"/>
      <c r="UHH76" s="251"/>
      <c r="UHI76" s="251"/>
      <c r="UHJ76" s="265"/>
      <c r="UHK76" s="251"/>
      <c r="UHL76" s="251"/>
      <c r="UHM76" s="251"/>
      <c r="UHN76" s="251"/>
      <c r="UHO76" s="251"/>
      <c r="UHP76" s="251"/>
      <c r="UHQ76" s="265"/>
      <c r="UHR76" s="251"/>
      <c r="UHS76" s="251"/>
      <c r="UHT76" s="251"/>
      <c r="UHU76" s="251"/>
      <c r="UHV76" s="251"/>
      <c r="UHW76" s="251"/>
      <c r="UHX76" s="265"/>
      <c r="UHY76" s="251"/>
      <c r="UHZ76" s="251"/>
      <c r="UIA76" s="251"/>
      <c r="UIB76" s="251"/>
      <c r="UIC76" s="251"/>
      <c r="UID76" s="251"/>
      <c r="UIE76" s="265"/>
      <c r="UIF76" s="251"/>
      <c r="UIG76" s="251"/>
      <c r="UIH76" s="251"/>
      <c r="UII76" s="251"/>
      <c r="UIJ76" s="251"/>
      <c r="UIK76" s="251"/>
      <c r="UIL76" s="265"/>
      <c r="UIM76" s="251"/>
      <c r="UIN76" s="251"/>
      <c r="UIO76" s="251"/>
      <c r="UIP76" s="251"/>
      <c r="UIQ76" s="251"/>
      <c r="UIR76" s="251"/>
      <c r="UIS76" s="265"/>
      <c r="UIT76" s="251"/>
      <c r="UIU76" s="251"/>
      <c r="UIV76" s="251"/>
      <c r="UIW76" s="251"/>
      <c r="UIX76" s="251"/>
      <c r="UIY76" s="251"/>
      <c r="UIZ76" s="265"/>
      <c r="UJA76" s="251"/>
      <c r="UJB76" s="251"/>
      <c r="UJC76" s="251"/>
      <c r="UJD76" s="251"/>
      <c r="UJE76" s="251"/>
      <c r="UJF76" s="251"/>
      <c r="UJG76" s="265"/>
      <c r="UJH76" s="251"/>
      <c r="UJI76" s="251"/>
      <c r="UJJ76" s="251"/>
      <c r="UJK76" s="251"/>
      <c r="UJL76" s="251"/>
      <c r="UJM76" s="251"/>
      <c r="UJN76" s="265"/>
      <c r="UJO76" s="251"/>
      <c r="UJP76" s="251"/>
      <c r="UJQ76" s="251"/>
      <c r="UJR76" s="251"/>
      <c r="UJS76" s="251"/>
      <c r="UJT76" s="251"/>
      <c r="UJU76" s="265"/>
      <c r="UJV76" s="251"/>
      <c r="UJW76" s="251"/>
      <c r="UJX76" s="251"/>
      <c r="UJY76" s="251"/>
      <c r="UJZ76" s="251"/>
      <c r="UKA76" s="251"/>
      <c r="UKB76" s="265"/>
      <c r="UKC76" s="251"/>
      <c r="UKD76" s="251"/>
      <c r="UKE76" s="251"/>
      <c r="UKF76" s="251"/>
      <c r="UKG76" s="251"/>
      <c r="UKH76" s="251"/>
      <c r="UKI76" s="265"/>
      <c r="UKJ76" s="251"/>
      <c r="UKK76" s="251"/>
      <c r="UKL76" s="251"/>
      <c r="UKM76" s="251"/>
      <c r="UKN76" s="251"/>
      <c r="UKO76" s="251"/>
      <c r="UKP76" s="265"/>
      <c r="UKQ76" s="251"/>
      <c r="UKR76" s="251"/>
      <c r="UKS76" s="251"/>
      <c r="UKT76" s="251"/>
      <c r="UKU76" s="251"/>
      <c r="UKV76" s="251"/>
      <c r="UKW76" s="265"/>
      <c r="UKX76" s="251"/>
      <c r="UKY76" s="251"/>
      <c r="UKZ76" s="251"/>
      <c r="ULA76" s="251"/>
      <c r="ULB76" s="251"/>
      <c r="ULC76" s="251"/>
      <c r="ULD76" s="265"/>
      <c r="ULE76" s="251"/>
      <c r="ULF76" s="251"/>
      <c r="ULG76" s="251"/>
      <c r="ULH76" s="251"/>
      <c r="ULI76" s="251"/>
      <c r="ULJ76" s="251"/>
      <c r="ULK76" s="265"/>
      <c r="ULL76" s="251"/>
      <c r="ULM76" s="251"/>
      <c r="ULN76" s="251"/>
      <c r="ULO76" s="251"/>
      <c r="ULP76" s="251"/>
      <c r="ULQ76" s="251"/>
      <c r="ULR76" s="265"/>
      <c r="ULS76" s="251"/>
      <c r="ULT76" s="251"/>
      <c r="ULU76" s="251"/>
      <c r="ULV76" s="251"/>
      <c r="ULW76" s="251"/>
      <c r="ULX76" s="251"/>
      <c r="ULY76" s="265"/>
      <c r="ULZ76" s="251"/>
      <c r="UMA76" s="251"/>
      <c r="UMB76" s="251"/>
      <c r="UMC76" s="251"/>
      <c r="UMD76" s="251"/>
      <c r="UME76" s="251"/>
      <c r="UMF76" s="265"/>
      <c r="UMG76" s="251"/>
      <c r="UMH76" s="251"/>
      <c r="UMI76" s="251"/>
      <c r="UMJ76" s="251"/>
      <c r="UMK76" s="251"/>
      <c r="UML76" s="251"/>
      <c r="UMM76" s="265"/>
      <c r="UMN76" s="251"/>
      <c r="UMO76" s="251"/>
      <c r="UMP76" s="251"/>
      <c r="UMQ76" s="251"/>
      <c r="UMR76" s="251"/>
      <c r="UMS76" s="251"/>
      <c r="UMT76" s="265"/>
      <c r="UMU76" s="251"/>
      <c r="UMV76" s="251"/>
      <c r="UMW76" s="251"/>
      <c r="UMX76" s="251"/>
      <c r="UMY76" s="251"/>
      <c r="UMZ76" s="251"/>
      <c r="UNA76" s="265"/>
      <c r="UNB76" s="251"/>
      <c r="UNC76" s="251"/>
      <c r="UND76" s="251"/>
      <c r="UNE76" s="251"/>
      <c r="UNF76" s="251"/>
      <c r="UNG76" s="251"/>
      <c r="UNH76" s="265"/>
      <c r="UNI76" s="251"/>
      <c r="UNJ76" s="251"/>
      <c r="UNK76" s="251"/>
      <c r="UNL76" s="251"/>
      <c r="UNM76" s="251"/>
      <c r="UNN76" s="251"/>
      <c r="UNO76" s="265"/>
      <c r="UNP76" s="251"/>
      <c r="UNQ76" s="251"/>
      <c r="UNR76" s="251"/>
      <c r="UNS76" s="251"/>
      <c r="UNT76" s="251"/>
      <c r="UNU76" s="251"/>
      <c r="UNV76" s="265"/>
      <c r="UNW76" s="251"/>
      <c r="UNX76" s="251"/>
      <c r="UNY76" s="251"/>
      <c r="UNZ76" s="251"/>
      <c r="UOA76" s="251"/>
      <c r="UOB76" s="251"/>
      <c r="UOC76" s="265"/>
      <c r="UOD76" s="251"/>
      <c r="UOE76" s="251"/>
      <c r="UOF76" s="251"/>
      <c r="UOG76" s="251"/>
      <c r="UOH76" s="251"/>
      <c r="UOI76" s="251"/>
      <c r="UOJ76" s="265"/>
      <c r="UOK76" s="251"/>
      <c r="UOL76" s="251"/>
      <c r="UOM76" s="251"/>
      <c r="UON76" s="251"/>
      <c r="UOO76" s="251"/>
      <c r="UOP76" s="251"/>
      <c r="UOQ76" s="265"/>
      <c r="UOR76" s="251"/>
      <c r="UOS76" s="251"/>
      <c r="UOT76" s="251"/>
      <c r="UOU76" s="251"/>
      <c r="UOV76" s="251"/>
      <c r="UOW76" s="251"/>
      <c r="UOX76" s="265"/>
      <c r="UOY76" s="251"/>
      <c r="UOZ76" s="251"/>
      <c r="UPA76" s="251"/>
      <c r="UPB76" s="251"/>
      <c r="UPC76" s="251"/>
      <c r="UPD76" s="251"/>
      <c r="UPE76" s="265"/>
      <c r="UPF76" s="251"/>
      <c r="UPG76" s="251"/>
      <c r="UPH76" s="251"/>
      <c r="UPI76" s="251"/>
      <c r="UPJ76" s="251"/>
      <c r="UPK76" s="251"/>
      <c r="UPL76" s="265"/>
      <c r="UPM76" s="251"/>
      <c r="UPN76" s="251"/>
      <c r="UPO76" s="251"/>
      <c r="UPP76" s="251"/>
      <c r="UPQ76" s="251"/>
      <c r="UPR76" s="251"/>
      <c r="UPS76" s="265"/>
      <c r="UPT76" s="251"/>
      <c r="UPU76" s="251"/>
      <c r="UPV76" s="251"/>
      <c r="UPW76" s="251"/>
      <c r="UPX76" s="251"/>
      <c r="UPY76" s="251"/>
      <c r="UPZ76" s="265"/>
      <c r="UQA76" s="251"/>
      <c r="UQB76" s="251"/>
      <c r="UQC76" s="251"/>
      <c r="UQD76" s="251"/>
      <c r="UQE76" s="251"/>
      <c r="UQF76" s="251"/>
      <c r="UQG76" s="265"/>
      <c r="UQH76" s="251"/>
      <c r="UQI76" s="251"/>
      <c r="UQJ76" s="251"/>
      <c r="UQK76" s="251"/>
      <c r="UQL76" s="251"/>
      <c r="UQM76" s="251"/>
      <c r="UQN76" s="265"/>
      <c r="UQO76" s="251"/>
      <c r="UQP76" s="251"/>
      <c r="UQQ76" s="251"/>
      <c r="UQR76" s="251"/>
      <c r="UQS76" s="251"/>
      <c r="UQT76" s="251"/>
      <c r="UQU76" s="265"/>
      <c r="UQV76" s="251"/>
      <c r="UQW76" s="251"/>
      <c r="UQX76" s="251"/>
      <c r="UQY76" s="251"/>
      <c r="UQZ76" s="251"/>
      <c r="URA76" s="251"/>
      <c r="URB76" s="265"/>
      <c r="URC76" s="251"/>
      <c r="URD76" s="251"/>
      <c r="URE76" s="251"/>
      <c r="URF76" s="251"/>
      <c r="URG76" s="251"/>
      <c r="URH76" s="251"/>
      <c r="URI76" s="265"/>
      <c r="URJ76" s="251"/>
      <c r="URK76" s="251"/>
      <c r="URL76" s="251"/>
      <c r="URM76" s="251"/>
      <c r="URN76" s="251"/>
      <c r="URO76" s="251"/>
      <c r="URP76" s="265"/>
      <c r="URQ76" s="251"/>
      <c r="URR76" s="251"/>
      <c r="URS76" s="251"/>
      <c r="URT76" s="251"/>
      <c r="URU76" s="251"/>
      <c r="URV76" s="251"/>
      <c r="URW76" s="265"/>
      <c r="URX76" s="251"/>
      <c r="URY76" s="251"/>
      <c r="URZ76" s="251"/>
      <c r="USA76" s="251"/>
      <c r="USB76" s="251"/>
      <c r="USC76" s="251"/>
      <c r="USD76" s="265"/>
      <c r="USE76" s="251"/>
      <c r="USF76" s="251"/>
      <c r="USG76" s="251"/>
      <c r="USH76" s="251"/>
      <c r="USI76" s="251"/>
      <c r="USJ76" s="251"/>
      <c r="USK76" s="265"/>
      <c r="USL76" s="251"/>
      <c r="USM76" s="251"/>
      <c r="USN76" s="251"/>
      <c r="USO76" s="251"/>
      <c r="USP76" s="251"/>
      <c r="USQ76" s="251"/>
      <c r="USR76" s="265"/>
      <c r="USS76" s="251"/>
      <c r="UST76" s="251"/>
      <c r="USU76" s="251"/>
      <c r="USV76" s="251"/>
      <c r="USW76" s="251"/>
      <c r="USX76" s="251"/>
      <c r="USY76" s="265"/>
      <c r="USZ76" s="251"/>
      <c r="UTA76" s="251"/>
      <c r="UTB76" s="251"/>
      <c r="UTC76" s="251"/>
      <c r="UTD76" s="251"/>
      <c r="UTE76" s="251"/>
      <c r="UTF76" s="265"/>
      <c r="UTG76" s="251"/>
      <c r="UTH76" s="251"/>
      <c r="UTI76" s="251"/>
      <c r="UTJ76" s="251"/>
      <c r="UTK76" s="251"/>
      <c r="UTL76" s="251"/>
      <c r="UTM76" s="265"/>
      <c r="UTN76" s="251"/>
      <c r="UTO76" s="251"/>
      <c r="UTP76" s="251"/>
      <c r="UTQ76" s="251"/>
      <c r="UTR76" s="251"/>
      <c r="UTS76" s="251"/>
      <c r="UTT76" s="265"/>
      <c r="UTU76" s="251"/>
      <c r="UTV76" s="251"/>
      <c r="UTW76" s="251"/>
      <c r="UTX76" s="251"/>
      <c r="UTY76" s="251"/>
      <c r="UTZ76" s="251"/>
      <c r="UUA76" s="265"/>
      <c r="UUB76" s="251"/>
      <c r="UUC76" s="251"/>
      <c r="UUD76" s="251"/>
      <c r="UUE76" s="251"/>
      <c r="UUF76" s="251"/>
      <c r="UUG76" s="251"/>
      <c r="UUH76" s="265"/>
      <c r="UUI76" s="251"/>
      <c r="UUJ76" s="251"/>
      <c r="UUK76" s="251"/>
      <c r="UUL76" s="251"/>
      <c r="UUM76" s="251"/>
      <c r="UUN76" s="251"/>
      <c r="UUO76" s="265"/>
      <c r="UUP76" s="251"/>
      <c r="UUQ76" s="251"/>
      <c r="UUR76" s="251"/>
      <c r="UUS76" s="251"/>
      <c r="UUT76" s="251"/>
      <c r="UUU76" s="251"/>
      <c r="UUV76" s="265"/>
      <c r="UUW76" s="251"/>
      <c r="UUX76" s="251"/>
      <c r="UUY76" s="251"/>
      <c r="UUZ76" s="251"/>
      <c r="UVA76" s="251"/>
      <c r="UVB76" s="251"/>
      <c r="UVC76" s="265"/>
      <c r="UVD76" s="251"/>
      <c r="UVE76" s="251"/>
      <c r="UVF76" s="251"/>
      <c r="UVG76" s="251"/>
      <c r="UVH76" s="251"/>
      <c r="UVI76" s="251"/>
      <c r="UVJ76" s="265"/>
      <c r="UVK76" s="251"/>
      <c r="UVL76" s="251"/>
      <c r="UVM76" s="251"/>
      <c r="UVN76" s="251"/>
      <c r="UVO76" s="251"/>
      <c r="UVP76" s="251"/>
      <c r="UVQ76" s="265"/>
      <c r="UVR76" s="251"/>
      <c r="UVS76" s="251"/>
      <c r="UVT76" s="251"/>
      <c r="UVU76" s="251"/>
      <c r="UVV76" s="251"/>
      <c r="UVW76" s="251"/>
      <c r="UVX76" s="265"/>
      <c r="UVY76" s="251"/>
      <c r="UVZ76" s="251"/>
      <c r="UWA76" s="251"/>
      <c r="UWB76" s="251"/>
      <c r="UWC76" s="251"/>
      <c r="UWD76" s="251"/>
      <c r="UWE76" s="265"/>
      <c r="UWF76" s="251"/>
      <c r="UWG76" s="251"/>
      <c r="UWH76" s="251"/>
      <c r="UWI76" s="251"/>
      <c r="UWJ76" s="251"/>
      <c r="UWK76" s="251"/>
      <c r="UWL76" s="265"/>
      <c r="UWM76" s="251"/>
      <c r="UWN76" s="251"/>
      <c r="UWO76" s="251"/>
      <c r="UWP76" s="251"/>
      <c r="UWQ76" s="251"/>
      <c r="UWR76" s="251"/>
      <c r="UWS76" s="265"/>
      <c r="UWT76" s="251"/>
      <c r="UWU76" s="251"/>
      <c r="UWV76" s="251"/>
      <c r="UWW76" s="251"/>
      <c r="UWX76" s="251"/>
      <c r="UWY76" s="251"/>
      <c r="UWZ76" s="265"/>
      <c r="UXA76" s="251"/>
      <c r="UXB76" s="251"/>
      <c r="UXC76" s="251"/>
      <c r="UXD76" s="251"/>
      <c r="UXE76" s="251"/>
      <c r="UXF76" s="251"/>
      <c r="UXG76" s="265"/>
      <c r="UXH76" s="251"/>
      <c r="UXI76" s="251"/>
      <c r="UXJ76" s="251"/>
      <c r="UXK76" s="251"/>
      <c r="UXL76" s="251"/>
      <c r="UXM76" s="251"/>
      <c r="UXN76" s="265"/>
      <c r="UXO76" s="251"/>
      <c r="UXP76" s="251"/>
      <c r="UXQ76" s="251"/>
      <c r="UXR76" s="251"/>
      <c r="UXS76" s="251"/>
      <c r="UXT76" s="251"/>
      <c r="UXU76" s="265"/>
      <c r="UXV76" s="251"/>
      <c r="UXW76" s="251"/>
      <c r="UXX76" s="251"/>
      <c r="UXY76" s="251"/>
      <c r="UXZ76" s="251"/>
      <c r="UYA76" s="251"/>
      <c r="UYB76" s="265"/>
      <c r="UYC76" s="251"/>
      <c r="UYD76" s="251"/>
      <c r="UYE76" s="251"/>
      <c r="UYF76" s="251"/>
      <c r="UYG76" s="251"/>
      <c r="UYH76" s="251"/>
      <c r="UYI76" s="265"/>
      <c r="UYJ76" s="251"/>
      <c r="UYK76" s="251"/>
      <c r="UYL76" s="251"/>
      <c r="UYM76" s="251"/>
      <c r="UYN76" s="251"/>
      <c r="UYO76" s="251"/>
      <c r="UYP76" s="265"/>
      <c r="UYQ76" s="251"/>
      <c r="UYR76" s="251"/>
      <c r="UYS76" s="251"/>
      <c r="UYT76" s="251"/>
      <c r="UYU76" s="251"/>
      <c r="UYV76" s="251"/>
      <c r="UYW76" s="265"/>
      <c r="UYX76" s="251"/>
      <c r="UYY76" s="251"/>
      <c r="UYZ76" s="251"/>
      <c r="UZA76" s="251"/>
      <c r="UZB76" s="251"/>
      <c r="UZC76" s="251"/>
      <c r="UZD76" s="265"/>
      <c r="UZE76" s="251"/>
      <c r="UZF76" s="251"/>
      <c r="UZG76" s="251"/>
      <c r="UZH76" s="251"/>
      <c r="UZI76" s="251"/>
      <c r="UZJ76" s="251"/>
      <c r="UZK76" s="265"/>
      <c r="UZL76" s="251"/>
      <c r="UZM76" s="251"/>
      <c r="UZN76" s="251"/>
      <c r="UZO76" s="251"/>
      <c r="UZP76" s="251"/>
      <c r="UZQ76" s="251"/>
      <c r="UZR76" s="265"/>
      <c r="UZS76" s="251"/>
      <c r="UZT76" s="251"/>
      <c r="UZU76" s="251"/>
      <c r="UZV76" s="251"/>
      <c r="UZW76" s="251"/>
      <c r="UZX76" s="251"/>
      <c r="UZY76" s="265"/>
      <c r="UZZ76" s="251"/>
      <c r="VAA76" s="251"/>
      <c r="VAB76" s="251"/>
      <c r="VAC76" s="251"/>
      <c r="VAD76" s="251"/>
      <c r="VAE76" s="251"/>
      <c r="VAF76" s="265"/>
      <c r="VAG76" s="251"/>
      <c r="VAH76" s="251"/>
      <c r="VAI76" s="251"/>
      <c r="VAJ76" s="251"/>
      <c r="VAK76" s="251"/>
      <c r="VAL76" s="251"/>
      <c r="VAM76" s="265"/>
      <c r="VAN76" s="251"/>
      <c r="VAO76" s="251"/>
      <c r="VAP76" s="251"/>
      <c r="VAQ76" s="251"/>
      <c r="VAR76" s="251"/>
      <c r="VAS76" s="251"/>
      <c r="VAT76" s="265"/>
      <c r="VAU76" s="251"/>
      <c r="VAV76" s="251"/>
      <c r="VAW76" s="251"/>
      <c r="VAX76" s="251"/>
      <c r="VAY76" s="251"/>
      <c r="VAZ76" s="251"/>
      <c r="VBA76" s="265"/>
      <c r="VBB76" s="251"/>
      <c r="VBC76" s="251"/>
      <c r="VBD76" s="251"/>
      <c r="VBE76" s="251"/>
      <c r="VBF76" s="251"/>
      <c r="VBG76" s="251"/>
      <c r="VBH76" s="265"/>
      <c r="VBI76" s="251"/>
      <c r="VBJ76" s="251"/>
      <c r="VBK76" s="251"/>
      <c r="VBL76" s="251"/>
      <c r="VBM76" s="251"/>
      <c r="VBN76" s="251"/>
      <c r="VBO76" s="265"/>
      <c r="VBP76" s="251"/>
      <c r="VBQ76" s="251"/>
      <c r="VBR76" s="251"/>
      <c r="VBS76" s="251"/>
      <c r="VBT76" s="251"/>
      <c r="VBU76" s="251"/>
      <c r="VBV76" s="265"/>
      <c r="VBW76" s="251"/>
      <c r="VBX76" s="251"/>
      <c r="VBY76" s="251"/>
      <c r="VBZ76" s="251"/>
      <c r="VCA76" s="251"/>
      <c r="VCB76" s="251"/>
      <c r="VCC76" s="265"/>
      <c r="VCD76" s="251"/>
      <c r="VCE76" s="251"/>
      <c r="VCF76" s="251"/>
      <c r="VCG76" s="251"/>
      <c r="VCH76" s="251"/>
      <c r="VCI76" s="251"/>
      <c r="VCJ76" s="265"/>
      <c r="VCK76" s="251"/>
      <c r="VCL76" s="251"/>
      <c r="VCM76" s="251"/>
      <c r="VCN76" s="251"/>
      <c r="VCO76" s="251"/>
      <c r="VCP76" s="251"/>
      <c r="VCQ76" s="265"/>
      <c r="VCR76" s="251"/>
      <c r="VCS76" s="251"/>
      <c r="VCT76" s="251"/>
      <c r="VCU76" s="251"/>
      <c r="VCV76" s="251"/>
      <c r="VCW76" s="251"/>
      <c r="VCX76" s="265"/>
      <c r="VCY76" s="251"/>
      <c r="VCZ76" s="251"/>
      <c r="VDA76" s="251"/>
      <c r="VDB76" s="251"/>
      <c r="VDC76" s="251"/>
      <c r="VDD76" s="251"/>
      <c r="VDE76" s="265"/>
      <c r="VDF76" s="251"/>
      <c r="VDG76" s="251"/>
      <c r="VDH76" s="251"/>
      <c r="VDI76" s="251"/>
      <c r="VDJ76" s="251"/>
      <c r="VDK76" s="251"/>
      <c r="VDL76" s="265"/>
      <c r="VDM76" s="251"/>
      <c r="VDN76" s="251"/>
      <c r="VDO76" s="251"/>
      <c r="VDP76" s="251"/>
      <c r="VDQ76" s="251"/>
      <c r="VDR76" s="251"/>
      <c r="VDS76" s="265"/>
      <c r="VDT76" s="251"/>
      <c r="VDU76" s="251"/>
      <c r="VDV76" s="251"/>
      <c r="VDW76" s="251"/>
      <c r="VDX76" s="251"/>
      <c r="VDY76" s="251"/>
      <c r="VDZ76" s="265"/>
      <c r="VEA76" s="251"/>
      <c r="VEB76" s="251"/>
      <c r="VEC76" s="251"/>
      <c r="VED76" s="251"/>
      <c r="VEE76" s="251"/>
      <c r="VEF76" s="251"/>
      <c r="VEG76" s="265"/>
      <c r="VEH76" s="251"/>
      <c r="VEI76" s="251"/>
      <c r="VEJ76" s="251"/>
      <c r="VEK76" s="251"/>
      <c r="VEL76" s="251"/>
      <c r="VEM76" s="251"/>
      <c r="VEN76" s="265"/>
      <c r="VEO76" s="251"/>
      <c r="VEP76" s="251"/>
      <c r="VEQ76" s="251"/>
      <c r="VER76" s="251"/>
      <c r="VES76" s="251"/>
      <c r="VET76" s="251"/>
      <c r="VEU76" s="265"/>
      <c r="VEV76" s="251"/>
      <c r="VEW76" s="251"/>
      <c r="VEX76" s="251"/>
      <c r="VEY76" s="251"/>
      <c r="VEZ76" s="251"/>
      <c r="VFA76" s="251"/>
      <c r="VFB76" s="265"/>
      <c r="VFC76" s="251"/>
      <c r="VFD76" s="251"/>
      <c r="VFE76" s="251"/>
      <c r="VFF76" s="251"/>
      <c r="VFG76" s="251"/>
      <c r="VFH76" s="251"/>
      <c r="VFI76" s="265"/>
      <c r="VFJ76" s="251"/>
      <c r="VFK76" s="251"/>
      <c r="VFL76" s="251"/>
      <c r="VFM76" s="251"/>
      <c r="VFN76" s="251"/>
      <c r="VFO76" s="251"/>
      <c r="VFP76" s="265"/>
      <c r="VFQ76" s="251"/>
      <c r="VFR76" s="251"/>
      <c r="VFS76" s="251"/>
      <c r="VFT76" s="251"/>
      <c r="VFU76" s="251"/>
      <c r="VFV76" s="251"/>
      <c r="VFW76" s="265"/>
      <c r="VFX76" s="251"/>
      <c r="VFY76" s="251"/>
      <c r="VFZ76" s="251"/>
      <c r="VGA76" s="251"/>
      <c r="VGB76" s="251"/>
      <c r="VGC76" s="251"/>
      <c r="VGD76" s="265"/>
      <c r="VGE76" s="251"/>
      <c r="VGF76" s="251"/>
      <c r="VGG76" s="251"/>
      <c r="VGH76" s="251"/>
      <c r="VGI76" s="251"/>
      <c r="VGJ76" s="251"/>
      <c r="VGK76" s="265"/>
      <c r="VGL76" s="251"/>
      <c r="VGM76" s="251"/>
      <c r="VGN76" s="251"/>
      <c r="VGO76" s="251"/>
      <c r="VGP76" s="251"/>
      <c r="VGQ76" s="251"/>
      <c r="VGR76" s="265"/>
      <c r="VGS76" s="251"/>
      <c r="VGT76" s="251"/>
      <c r="VGU76" s="251"/>
      <c r="VGV76" s="251"/>
      <c r="VGW76" s="251"/>
      <c r="VGX76" s="251"/>
      <c r="VGY76" s="265"/>
      <c r="VGZ76" s="251"/>
      <c r="VHA76" s="251"/>
      <c r="VHB76" s="251"/>
      <c r="VHC76" s="251"/>
      <c r="VHD76" s="251"/>
      <c r="VHE76" s="251"/>
      <c r="VHF76" s="265"/>
      <c r="VHG76" s="251"/>
      <c r="VHH76" s="251"/>
      <c r="VHI76" s="251"/>
      <c r="VHJ76" s="251"/>
      <c r="VHK76" s="251"/>
      <c r="VHL76" s="251"/>
      <c r="VHM76" s="265"/>
      <c r="VHN76" s="251"/>
      <c r="VHO76" s="251"/>
      <c r="VHP76" s="251"/>
      <c r="VHQ76" s="251"/>
      <c r="VHR76" s="251"/>
      <c r="VHS76" s="251"/>
      <c r="VHT76" s="265"/>
      <c r="VHU76" s="251"/>
      <c r="VHV76" s="251"/>
      <c r="VHW76" s="251"/>
      <c r="VHX76" s="251"/>
      <c r="VHY76" s="251"/>
      <c r="VHZ76" s="251"/>
      <c r="VIA76" s="265"/>
      <c r="VIB76" s="251"/>
      <c r="VIC76" s="251"/>
      <c r="VID76" s="251"/>
      <c r="VIE76" s="251"/>
      <c r="VIF76" s="251"/>
      <c r="VIG76" s="251"/>
      <c r="VIH76" s="265"/>
      <c r="VII76" s="251"/>
      <c r="VIJ76" s="251"/>
      <c r="VIK76" s="251"/>
      <c r="VIL76" s="251"/>
      <c r="VIM76" s="251"/>
      <c r="VIN76" s="251"/>
      <c r="VIO76" s="265"/>
      <c r="VIP76" s="251"/>
      <c r="VIQ76" s="251"/>
      <c r="VIR76" s="251"/>
      <c r="VIS76" s="251"/>
      <c r="VIT76" s="251"/>
      <c r="VIU76" s="251"/>
      <c r="VIV76" s="265"/>
      <c r="VIW76" s="251"/>
      <c r="VIX76" s="251"/>
      <c r="VIY76" s="251"/>
      <c r="VIZ76" s="251"/>
      <c r="VJA76" s="251"/>
      <c r="VJB76" s="251"/>
      <c r="VJC76" s="265"/>
      <c r="VJD76" s="251"/>
      <c r="VJE76" s="251"/>
      <c r="VJF76" s="251"/>
      <c r="VJG76" s="251"/>
      <c r="VJH76" s="251"/>
      <c r="VJI76" s="251"/>
      <c r="VJJ76" s="265"/>
      <c r="VJK76" s="251"/>
      <c r="VJL76" s="251"/>
      <c r="VJM76" s="251"/>
      <c r="VJN76" s="251"/>
      <c r="VJO76" s="251"/>
      <c r="VJP76" s="251"/>
      <c r="VJQ76" s="265"/>
      <c r="VJR76" s="251"/>
      <c r="VJS76" s="251"/>
      <c r="VJT76" s="251"/>
      <c r="VJU76" s="251"/>
      <c r="VJV76" s="251"/>
      <c r="VJW76" s="251"/>
      <c r="VJX76" s="265"/>
      <c r="VJY76" s="251"/>
      <c r="VJZ76" s="251"/>
      <c r="VKA76" s="251"/>
      <c r="VKB76" s="251"/>
      <c r="VKC76" s="251"/>
      <c r="VKD76" s="251"/>
      <c r="VKE76" s="265"/>
      <c r="VKF76" s="251"/>
      <c r="VKG76" s="251"/>
      <c r="VKH76" s="251"/>
      <c r="VKI76" s="251"/>
      <c r="VKJ76" s="251"/>
      <c r="VKK76" s="251"/>
      <c r="VKL76" s="265"/>
      <c r="VKM76" s="251"/>
      <c r="VKN76" s="251"/>
      <c r="VKO76" s="251"/>
      <c r="VKP76" s="251"/>
      <c r="VKQ76" s="251"/>
      <c r="VKR76" s="251"/>
      <c r="VKS76" s="265"/>
      <c r="VKT76" s="251"/>
      <c r="VKU76" s="251"/>
      <c r="VKV76" s="251"/>
      <c r="VKW76" s="251"/>
      <c r="VKX76" s="251"/>
      <c r="VKY76" s="251"/>
      <c r="VKZ76" s="265"/>
      <c r="VLA76" s="251"/>
      <c r="VLB76" s="251"/>
      <c r="VLC76" s="251"/>
      <c r="VLD76" s="251"/>
      <c r="VLE76" s="251"/>
      <c r="VLF76" s="251"/>
      <c r="VLG76" s="265"/>
      <c r="VLH76" s="251"/>
      <c r="VLI76" s="251"/>
      <c r="VLJ76" s="251"/>
      <c r="VLK76" s="251"/>
      <c r="VLL76" s="251"/>
      <c r="VLM76" s="251"/>
      <c r="VLN76" s="265"/>
      <c r="VLO76" s="251"/>
      <c r="VLP76" s="251"/>
      <c r="VLQ76" s="251"/>
      <c r="VLR76" s="251"/>
      <c r="VLS76" s="251"/>
      <c r="VLT76" s="251"/>
      <c r="VLU76" s="265"/>
      <c r="VLV76" s="251"/>
      <c r="VLW76" s="251"/>
      <c r="VLX76" s="251"/>
      <c r="VLY76" s="251"/>
      <c r="VLZ76" s="251"/>
      <c r="VMA76" s="251"/>
      <c r="VMB76" s="265"/>
      <c r="VMC76" s="251"/>
      <c r="VMD76" s="251"/>
      <c r="VME76" s="251"/>
      <c r="VMF76" s="251"/>
      <c r="VMG76" s="251"/>
      <c r="VMH76" s="251"/>
      <c r="VMI76" s="265"/>
      <c r="VMJ76" s="251"/>
      <c r="VMK76" s="251"/>
      <c r="VML76" s="251"/>
      <c r="VMM76" s="251"/>
      <c r="VMN76" s="251"/>
      <c r="VMO76" s="251"/>
      <c r="VMP76" s="265"/>
      <c r="VMQ76" s="251"/>
      <c r="VMR76" s="251"/>
      <c r="VMS76" s="251"/>
      <c r="VMT76" s="251"/>
      <c r="VMU76" s="251"/>
      <c r="VMV76" s="251"/>
      <c r="VMW76" s="265"/>
      <c r="VMX76" s="251"/>
      <c r="VMY76" s="251"/>
      <c r="VMZ76" s="251"/>
      <c r="VNA76" s="251"/>
      <c r="VNB76" s="251"/>
      <c r="VNC76" s="251"/>
      <c r="VND76" s="265"/>
      <c r="VNE76" s="251"/>
      <c r="VNF76" s="251"/>
      <c r="VNG76" s="251"/>
      <c r="VNH76" s="251"/>
      <c r="VNI76" s="251"/>
      <c r="VNJ76" s="251"/>
      <c r="VNK76" s="265"/>
      <c r="VNL76" s="251"/>
      <c r="VNM76" s="251"/>
      <c r="VNN76" s="251"/>
      <c r="VNO76" s="251"/>
      <c r="VNP76" s="251"/>
      <c r="VNQ76" s="251"/>
      <c r="VNR76" s="265"/>
      <c r="VNS76" s="251"/>
      <c r="VNT76" s="251"/>
      <c r="VNU76" s="251"/>
      <c r="VNV76" s="251"/>
      <c r="VNW76" s="251"/>
      <c r="VNX76" s="251"/>
      <c r="VNY76" s="265"/>
      <c r="VNZ76" s="251"/>
      <c r="VOA76" s="251"/>
      <c r="VOB76" s="251"/>
      <c r="VOC76" s="251"/>
      <c r="VOD76" s="251"/>
      <c r="VOE76" s="251"/>
      <c r="VOF76" s="265"/>
      <c r="VOG76" s="251"/>
      <c r="VOH76" s="251"/>
      <c r="VOI76" s="251"/>
      <c r="VOJ76" s="251"/>
      <c r="VOK76" s="251"/>
      <c r="VOL76" s="251"/>
      <c r="VOM76" s="265"/>
      <c r="VON76" s="251"/>
      <c r="VOO76" s="251"/>
      <c r="VOP76" s="251"/>
      <c r="VOQ76" s="251"/>
      <c r="VOR76" s="251"/>
      <c r="VOS76" s="251"/>
      <c r="VOT76" s="265"/>
      <c r="VOU76" s="251"/>
      <c r="VOV76" s="251"/>
      <c r="VOW76" s="251"/>
      <c r="VOX76" s="251"/>
      <c r="VOY76" s="251"/>
      <c r="VOZ76" s="251"/>
      <c r="VPA76" s="265"/>
      <c r="VPB76" s="251"/>
      <c r="VPC76" s="251"/>
      <c r="VPD76" s="251"/>
      <c r="VPE76" s="251"/>
      <c r="VPF76" s="251"/>
      <c r="VPG76" s="251"/>
      <c r="VPH76" s="265"/>
      <c r="VPI76" s="251"/>
      <c r="VPJ76" s="251"/>
      <c r="VPK76" s="251"/>
      <c r="VPL76" s="251"/>
      <c r="VPM76" s="251"/>
      <c r="VPN76" s="251"/>
      <c r="VPO76" s="265"/>
      <c r="VPP76" s="251"/>
      <c r="VPQ76" s="251"/>
      <c r="VPR76" s="251"/>
      <c r="VPS76" s="251"/>
      <c r="VPT76" s="251"/>
      <c r="VPU76" s="251"/>
      <c r="VPV76" s="265"/>
      <c r="VPW76" s="251"/>
      <c r="VPX76" s="251"/>
      <c r="VPY76" s="251"/>
      <c r="VPZ76" s="251"/>
      <c r="VQA76" s="251"/>
      <c r="VQB76" s="251"/>
      <c r="VQC76" s="265"/>
      <c r="VQD76" s="251"/>
      <c r="VQE76" s="251"/>
      <c r="VQF76" s="251"/>
      <c r="VQG76" s="251"/>
      <c r="VQH76" s="251"/>
      <c r="VQI76" s="251"/>
      <c r="VQJ76" s="265"/>
      <c r="VQK76" s="251"/>
      <c r="VQL76" s="251"/>
      <c r="VQM76" s="251"/>
      <c r="VQN76" s="251"/>
      <c r="VQO76" s="251"/>
      <c r="VQP76" s="251"/>
      <c r="VQQ76" s="265"/>
      <c r="VQR76" s="251"/>
      <c r="VQS76" s="251"/>
      <c r="VQT76" s="251"/>
      <c r="VQU76" s="251"/>
      <c r="VQV76" s="251"/>
      <c r="VQW76" s="251"/>
      <c r="VQX76" s="265"/>
      <c r="VQY76" s="251"/>
      <c r="VQZ76" s="251"/>
      <c r="VRA76" s="251"/>
      <c r="VRB76" s="251"/>
      <c r="VRC76" s="251"/>
      <c r="VRD76" s="251"/>
      <c r="VRE76" s="265"/>
      <c r="VRF76" s="251"/>
      <c r="VRG76" s="251"/>
      <c r="VRH76" s="251"/>
      <c r="VRI76" s="251"/>
      <c r="VRJ76" s="251"/>
      <c r="VRK76" s="251"/>
      <c r="VRL76" s="265"/>
      <c r="VRM76" s="251"/>
      <c r="VRN76" s="251"/>
      <c r="VRO76" s="251"/>
      <c r="VRP76" s="251"/>
      <c r="VRQ76" s="251"/>
      <c r="VRR76" s="251"/>
      <c r="VRS76" s="265"/>
      <c r="VRT76" s="251"/>
      <c r="VRU76" s="251"/>
      <c r="VRV76" s="251"/>
      <c r="VRW76" s="251"/>
      <c r="VRX76" s="251"/>
      <c r="VRY76" s="251"/>
      <c r="VRZ76" s="265"/>
      <c r="VSA76" s="251"/>
      <c r="VSB76" s="251"/>
      <c r="VSC76" s="251"/>
      <c r="VSD76" s="251"/>
      <c r="VSE76" s="251"/>
      <c r="VSF76" s="251"/>
      <c r="VSG76" s="265"/>
      <c r="VSH76" s="251"/>
      <c r="VSI76" s="251"/>
      <c r="VSJ76" s="251"/>
      <c r="VSK76" s="251"/>
      <c r="VSL76" s="251"/>
      <c r="VSM76" s="251"/>
      <c r="VSN76" s="265"/>
      <c r="VSO76" s="251"/>
      <c r="VSP76" s="251"/>
      <c r="VSQ76" s="251"/>
      <c r="VSR76" s="251"/>
      <c r="VSS76" s="251"/>
      <c r="VST76" s="251"/>
      <c r="VSU76" s="265"/>
      <c r="VSV76" s="251"/>
      <c r="VSW76" s="251"/>
      <c r="VSX76" s="251"/>
      <c r="VSY76" s="251"/>
      <c r="VSZ76" s="251"/>
      <c r="VTA76" s="251"/>
      <c r="VTB76" s="265"/>
      <c r="VTC76" s="251"/>
      <c r="VTD76" s="251"/>
      <c r="VTE76" s="251"/>
      <c r="VTF76" s="251"/>
      <c r="VTG76" s="251"/>
      <c r="VTH76" s="251"/>
      <c r="VTI76" s="265"/>
      <c r="VTJ76" s="251"/>
      <c r="VTK76" s="251"/>
      <c r="VTL76" s="251"/>
      <c r="VTM76" s="251"/>
      <c r="VTN76" s="251"/>
      <c r="VTO76" s="251"/>
      <c r="VTP76" s="265"/>
      <c r="VTQ76" s="251"/>
      <c r="VTR76" s="251"/>
      <c r="VTS76" s="251"/>
      <c r="VTT76" s="251"/>
      <c r="VTU76" s="251"/>
      <c r="VTV76" s="251"/>
      <c r="VTW76" s="265"/>
      <c r="VTX76" s="251"/>
      <c r="VTY76" s="251"/>
      <c r="VTZ76" s="251"/>
      <c r="VUA76" s="251"/>
      <c r="VUB76" s="251"/>
      <c r="VUC76" s="251"/>
      <c r="VUD76" s="265"/>
      <c r="VUE76" s="251"/>
      <c r="VUF76" s="251"/>
      <c r="VUG76" s="251"/>
      <c r="VUH76" s="251"/>
      <c r="VUI76" s="251"/>
      <c r="VUJ76" s="251"/>
      <c r="VUK76" s="265"/>
      <c r="VUL76" s="251"/>
      <c r="VUM76" s="251"/>
      <c r="VUN76" s="251"/>
      <c r="VUO76" s="251"/>
      <c r="VUP76" s="251"/>
      <c r="VUQ76" s="251"/>
      <c r="VUR76" s="265"/>
      <c r="VUS76" s="251"/>
      <c r="VUT76" s="251"/>
      <c r="VUU76" s="251"/>
      <c r="VUV76" s="251"/>
      <c r="VUW76" s="251"/>
      <c r="VUX76" s="251"/>
      <c r="VUY76" s="265"/>
      <c r="VUZ76" s="251"/>
      <c r="VVA76" s="251"/>
      <c r="VVB76" s="251"/>
      <c r="VVC76" s="251"/>
      <c r="VVD76" s="251"/>
      <c r="VVE76" s="251"/>
      <c r="VVF76" s="265"/>
      <c r="VVG76" s="251"/>
      <c r="VVH76" s="251"/>
      <c r="VVI76" s="251"/>
      <c r="VVJ76" s="251"/>
      <c r="VVK76" s="251"/>
      <c r="VVL76" s="251"/>
      <c r="VVM76" s="265"/>
      <c r="VVN76" s="251"/>
      <c r="VVO76" s="251"/>
      <c r="VVP76" s="251"/>
      <c r="VVQ76" s="251"/>
      <c r="VVR76" s="251"/>
      <c r="VVS76" s="251"/>
      <c r="VVT76" s="265"/>
      <c r="VVU76" s="251"/>
      <c r="VVV76" s="251"/>
      <c r="VVW76" s="251"/>
      <c r="VVX76" s="251"/>
      <c r="VVY76" s="251"/>
      <c r="VVZ76" s="251"/>
      <c r="VWA76" s="265"/>
      <c r="VWB76" s="251"/>
      <c r="VWC76" s="251"/>
      <c r="VWD76" s="251"/>
      <c r="VWE76" s="251"/>
      <c r="VWF76" s="251"/>
      <c r="VWG76" s="251"/>
      <c r="VWH76" s="265"/>
      <c r="VWI76" s="251"/>
      <c r="VWJ76" s="251"/>
      <c r="VWK76" s="251"/>
      <c r="VWL76" s="251"/>
      <c r="VWM76" s="251"/>
      <c r="VWN76" s="251"/>
      <c r="VWO76" s="265"/>
      <c r="VWP76" s="251"/>
      <c r="VWQ76" s="251"/>
      <c r="VWR76" s="251"/>
      <c r="VWS76" s="251"/>
      <c r="VWT76" s="251"/>
      <c r="VWU76" s="251"/>
      <c r="VWV76" s="265"/>
      <c r="VWW76" s="251"/>
      <c r="VWX76" s="251"/>
      <c r="VWY76" s="251"/>
      <c r="VWZ76" s="251"/>
      <c r="VXA76" s="251"/>
      <c r="VXB76" s="251"/>
      <c r="VXC76" s="265"/>
      <c r="VXD76" s="251"/>
      <c r="VXE76" s="251"/>
      <c r="VXF76" s="251"/>
      <c r="VXG76" s="251"/>
      <c r="VXH76" s="251"/>
      <c r="VXI76" s="251"/>
      <c r="VXJ76" s="265"/>
      <c r="VXK76" s="251"/>
      <c r="VXL76" s="251"/>
      <c r="VXM76" s="251"/>
      <c r="VXN76" s="251"/>
      <c r="VXO76" s="251"/>
      <c r="VXP76" s="251"/>
      <c r="VXQ76" s="265"/>
      <c r="VXR76" s="251"/>
      <c r="VXS76" s="251"/>
      <c r="VXT76" s="251"/>
      <c r="VXU76" s="251"/>
      <c r="VXV76" s="251"/>
      <c r="VXW76" s="251"/>
      <c r="VXX76" s="265"/>
      <c r="VXY76" s="251"/>
      <c r="VXZ76" s="251"/>
      <c r="VYA76" s="251"/>
      <c r="VYB76" s="251"/>
      <c r="VYC76" s="251"/>
      <c r="VYD76" s="251"/>
      <c r="VYE76" s="265"/>
      <c r="VYF76" s="251"/>
      <c r="VYG76" s="251"/>
      <c r="VYH76" s="251"/>
      <c r="VYI76" s="251"/>
      <c r="VYJ76" s="251"/>
      <c r="VYK76" s="251"/>
      <c r="VYL76" s="265"/>
      <c r="VYM76" s="251"/>
      <c r="VYN76" s="251"/>
      <c r="VYO76" s="251"/>
      <c r="VYP76" s="251"/>
      <c r="VYQ76" s="251"/>
      <c r="VYR76" s="251"/>
      <c r="VYS76" s="265"/>
      <c r="VYT76" s="251"/>
      <c r="VYU76" s="251"/>
      <c r="VYV76" s="251"/>
      <c r="VYW76" s="251"/>
      <c r="VYX76" s="251"/>
      <c r="VYY76" s="251"/>
      <c r="VYZ76" s="265"/>
      <c r="VZA76" s="251"/>
      <c r="VZB76" s="251"/>
      <c r="VZC76" s="251"/>
      <c r="VZD76" s="251"/>
      <c r="VZE76" s="251"/>
      <c r="VZF76" s="251"/>
      <c r="VZG76" s="265"/>
      <c r="VZH76" s="251"/>
      <c r="VZI76" s="251"/>
      <c r="VZJ76" s="251"/>
      <c r="VZK76" s="251"/>
      <c r="VZL76" s="251"/>
      <c r="VZM76" s="251"/>
      <c r="VZN76" s="265"/>
      <c r="VZO76" s="251"/>
      <c r="VZP76" s="251"/>
      <c r="VZQ76" s="251"/>
      <c r="VZR76" s="251"/>
      <c r="VZS76" s="251"/>
      <c r="VZT76" s="251"/>
      <c r="VZU76" s="265"/>
      <c r="VZV76" s="251"/>
      <c r="VZW76" s="251"/>
      <c r="VZX76" s="251"/>
      <c r="VZY76" s="251"/>
      <c r="VZZ76" s="251"/>
      <c r="WAA76" s="251"/>
      <c r="WAB76" s="265"/>
      <c r="WAC76" s="251"/>
      <c r="WAD76" s="251"/>
      <c r="WAE76" s="251"/>
      <c r="WAF76" s="251"/>
      <c r="WAG76" s="251"/>
      <c r="WAH76" s="251"/>
      <c r="WAI76" s="265"/>
      <c r="WAJ76" s="251"/>
      <c r="WAK76" s="251"/>
      <c r="WAL76" s="251"/>
      <c r="WAM76" s="251"/>
      <c r="WAN76" s="251"/>
      <c r="WAO76" s="251"/>
      <c r="WAP76" s="265"/>
      <c r="WAQ76" s="251"/>
      <c r="WAR76" s="251"/>
      <c r="WAS76" s="251"/>
      <c r="WAT76" s="251"/>
      <c r="WAU76" s="251"/>
      <c r="WAV76" s="251"/>
      <c r="WAW76" s="265"/>
      <c r="WAX76" s="251"/>
      <c r="WAY76" s="251"/>
      <c r="WAZ76" s="251"/>
      <c r="WBA76" s="251"/>
      <c r="WBB76" s="251"/>
      <c r="WBC76" s="251"/>
      <c r="WBD76" s="265"/>
      <c r="WBE76" s="251"/>
      <c r="WBF76" s="251"/>
      <c r="WBG76" s="251"/>
      <c r="WBH76" s="251"/>
      <c r="WBI76" s="251"/>
      <c r="WBJ76" s="251"/>
      <c r="WBK76" s="265"/>
      <c r="WBL76" s="251"/>
      <c r="WBM76" s="251"/>
      <c r="WBN76" s="251"/>
      <c r="WBO76" s="251"/>
      <c r="WBP76" s="251"/>
      <c r="WBQ76" s="251"/>
      <c r="WBR76" s="265"/>
      <c r="WBS76" s="251"/>
      <c r="WBT76" s="251"/>
      <c r="WBU76" s="251"/>
      <c r="WBV76" s="251"/>
      <c r="WBW76" s="251"/>
      <c r="WBX76" s="251"/>
      <c r="WBY76" s="265"/>
      <c r="WBZ76" s="251"/>
      <c r="WCA76" s="251"/>
      <c r="WCB76" s="251"/>
      <c r="WCC76" s="251"/>
      <c r="WCD76" s="251"/>
      <c r="WCE76" s="251"/>
      <c r="WCF76" s="265"/>
      <c r="WCG76" s="251"/>
      <c r="WCH76" s="251"/>
      <c r="WCI76" s="251"/>
      <c r="WCJ76" s="251"/>
      <c r="WCK76" s="251"/>
      <c r="WCL76" s="251"/>
      <c r="WCM76" s="265"/>
      <c r="WCN76" s="251"/>
      <c r="WCO76" s="251"/>
      <c r="WCP76" s="251"/>
      <c r="WCQ76" s="251"/>
      <c r="WCR76" s="251"/>
      <c r="WCS76" s="251"/>
      <c r="WCT76" s="265"/>
      <c r="WCU76" s="251"/>
      <c r="WCV76" s="251"/>
      <c r="WCW76" s="251"/>
      <c r="WCX76" s="251"/>
      <c r="WCY76" s="251"/>
      <c r="WCZ76" s="251"/>
      <c r="WDA76" s="265"/>
      <c r="WDB76" s="251"/>
      <c r="WDC76" s="251"/>
      <c r="WDD76" s="251"/>
      <c r="WDE76" s="251"/>
      <c r="WDF76" s="251"/>
      <c r="WDG76" s="251"/>
      <c r="WDH76" s="265"/>
      <c r="WDI76" s="251"/>
      <c r="WDJ76" s="251"/>
      <c r="WDK76" s="251"/>
      <c r="WDL76" s="251"/>
      <c r="WDM76" s="251"/>
      <c r="WDN76" s="251"/>
      <c r="WDO76" s="265"/>
      <c r="WDP76" s="251"/>
      <c r="WDQ76" s="251"/>
      <c r="WDR76" s="251"/>
      <c r="WDS76" s="251"/>
      <c r="WDT76" s="251"/>
      <c r="WDU76" s="251"/>
      <c r="WDV76" s="265"/>
      <c r="WDW76" s="251"/>
      <c r="WDX76" s="251"/>
      <c r="WDY76" s="251"/>
      <c r="WDZ76" s="251"/>
      <c r="WEA76" s="251"/>
      <c r="WEB76" s="251"/>
      <c r="WEC76" s="265"/>
      <c r="WED76" s="251"/>
      <c r="WEE76" s="251"/>
      <c r="WEF76" s="251"/>
      <c r="WEG76" s="251"/>
      <c r="WEH76" s="251"/>
      <c r="WEI76" s="251"/>
      <c r="WEJ76" s="265"/>
      <c r="WEK76" s="251"/>
      <c r="WEL76" s="251"/>
      <c r="WEM76" s="251"/>
      <c r="WEN76" s="251"/>
      <c r="WEO76" s="251"/>
      <c r="WEP76" s="251"/>
      <c r="WEQ76" s="265"/>
      <c r="WER76" s="251"/>
      <c r="WES76" s="251"/>
      <c r="WET76" s="251"/>
      <c r="WEU76" s="251"/>
      <c r="WEV76" s="251"/>
      <c r="WEW76" s="251"/>
      <c r="WEX76" s="265"/>
      <c r="WEY76" s="251"/>
      <c r="WEZ76" s="251"/>
      <c r="WFA76" s="251"/>
      <c r="WFB76" s="251"/>
      <c r="WFC76" s="251"/>
      <c r="WFD76" s="251"/>
      <c r="WFE76" s="265"/>
      <c r="WFF76" s="251"/>
      <c r="WFG76" s="251"/>
      <c r="WFH76" s="251"/>
      <c r="WFI76" s="251"/>
      <c r="WFJ76" s="251"/>
      <c r="WFK76" s="251"/>
      <c r="WFL76" s="265"/>
      <c r="WFM76" s="251"/>
      <c r="WFN76" s="251"/>
      <c r="WFO76" s="251"/>
      <c r="WFP76" s="251"/>
      <c r="WFQ76" s="251"/>
      <c r="WFR76" s="251"/>
      <c r="WFS76" s="265"/>
      <c r="WFT76" s="251"/>
      <c r="WFU76" s="251"/>
      <c r="WFV76" s="251"/>
      <c r="WFW76" s="251"/>
      <c r="WFX76" s="251"/>
      <c r="WFY76" s="251"/>
      <c r="WFZ76" s="265"/>
      <c r="WGA76" s="251"/>
      <c r="WGB76" s="251"/>
      <c r="WGC76" s="251"/>
      <c r="WGD76" s="251"/>
      <c r="WGE76" s="251"/>
      <c r="WGF76" s="251"/>
      <c r="WGG76" s="265"/>
      <c r="WGH76" s="251"/>
      <c r="WGI76" s="251"/>
      <c r="WGJ76" s="251"/>
      <c r="WGK76" s="251"/>
      <c r="WGL76" s="251"/>
      <c r="WGM76" s="251"/>
      <c r="WGN76" s="265"/>
      <c r="WGO76" s="251"/>
      <c r="WGP76" s="251"/>
      <c r="WGQ76" s="251"/>
      <c r="WGR76" s="251"/>
      <c r="WGS76" s="251"/>
      <c r="WGT76" s="251"/>
      <c r="WGU76" s="265"/>
      <c r="WGV76" s="251"/>
      <c r="WGW76" s="251"/>
      <c r="WGX76" s="251"/>
      <c r="WGY76" s="251"/>
      <c r="WGZ76" s="251"/>
      <c r="WHA76" s="251"/>
      <c r="WHB76" s="265"/>
      <c r="WHC76" s="251"/>
      <c r="WHD76" s="251"/>
      <c r="WHE76" s="251"/>
      <c r="WHF76" s="251"/>
      <c r="WHG76" s="251"/>
      <c r="WHH76" s="251"/>
      <c r="WHI76" s="265"/>
      <c r="WHJ76" s="251"/>
      <c r="WHK76" s="251"/>
      <c r="WHL76" s="251"/>
      <c r="WHM76" s="251"/>
      <c r="WHN76" s="251"/>
      <c r="WHO76" s="251"/>
      <c r="WHP76" s="265"/>
      <c r="WHQ76" s="251"/>
      <c r="WHR76" s="251"/>
      <c r="WHS76" s="251"/>
      <c r="WHT76" s="251"/>
      <c r="WHU76" s="251"/>
      <c r="WHV76" s="251"/>
      <c r="WHW76" s="265"/>
      <c r="WHX76" s="251"/>
      <c r="WHY76" s="251"/>
      <c r="WHZ76" s="251"/>
      <c r="WIA76" s="251"/>
      <c r="WIB76" s="251"/>
      <c r="WIC76" s="251"/>
      <c r="WID76" s="265"/>
      <c r="WIE76" s="251"/>
      <c r="WIF76" s="251"/>
      <c r="WIG76" s="251"/>
      <c r="WIH76" s="251"/>
      <c r="WII76" s="251"/>
      <c r="WIJ76" s="251"/>
      <c r="WIK76" s="265"/>
      <c r="WIL76" s="251"/>
      <c r="WIM76" s="251"/>
      <c r="WIN76" s="251"/>
      <c r="WIO76" s="251"/>
      <c r="WIP76" s="251"/>
      <c r="WIQ76" s="251"/>
      <c r="WIR76" s="265"/>
      <c r="WIS76" s="251"/>
      <c r="WIT76" s="251"/>
      <c r="WIU76" s="251"/>
      <c r="WIV76" s="251"/>
      <c r="WIW76" s="251"/>
      <c r="WIX76" s="251"/>
      <c r="WIY76" s="265"/>
      <c r="WIZ76" s="251"/>
      <c r="WJA76" s="251"/>
      <c r="WJB76" s="251"/>
      <c r="WJC76" s="251"/>
      <c r="WJD76" s="251"/>
      <c r="WJE76" s="251"/>
      <c r="WJF76" s="265"/>
      <c r="WJG76" s="251"/>
      <c r="WJH76" s="251"/>
      <c r="WJI76" s="251"/>
      <c r="WJJ76" s="251"/>
      <c r="WJK76" s="251"/>
      <c r="WJL76" s="251"/>
      <c r="WJM76" s="265"/>
      <c r="WJN76" s="251"/>
      <c r="WJO76" s="251"/>
      <c r="WJP76" s="251"/>
      <c r="WJQ76" s="251"/>
      <c r="WJR76" s="251"/>
      <c r="WJS76" s="251"/>
      <c r="WJT76" s="265"/>
      <c r="WJU76" s="251"/>
      <c r="WJV76" s="251"/>
      <c r="WJW76" s="251"/>
      <c r="WJX76" s="251"/>
      <c r="WJY76" s="251"/>
      <c r="WJZ76" s="251"/>
      <c r="WKA76" s="265"/>
      <c r="WKB76" s="251"/>
      <c r="WKC76" s="251"/>
      <c r="WKD76" s="251"/>
      <c r="WKE76" s="251"/>
      <c r="WKF76" s="251"/>
      <c r="WKG76" s="251"/>
      <c r="WKH76" s="265"/>
      <c r="WKI76" s="251"/>
      <c r="WKJ76" s="251"/>
      <c r="WKK76" s="251"/>
      <c r="WKL76" s="251"/>
      <c r="WKM76" s="251"/>
      <c r="WKN76" s="251"/>
      <c r="WKO76" s="265"/>
      <c r="WKP76" s="251"/>
      <c r="WKQ76" s="251"/>
      <c r="WKR76" s="251"/>
      <c r="WKS76" s="251"/>
      <c r="WKT76" s="251"/>
      <c r="WKU76" s="251"/>
      <c r="WKV76" s="265"/>
      <c r="WKW76" s="251"/>
      <c r="WKX76" s="251"/>
      <c r="WKY76" s="251"/>
      <c r="WKZ76" s="251"/>
      <c r="WLA76" s="251"/>
      <c r="WLB76" s="251"/>
      <c r="WLC76" s="265"/>
      <c r="WLD76" s="251"/>
      <c r="WLE76" s="251"/>
      <c r="WLF76" s="251"/>
      <c r="WLG76" s="251"/>
      <c r="WLH76" s="251"/>
      <c r="WLI76" s="251"/>
      <c r="WLJ76" s="265"/>
      <c r="WLK76" s="251"/>
      <c r="WLL76" s="251"/>
      <c r="WLM76" s="251"/>
      <c r="WLN76" s="251"/>
      <c r="WLO76" s="251"/>
      <c r="WLP76" s="251"/>
      <c r="WLQ76" s="265"/>
      <c r="WLR76" s="251"/>
      <c r="WLS76" s="251"/>
      <c r="WLT76" s="251"/>
      <c r="WLU76" s="251"/>
      <c r="WLV76" s="251"/>
      <c r="WLW76" s="251"/>
      <c r="WLX76" s="265"/>
      <c r="WLY76" s="251"/>
      <c r="WLZ76" s="251"/>
      <c r="WMA76" s="251"/>
      <c r="WMB76" s="251"/>
      <c r="WMC76" s="251"/>
      <c r="WMD76" s="251"/>
      <c r="WME76" s="265"/>
      <c r="WMF76" s="251"/>
      <c r="WMG76" s="251"/>
      <c r="WMH76" s="251"/>
      <c r="WMI76" s="251"/>
      <c r="WMJ76" s="251"/>
      <c r="WMK76" s="251"/>
      <c r="WML76" s="265"/>
      <c r="WMM76" s="251"/>
      <c r="WMN76" s="251"/>
      <c r="WMO76" s="251"/>
      <c r="WMP76" s="251"/>
      <c r="WMQ76" s="251"/>
      <c r="WMR76" s="251"/>
      <c r="WMS76" s="265"/>
      <c r="WMT76" s="251"/>
      <c r="WMU76" s="251"/>
      <c r="WMV76" s="251"/>
      <c r="WMW76" s="251"/>
      <c r="WMX76" s="251"/>
      <c r="WMY76" s="251"/>
      <c r="WMZ76" s="265"/>
      <c r="WNA76" s="251"/>
      <c r="WNB76" s="251"/>
      <c r="WNC76" s="251"/>
      <c r="WND76" s="251"/>
      <c r="WNE76" s="251"/>
      <c r="WNF76" s="251"/>
      <c r="WNG76" s="265"/>
      <c r="WNH76" s="251"/>
      <c r="WNI76" s="251"/>
      <c r="WNJ76" s="251"/>
      <c r="WNK76" s="251"/>
      <c r="WNL76" s="251"/>
      <c r="WNM76" s="251"/>
      <c r="WNN76" s="265"/>
      <c r="WNO76" s="251"/>
      <c r="WNP76" s="251"/>
      <c r="WNQ76" s="251"/>
      <c r="WNR76" s="251"/>
      <c r="WNS76" s="251"/>
      <c r="WNT76" s="251"/>
      <c r="WNU76" s="265"/>
      <c r="WNV76" s="251"/>
      <c r="WNW76" s="251"/>
      <c r="WNX76" s="251"/>
      <c r="WNY76" s="251"/>
      <c r="WNZ76" s="251"/>
      <c r="WOA76" s="251"/>
      <c r="WOB76" s="265"/>
      <c r="WOC76" s="251"/>
      <c r="WOD76" s="251"/>
      <c r="WOE76" s="251"/>
      <c r="WOF76" s="251"/>
      <c r="WOG76" s="251"/>
      <c r="WOH76" s="251"/>
      <c r="WOI76" s="265"/>
      <c r="WOJ76" s="251"/>
      <c r="WOK76" s="251"/>
      <c r="WOL76" s="251"/>
      <c r="WOM76" s="251"/>
      <c r="WON76" s="251"/>
      <c r="WOO76" s="251"/>
      <c r="WOP76" s="265"/>
      <c r="WOQ76" s="251"/>
      <c r="WOR76" s="251"/>
      <c r="WOS76" s="251"/>
      <c r="WOT76" s="251"/>
      <c r="WOU76" s="251"/>
      <c r="WOV76" s="251"/>
      <c r="WOW76" s="265"/>
      <c r="WOX76" s="251"/>
      <c r="WOY76" s="251"/>
      <c r="WOZ76" s="251"/>
      <c r="WPA76" s="251"/>
      <c r="WPB76" s="251"/>
      <c r="WPC76" s="251"/>
      <c r="WPD76" s="265"/>
      <c r="WPE76" s="251"/>
      <c r="WPF76" s="251"/>
      <c r="WPG76" s="251"/>
      <c r="WPH76" s="251"/>
      <c r="WPI76" s="251"/>
      <c r="WPJ76" s="251"/>
      <c r="WPK76" s="265"/>
      <c r="WPL76" s="251"/>
      <c r="WPM76" s="251"/>
      <c r="WPN76" s="251"/>
      <c r="WPO76" s="251"/>
      <c r="WPP76" s="251"/>
      <c r="WPQ76" s="251"/>
      <c r="WPR76" s="265"/>
      <c r="WPS76" s="251"/>
      <c r="WPT76" s="251"/>
      <c r="WPU76" s="251"/>
      <c r="WPV76" s="251"/>
      <c r="WPW76" s="251"/>
      <c r="WPX76" s="251"/>
      <c r="WPY76" s="265"/>
      <c r="WPZ76" s="251"/>
      <c r="WQA76" s="251"/>
      <c r="WQB76" s="251"/>
      <c r="WQC76" s="251"/>
      <c r="WQD76" s="251"/>
      <c r="WQE76" s="251"/>
      <c r="WQF76" s="265"/>
      <c r="WQG76" s="251"/>
      <c r="WQH76" s="251"/>
      <c r="WQI76" s="251"/>
      <c r="WQJ76" s="251"/>
      <c r="WQK76" s="251"/>
      <c r="WQL76" s="251"/>
      <c r="WQM76" s="265"/>
      <c r="WQN76" s="251"/>
      <c r="WQO76" s="251"/>
      <c r="WQP76" s="251"/>
      <c r="WQQ76" s="251"/>
      <c r="WQR76" s="251"/>
      <c r="WQS76" s="251"/>
      <c r="WQT76" s="265"/>
      <c r="WQU76" s="251"/>
      <c r="WQV76" s="251"/>
      <c r="WQW76" s="251"/>
      <c r="WQX76" s="251"/>
      <c r="WQY76" s="251"/>
      <c r="WQZ76" s="251"/>
      <c r="WRA76" s="265"/>
      <c r="WRB76" s="251"/>
      <c r="WRC76" s="251"/>
      <c r="WRD76" s="251"/>
      <c r="WRE76" s="251"/>
      <c r="WRF76" s="251"/>
      <c r="WRG76" s="251"/>
      <c r="WRH76" s="265"/>
      <c r="WRI76" s="251"/>
      <c r="WRJ76" s="251"/>
      <c r="WRK76" s="251"/>
      <c r="WRL76" s="251"/>
      <c r="WRM76" s="251"/>
      <c r="WRN76" s="251"/>
      <c r="WRO76" s="265"/>
      <c r="WRP76" s="251"/>
      <c r="WRQ76" s="251"/>
      <c r="WRR76" s="251"/>
      <c r="WRS76" s="251"/>
      <c r="WRT76" s="251"/>
      <c r="WRU76" s="251"/>
      <c r="WRV76" s="265"/>
      <c r="WRW76" s="251"/>
      <c r="WRX76" s="251"/>
      <c r="WRY76" s="251"/>
      <c r="WRZ76" s="251"/>
      <c r="WSA76" s="251"/>
      <c r="WSB76" s="251"/>
      <c r="WSC76" s="265"/>
      <c r="WSD76" s="251"/>
      <c r="WSE76" s="251"/>
      <c r="WSF76" s="251"/>
      <c r="WSG76" s="251"/>
      <c r="WSH76" s="251"/>
      <c r="WSI76" s="251"/>
      <c r="WSJ76" s="265"/>
      <c r="WSK76" s="251"/>
      <c r="WSL76" s="251"/>
      <c r="WSM76" s="251"/>
      <c r="WSN76" s="251"/>
      <c r="WSO76" s="251"/>
      <c r="WSP76" s="251"/>
      <c r="WSQ76" s="265"/>
      <c r="WSR76" s="251"/>
      <c r="WSS76" s="251"/>
      <c r="WST76" s="251"/>
      <c r="WSU76" s="251"/>
      <c r="WSV76" s="251"/>
      <c r="WSW76" s="251"/>
      <c r="WSX76" s="265"/>
      <c r="WSY76" s="251"/>
      <c r="WSZ76" s="251"/>
      <c r="WTA76" s="251"/>
      <c r="WTB76" s="251"/>
      <c r="WTC76" s="251"/>
      <c r="WTD76" s="251"/>
      <c r="WTE76" s="265"/>
      <c r="WTF76" s="251"/>
      <c r="WTG76" s="251"/>
      <c r="WTH76" s="251"/>
      <c r="WTI76" s="251"/>
      <c r="WTJ76" s="251"/>
      <c r="WTK76" s="251"/>
      <c r="WTL76" s="265"/>
      <c r="WTM76" s="251"/>
      <c r="WTN76" s="251"/>
      <c r="WTO76" s="251"/>
      <c r="WTP76" s="251"/>
      <c r="WTQ76" s="251"/>
      <c r="WTR76" s="251"/>
      <c r="WTS76" s="265"/>
      <c r="WTT76" s="251"/>
      <c r="WTU76" s="251"/>
      <c r="WTV76" s="251"/>
      <c r="WTW76" s="251"/>
      <c r="WTX76" s="251"/>
      <c r="WTY76" s="251"/>
      <c r="WTZ76" s="265"/>
      <c r="WUA76" s="251"/>
      <c r="WUB76" s="251"/>
      <c r="WUC76" s="251"/>
      <c r="WUD76" s="251"/>
      <c r="WUE76" s="251"/>
      <c r="WUF76" s="251"/>
      <c r="WUG76" s="265"/>
      <c r="WUH76" s="251"/>
      <c r="WUI76" s="251"/>
      <c r="WUJ76" s="251"/>
      <c r="WUK76" s="251"/>
      <c r="WUL76" s="251"/>
      <c r="WUM76" s="251"/>
      <c r="WUN76" s="265"/>
      <c r="WUO76" s="251"/>
      <c r="WUP76" s="251"/>
      <c r="WUQ76" s="251"/>
      <c r="WUR76" s="251"/>
      <c r="WUS76" s="251"/>
      <c r="WUT76" s="251"/>
      <c r="WUU76" s="265"/>
      <c r="WUV76" s="251"/>
      <c r="WUW76" s="251"/>
      <c r="WUX76" s="251"/>
      <c r="WUY76" s="251"/>
      <c r="WUZ76" s="251"/>
      <c r="WVA76" s="251"/>
      <c r="WVB76" s="265"/>
      <c r="WVC76" s="251"/>
      <c r="WVD76" s="251"/>
      <c r="WVE76" s="251"/>
      <c r="WVF76" s="251"/>
      <c r="WVG76" s="251"/>
      <c r="WVH76" s="251"/>
      <c r="WVI76" s="265"/>
      <c r="WVJ76" s="251"/>
      <c r="WVK76" s="251"/>
      <c r="WVL76" s="251"/>
      <c r="WVM76" s="251"/>
      <c r="WVN76" s="251"/>
      <c r="WVO76" s="251"/>
      <c r="WVP76" s="265"/>
      <c r="WVQ76" s="251"/>
      <c r="WVR76" s="251"/>
      <c r="WVS76" s="251"/>
      <c r="WVT76" s="251"/>
      <c r="WVU76" s="251"/>
      <c r="WVV76" s="251"/>
      <c r="WVW76" s="265"/>
      <c r="WVX76" s="251"/>
      <c r="WVY76" s="251"/>
      <c r="WVZ76" s="251"/>
      <c r="WWA76" s="251"/>
      <c r="WWB76" s="251"/>
      <c r="WWC76" s="251"/>
      <c r="WWD76" s="265"/>
      <c r="WWE76" s="251"/>
      <c r="WWF76" s="251"/>
      <c r="WWG76" s="251"/>
      <c r="WWH76" s="251"/>
      <c r="WWI76" s="251"/>
      <c r="WWJ76" s="251"/>
      <c r="WWK76" s="265"/>
      <c r="WWL76" s="251"/>
      <c r="WWM76" s="251"/>
      <c r="WWN76" s="251"/>
      <c r="WWO76" s="251"/>
      <c r="WWP76" s="251"/>
      <c r="WWQ76" s="251"/>
      <c r="WWR76" s="265"/>
      <c r="WWS76" s="251"/>
      <c r="WWT76" s="251"/>
      <c r="WWU76" s="251"/>
      <c r="WWV76" s="251"/>
      <c r="WWW76" s="251"/>
      <c r="WWX76" s="251"/>
      <c r="WWY76" s="265"/>
      <c r="WWZ76" s="251"/>
      <c r="WXA76" s="251"/>
      <c r="WXB76" s="251"/>
      <c r="WXC76" s="251"/>
      <c r="WXD76" s="251"/>
      <c r="WXE76" s="251"/>
      <c r="WXF76" s="265"/>
      <c r="WXG76" s="251"/>
      <c r="WXH76" s="251"/>
      <c r="WXI76" s="251"/>
      <c r="WXJ76" s="251"/>
      <c r="WXK76" s="251"/>
      <c r="WXL76" s="251"/>
      <c r="WXM76" s="265"/>
      <c r="WXN76" s="251"/>
      <c r="WXO76" s="251"/>
      <c r="WXP76" s="251"/>
      <c r="WXQ76" s="251"/>
      <c r="WXR76" s="251"/>
      <c r="WXS76" s="251"/>
      <c r="WXT76" s="265"/>
      <c r="WXU76" s="251"/>
      <c r="WXV76" s="251"/>
      <c r="WXW76" s="251"/>
      <c r="WXX76" s="251"/>
      <c r="WXY76" s="251"/>
      <c r="WXZ76" s="251"/>
      <c r="WYA76" s="265"/>
      <c r="WYB76" s="251"/>
      <c r="WYC76" s="251"/>
      <c r="WYD76" s="251"/>
      <c r="WYE76" s="251"/>
      <c r="WYF76" s="251"/>
      <c r="WYG76" s="251"/>
      <c r="WYH76" s="265"/>
      <c r="WYI76" s="251"/>
      <c r="WYJ76" s="251"/>
      <c r="WYK76" s="251"/>
      <c r="WYL76" s="251"/>
      <c r="WYM76" s="251"/>
      <c r="WYN76" s="251"/>
      <c r="WYO76" s="265"/>
      <c r="WYP76" s="251"/>
      <c r="WYQ76" s="251"/>
      <c r="WYR76" s="251"/>
      <c r="WYS76" s="251"/>
      <c r="WYT76" s="251"/>
      <c r="WYU76" s="251"/>
      <c r="WYV76" s="265"/>
      <c r="WYW76" s="251"/>
      <c r="WYX76" s="251"/>
      <c r="WYY76" s="251"/>
      <c r="WYZ76" s="251"/>
      <c r="WZA76" s="251"/>
      <c r="WZB76" s="251"/>
      <c r="WZC76" s="265"/>
      <c r="WZD76" s="251"/>
      <c r="WZE76" s="251"/>
      <c r="WZF76" s="251"/>
      <c r="WZG76" s="251"/>
      <c r="WZH76" s="251"/>
      <c r="WZI76" s="251"/>
      <c r="WZJ76" s="265"/>
      <c r="WZK76" s="251"/>
      <c r="WZL76" s="251"/>
      <c r="WZM76" s="251"/>
      <c r="WZN76" s="251"/>
      <c r="WZO76" s="251"/>
      <c r="WZP76" s="251"/>
      <c r="WZQ76" s="265"/>
      <c r="WZR76" s="251"/>
      <c r="WZS76" s="251"/>
      <c r="WZT76" s="251"/>
      <c r="WZU76" s="251"/>
      <c r="WZV76" s="251"/>
      <c r="WZW76" s="251"/>
      <c r="WZX76" s="265"/>
      <c r="WZY76" s="251"/>
      <c r="WZZ76" s="251"/>
      <c r="XAA76" s="251"/>
      <c r="XAB76" s="251"/>
      <c r="XAC76" s="251"/>
      <c r="XAD76" s="251"/>
      <c r="XAE76" s="265"/>
      <c r="XAF76" s="251"/>
      <c r="XAG76" s="251"/>
      <c r="XAH76" s="251"/>
      <c r="XAI76" s="251"/>
      <c r="XAJ76" s="251"/>
      <c r="XAK76" s="251"/>
      <c r="XAL76" s="265"/>
      <c r="XAM76" s="251"/>
      <c r="XAN76" s="251"/>
      <c r="XAO76" s="251"/>
      <c r="XAP76" s="251"/>
      <c r="XAQ76" s="251"/>
      <c r="XAR76" s="251"/>
      <c r="XAS76" s="265"/>
      <c r="XAT76" s="251"/>
      <c r="XAU76" s="251"/>
      <c r="XAV76" s="251"/>
      <c r="XAW76" s="251"/>
      <c r="XAX76" s="251"/>
      <c r="XAY76" s="251"/>
      <c r="XAZ76" s="265"/>
      <c r="XBA76" s="251"/>
      <c r="XBB76" s="251"/>
      <c r="XBC76" s="251"/>
      <c r="XBD76" s="251"/>
      <c r="XBE76" s="251"/>
      <c r="XBF76" s="251"/>
      <c r="XBG76" s="265"/>
      <c r="XBH76" s="251"/>
      <c r="XBI76" s="251"/>
      <c r="XBJ76" s="251"/>
      <c r="XBK76" s="251"/>
      <c r="XBL76" s="251"/>
      <c r="XBM76" s="251"/>
      <c r="XBN76" s="265"/>
      <c r="XBO76" s="251"/>
      <c r="XBP76" s="251"/>
      <c r="XBQ76" s="251"/>
      <c r="XBR76" s="251"/>
      <c r="XBS76" s="251"/>
      <c r="XBT76" s="251"/>
      <c r="XBU76" s="265"/>
      <c r="XBV76" s="251"/>
      <c r="XBW76" s="251"/>
      <c r="XBX76" s="251"/>
      <c r="XBY76" s="251"/>
      <c r="XBZ76" s="251"/>
      <c r="XCA76" s="251"/>
      <c r="XCB76" s="265"/>
      <c r="XCC76" s="251"/>
      <c r="XCD76" s="251"/>
      <c r="XCE76" s="251"/>
      <c r="XCF76" s="251"/>
      <c r="XCG76" s="251"/>
      <c r="XCH76" s="251"/>
      <c r="XCI76" s="265"/>
      <c r="XCJ76" s="251"/>
      <c r="XCK76" s="251"/>
      <c r="XCL76" s="251"/>
      <c r="XCM76" s="251"/>
      <c r="XCN76" s="251"/>
      <c r="XCO76" s="251"/>
      <c r="XCP76" s="265"/>
      <c r="XCQ76" s="251"/>
      <c r="XCR76" s="251"/>
      <c r="XCS76" s="251"/>
      <c r="XCT76" s="251"/>
      <c r="XCU76" s="251"/>
      <c r="XCV76" s="251"/>
      <c r="XCW76" s="265"/>
      <c r="XCX76" s="251"/>
      <c r="XCY76" s="251"/>
      <c r="XCZ76" s="251"/>
      <c r="XDA76" s="251"/>
      <c r="XDB76" s="251"/>
      <c r="XDC76" s="251"/>
      <c r="XDD76" s="265"/>
      <c r="XDE76" s="251"/>
      <c r="XDF76" s="251"/>
      <c r="XDG76" s="251"/>
      <c r="XDH76" s="251"/>
      <c r="XDI76" s="251"/>
      <c r="XDJ76" s="251"/>
      <c r="XDK76" s="265"/>
      <c r="XDL76" s="251"/>
      <c r="XDM76" s="251"/>
      <c r="XDN76" s="251"/>
      <c r="XDO76" s="251"/>
      <c r="XDP76" s="251"/>
      <c r="XDQ76" s="251"/>
      <c r="XDR76" s="265"/>
      <c r="XDS76" s="251"/>
      <c r="XDT76" s="251"/>
      <c r="XDU76" s="251"/>
      <c r="XDV76" s="251"/>
      <c r="XDW76" s="251"/>
      <c r="XDX76" s="251"/>
      <c r="XDY76" s="265"/>
      <c r="XDZ76" s="251"/>
      <c r="XEA76" s="251"/>
      <c r="XEB76" s="251"/>
      <c r="XEC76" s="251"/>
      <c r="XED76" s="251"/>
      <c r="XEE76" s="251"/>
      <c r="XEF76" s="265"/>
      <c r="XEG76" s="251"/>
      <c r="XEH76" s="251"/>
      <c r="XEI76" s="251"/>
      <c r="XEJ76" s="251"/>
      <c r="XEK76" s="251"/>
      <c r="XEL76" s="251"/>
      <c r="XEM76" s="265"/>
      <c r="XEN76" s="251"/>
      <c r="XEO76" s="251"/>
      <c r="XEP76" s="251"/>
      <c r="XEQ76" s="251"/>
      <c r="XER76" s="251"/>
      <c r="XES76" s="251"/>
      <c r="XET76" s="265"/>
      <c r="XEU76" s="251"/>
      <c r="XEV76" s="251"/>
      <c r="XEW76" s="251"/>
      <c r="XEX76" s="251"/>
      <c r="XEY76" s="251"/>
      <c r="XEZ76" s="251"/>
      <c r="XFA76" s="265"/>
      <c r="XFB76" s="251"/>
      <c r="XFC76" s="251"/>
      <c r="XFD76" s="251"/>
    </row>
    <row r="77" spans="1:16384" x14ac:dyDescent="0.2">
      <c r="B77" s="243"/>
      <c r="C77" s="243"/>
      <c r="D77" s="243"/>
      <c r="E77" s="243"/>
      <c r="F77" s="243"/>
      <c r="G77" s="243"/>
    </row>
    <row r="78" spans="1:16384" x14ac:dyDescent="0.2">
      <c r="A78" s="1082" t="s">
        <v>22</v>
      </c>
      <c r="B78" s="1082"/>
      <c r="C78" s="243"/>
      <c r="D78" s="243"/>
      <c r="E78" s="243"/>
      <c r="F78" s="243"/>
      <c r="G78" s="243"/>
    </row>
    <row r="79" spans="1:16384" x14ac:dyDescent="0.2">
      <c r="B79" s="243"/>
      <c r="C79" s="243"/>
      <c r="D79" s="243"/>
      <c r="E79" s="243"/>
      <c r="F79" s="243"/>
      <c r="G79" s="243"/>
    </row>
    <row r="80" spans="1:16384" x14ac:dyDescent="0.2">
      <c r="A80" s="234"/>
      <c r="B80" s="251"/>
      <c r="C80" s="251"/>
      <c r="D80" s="251"/>
      <c r="E80" s="251"/>
      <c r="F80" s="251"/>
      <c r="G80" s="251"/>
      <c r="H80" s="234"/>
      <c r="I80" s="234"/>
    </row>
    <row r="81" spans="1:9" x14ac:dyDescent="0.2">
      <c r="A81" s="234"/>
      <c r="B81" s="251"/>
      <c r="C81" s="251"/>
      <c r="D81" s="251"/>
      <c r="E81" s="251"/>
      <c r="F81" s="251"/>
      <c r="G81" s="251"/>
      <c r="H81" s="234"/>
      <c r="I81" s="234"/>
    </row>
    <row r="82" spans="1:9" x14ac:dyDescent="0.2">
      <c r="A82" s="234"/>
      <c r="B82" s="282"/>
      <c r="C82" s="282"/>
      <c r="D82" s="282"/>
      <c r="E82" s="282"/>
      <c r="F82" s="282"/>
      <c r="G82" s="282"/>
      <c r="H82" s="234"/>
      <c r="I82" s="234"/>
    </row>
    <row r="83" spans="1:9" x14ac:dyDescent="0.2">
      <c r="A83" s="234"/>
      <c r="B83" s="282"/>
      <c r="C83" s="282"/>
      <c r="D83" s="282"/>
      <c r="E83" s="282"/>
      <c r="F83" s="282"/>
      <c r="G83" s="282"/>
      <c r="H83" s="234"/>
      <c r="I83" s="234"/>
    </row>
    <row r="84" spans="1:9" x14ac:dyDescent="0.2">
      <c r="A84" s="234"/>
      <c r="B84" s="251"/>
      <c r="C84" s="251"/>
      <c r="D84" s="251"/>
      <c r="E84" s="251"/>
      <c r="F84" s="251"/>
      <c r="G84" s="251"/>
      <c r="H84" s="234"/>
      <c r="I84" s="234"/>
    </row>
    <row r="85" spans="1:9" x14ac:dyDescent="0.2">
      <c r="A85" s="234"/>
      <c r="B85" s="251"/>
      <c r="C85" s="251"/>
      <c r="D85" s="251"/>
      <c r="E85" s="251"/>
      <c r="F85" s="251"/>
      <c r="G85" s="251"/>
      <c r="H85" s="234"/>
      <c r="I85" s="234"/>
    </row>
  </sheetData>
  <mergeCells count="15">
    <mergeCell ref="A78:B78"/>
    <mergeCell ref="A1:E1"/>
    <mergeCell ref="G1:H1"/>
    <mergeCell ref="A3:H3"/>
    <mergeCell ref="L3:M3"/>
    <mergeCell ref="A5:A8"/>
    <mergeCell ref="B5:G6"/>
    <mergeCell ref="J6:J8"/>
    <mergeCell ref="K6:O6"/>
    <mergeCell ref="B7:B8"/>
    <mergeCell ref="C7:C8"/>
    <mergeCell ref="D7:D8"/>
    <mergeCell ref="E7:E8"/>
    <mergeCell ref="F7:F8"/>
    <mergeCell ref="G7:G8"/>
  </mergeCells>
  <hyperlinks>
    <hyperlink ref="G1" location="Contents!A1" display="back to contents"/>
  </hyperlinks>
  <pageMargins left="0.15748031496062992" right="0.15748031496062992" top="0.98425196850393704" bottom="0.98425196850393704" header="0.51181102362204722" footer="0.51181102362204722"/>
  <pageSetup paperSize="9" scale="44" orientation="landscape" r:id="rId1"/>
  <headerFooter alignWithMargins="0">
    <oddFooter>&amp;L© Crown Copyright 2015</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workbookViewId="0">
      <selection sqref="A1:D1"/>
    </sheetView>
  </sheetViews>
  <sheetFormatPr defaultColWidth="9.140625" defaultRowHeight="12.75" x14ac:dyDescent="0.2"/>
  <cols>
    <col min="1" max="1" width="9.140625" style="237"/>
    <col min="2" max="3" width="13.7109375" style="213" customWidth="1"/>
    <col min="4" max="4" width="11.85546875" style="213" customWidth="1"/>
    <col min="5" max="5" width="24.5703125" style="213" customWidth="1"/>
    <col min="6" max="6" width="6.28515625" style="216" customWidth="1"/>
    <col min="7" max="7" width="9.140625" style="213"/>
    <col min="8" max="8" width="15.28515625" style="213" customWidth="1"/>
    <col min="9" max="16384" width="9.140625" style="213"/>
  </cols>
  <sheetData>
    <row r="1" spans="1:10" ht="18" customHeight="1" x14ac:dyDescent="0.25">
      <c r="A1" s="1083" t="s">
        <v>207</v>
      </c>
      <c r="B1" s="1083"/>
      <c r="C1" s="1083"/>
      <c r="D1" s="1083"/>
      <c r="E1" s="218"/>
      <c r="F1" s="1029" t="s">
        <v>24</v>
      </c>
      <c r="G1" s="1029"/>
    </row>
    <row r="2" spans="1:10" ht="15" customHeight="1" x14ac:dyDescent="0.2"/>
    <row r="3" spans="1:10" s="212" customFormat="1" ht="12.75" customHeight="1" x14ac:dyDescent="0.25">
      <c r="A3" s="1094" t="s">
        <v>225</v>
      </c>
      <c r="B3" s="1095"/>
      <c r="C3" s="1095"/>
      <c r="D3" s="1095"/>
      <c r="E3" s="1095"/>
      <c r="F3" s="283"/>
      <c r="G3" s="1108"/>
      <c r="H3" s="1108"/>
      <c r="I3" s="14"/>
      <c r="J3" s="14"/>
    </row>
    <row r="4" spans="1:10" s="212" customFormat="1" ht="15" customHeight="1" x14ac:dyDescent="0.25">
      <c r="A4" s="218"/>
      <c r="B4" s="218"/>
      <c r="C4" s="218"/>
      <c r="D4" s="218"/>
      <c r="E4" s="284"/>
      <c r="F4" s="217"/>
      <c r="I4" s="14"/>
      <c r="J4" s="14"/>
    </row>
    <row r="5" spans="1:10" x14ac:dyDescent="0.2">
      <c r="A5" s="1109" t="s">
        <v>165</v>
      </c>
      <c r="B5" s="1109" t="s">
        <v>226</v>
      </c>
      <c r="C5" s="1109" t="s">
        <v>227</v>
      </c>
      <c r="D5" s="225"/>
      <c r="F5" s="244"/>
    </row>
    <row r="6" spans="1:10" x14ac:dyDescent="0.2">
      <c r="A6" s="1110"/>
      <c r="B6" s="1110"/>
      <c r="C6" s="1110"/>
      <c r="D6" s="225"/>
      <c r="F6" s="244"/>
    </row>
    <row r="7" spans="1:10" x14ac:dyDescent="0.2">
      <c r="A7" s="1111"/>
      <c r="B7" s="1111"/>
      <c r="C7" s="1111"/>
      <c r="D7" s="225"/>
      <c r="F7" s="244"/>
    </row>
    <row r="8" spans="1:10" x14ac:dyDescent="0.2">
      <c r="A8" s="285">
        <v>1975</v>
      </c>
      <c r="B8" s="286">
        <v>26</v>
      </c>
      <c r="C8" s="286">
        <v>28.4</v>
      </c>
      <c r="D8" s="225"/>
      <c r="F8" s="244"/>
    </row>
    <row r="9" spans="1:10" x14ac:dyDescent="0.2">
      <c r="A9" s="285">
        <v>1976</v>
      </c>
      <c r="B9" s="286">
        <v>26</v>
      </c>
      <c r="C9" s="286">
        <v>28.5</v>
      </c>
      <c r="D9" s="225"/>
      <c r="F9" s="244"/>
    </row>
    <row r="10" spans="1:10" x14ac:dyDescent="0.2">
      <c r="A10" s="285">
        <v>1977</v>
      </c>
      <c r="B10" s="286">
        <v>26.1</v>
      </c>
      <c r="C10" s="286">
        <v>28.6</v>
      </c>
      <c r="D10" s="225"/>
      <c r="F10" s="244"/>
    </row>
    <row r="11" spans="1:10" x14ac:dyDescent="0.2">
      <c r="A11" s="285">
        <v>1978</v>
      </c>
      <c r="B11" s="286">
        <v>26.2</v>
      </c>
      <c r="C11" s="286">
        <v>28.6</v>
      </c>
      <c r="D11" s="225"/>
      <c r="F11" s="244"/>
    </row>
    <row r="12" spans="1:10" x14ac:dyDescent="0.2">
      <c r="A12" s="285">
        <v>1979</v>
      </c>
      <c r="B12" s="286">
        <v>26.3</v>
      </c>
      <c r="C12" s="286">
        <v>28.7</v>
      </c>
      <c r="D12" s="225"/>
      <c r="F12" s="244"/>
    </row>
    <row r="13" spans="1:10" x14ac:dyDescent="0.2">
      <c r="A13" s="285">
        <v>1980</v>
      </c>
      <c r="B13" s="286">
        <v>26.3</v>
      </c>
      <c r="C13" s="286">
        <v>28.7</v>
      </c>
      <c r="D13" s="225"/>
      <c r="F13" s="244"/>
    </row>
    <row r="14" spans="1:10" x14ac:dyDescent="0.2">
      <c r="A14" s="285">
        <v>1981</v>
      </c>
      <c r="B14" s="286">
        <v>26.3</v>
      </c>
      <c r="C14" s="286">
        <v>28.8</v>
      </c>
      <c r="D14" s="225"/>
      <c r="F14" s="244"/>
    </row>
    <row r="15" spans="1:10" x14ac:dyDescent="0.2">
      <c r="A15" s="285">
        <v>1982</v>
      </c>
      <c r="B15" s="286">
        <v>26.3</v>
      </c>
      <c r="C15" s="286">
        <v>28.9</v>
      </c>
      <c r="D15" s="225"/>
      <c r="F15" s="244"/>
    </row>
    <row r="16" spans="1:10" x14ac:dyDescent="0.2">
      <c r="A16" s="285">
        <v>1983</v>
      </c>
      <c r="B16" s="286">
        <v>26.4</v>
      </c>
      <c r="C16" s="286">
        <v>29</v>
      </c>
      <c r="D16" s="225"/>
      <c r="F16" s="244"/>
    </row>
    <row r="17" spans="1:6" x14ac:dyDescent="0.2">
      <c r="A17" s="285">
        <v>1984</v>
      </c>
      <c r="B17" s="286">
        <v>26.5</v>
      </c>
      <c r="C17" s="286">
        <v>29</v>
      </c>
      <c r="D17" s="225"/>
      <c r="F17" s="244"/>
    </row>
    <row r="18" spans="1:6" x14ac:dyDescent="0.2">
      <c r="A18" s="285">
        <v>1985</v>
      </c>
      <c r="B18" s="286">
        <v>26.5</v>
      </c>
      <c r="C18" s="286">
        <v>29.1</v>
      </c>
      <c r="D18" s="225"/>
      <c r="F18" s="244"/>
    </row>
    <row r="19" spans="1:6" x14ac:dyDescent="0.2">
      <c r="A19" s="285">
        <v>1986</v>
      </c>
      <c r="B19" s="286">
        <v>26.6</v>
      </c>
      <c r="C19" s="286">
        <v>29.2</v>
      </c>
      <c r="D19" s="225"/>
      <c r="F19" s="244"/>
    </row>
    <row r="20" spans="1:6" x14ac:dyDescent="0.2">
      <c r="A20" s="285">
        <v>1987</v>
      </c>
      <c r="B20" s="286">
        <v>26.7</v>
      </c>
      <c r="C20" s="286">
        <v>29.3</v>
      </c>
      <c r="D20" s="225"/>
      <c r="F20" s="244"/>
    </row>
    <row r="21" spans="1:6" x14ac:dyDescent="0.2">
      <c r="A21" s="285">
        <v>1988</v>
      </c>
      <c r="B21" s="286">
        <v>26.8</v>
      </c>
      <c r="C21" s="286">
        <v>29.5</v>
      </c>
      <c r="D21" s="225"/>
      <c r="F21" s="244"/>
    </row>
    <row r="22" spans="1:6" x14ac:dyDescent="0.2">
      <c r="A22" s="285">
        <v>1989</v>
      </c>
      <c r="B22" s="286">
        <v>27</v>
      </c>
      <c r="C22" s="286">
        <v>29.7</v>
      </c>
      <c r="D22" s="225"/>
      <c r="F22" s="244"/>
    </row>
    <row r="23" spans="1:6" x14ac:dyDescent="0.2">
      <c r="A23" s="285">
        <v>1990</v>
      </c>
      <c r="B23" s="286">
        <v>27.2</v>
      </c>
      <c r="C23" s="286">
        <v>29.9</v>
      </c>
      <c r="D23" s="225"/>
      <c r="F23" s="244"/>
    </row>
    <row r="24" spans="1:6" x14ac:dyDescent="0.2">
      <c r="A24" s="285">
        <v>1991</v>
      </c>
      <c r="B24" s="286">
        <v>27.4</v>
      </c>
      <c r="C24" s="286">
        <v>30</v>
      </c>
      <c r="D24" s="225"/>
      <c r="F24" s="244"/>
    </row>
    <row r="25" spans="1:6" x14ac:dyDescent="0.2">
      <c r="A25" s="285">
        <v>1992</v>
      </c>
      <c r="B25" s="286">
        <v>27.7</v>
      </c>
      <c r="C25" s="286">
        <v>30.3</v>
      </c>
      <c r="D25" s="225"/>
      <c r="F25" s="244"/>
    </row>
    <row r="26" spans="1:6" x14ac:dyDescent="0.2">
      <c r="A26" s="285">
        <v>1993</v>
      </c>
      <c r="B26" s="286">
        <v>27.9</v>
      </c>
      <c r="C26" s="286">
        <v>30.5</v>
      </c>
      <c r="D26" s="225"/>
      <c r="F26" s="244"/>
    </row>
    <row r="27" spans="1:6" x14ac:dyDescent="0.2">
      <c r="A27" s="285">
        <v>1994</v>
      </c>
      <c r="B27" s="286">
        <v>28.2</v>
      </c>
      <c r="C27" s="286">
        <v>30.8</v>
      </c>
      <c r="D27" s="225"/>
      <c r="F27" s="244"/>
    </row>
    <row r="28" spans="1:6" x14ac:dyDescent="0.2">
      <c r="A28" s="285">
        <v>1995</v>
      </c>
      <c r="B28" s="286">
        <v>28.4</v>
      </c>
      <c r="C28" s="286">
        <v>31</v>
      </c>
      <c r="D28" s="225"/>
      <c r="F28" s="244"/>
    </row>
    <row r="29" spans="1:6" x14ac:dyDescent="0.2">
      <c r="A29" s="285">
        <v>1996</v>
      </c>
      <c r="B29" s="286">
        <v>28.5</v>
      </c>
      <c r="C29" s="286">
        <v>31.2</v>
      </c>
      <c r="D29" s="225"/>
      <c r="F29" s="244"/>
    </row>
    <row r="30" spans="1:6" x14ac:dyDescent="0.2">
      <c r="A30" s="285">
        <v>1997</v>
      </c>
      <c r="B30" s="286">
        <v>28.7</v>
      </c>
      <c r="C30" s="286">
        <v>31.4</v>
      </c>
      <c r="D30" s="225"/>
      <c r="F30" s="244"/>
    </row>
    <row r="31" spans="1:6" x14ac:dyDescent="0.2">
      <c r="A31" s="285">
        <v>1998</v>
      </c>
      <c r="B31" s="286">
        <v>28.8</v>
      </c>
      <c r="C31" s="286">
        <v>31.6</v>
      </c>
      <c r="D31" s="225"/>
      <c r="F31" s="244"/>
    </row>
    <row r="32" spans="1:6" x14ac:dyDescent="0.2">
      <c r="A32" s="285">
        <v>1999</v>
      </c>
      <c r="B32" s="286">
        <v>28.9</v>
      </c>
      <c r="C32" s="286">
        <v>31.7</v>
      </c>
      <c r="D32" s="225"/>
      <c r="F32" s="244"/>
    </row>
    <row r="33" spans="1:6" x14ac:dyDescent="0.2">
      <c r="A33" s="285">
        <v>2000</v>
      </c>
      <c r="B33" s="286">
        <v>29</v>
      </c>
      <c r="C33" s="286">
        <v>31.9</v>
      </c>
      <c r="D33" s="225"/>
      <c r="F33" s="244"/>
    </row>
    <row r="34" spans="1:6" x14ac:dyDescent="0.2">
      <c r="A34" s="285">
        <v>2001</v>
      </c>
      <c r="B34" s="286">
        <v>29.2</v>
      </c>
      <c r="C34" s="286">
        <v>32</v>
      </c>
      <c r="D34" s="225"/>
      <c r="F34" s="244"/>
    </row>
    <row r="35" spans="1:6" x14ac:dyDescent="0.2">
      <c r="A35" s="285">
        <v>2002</v>
      </c>
      <c r="B35" s="286">
        <v>29.2</v>
      </c>
      <c r="C35" s="286">
        <v>32.1</v>
      </c>
      <c r="D35" s="225"/>
      <c r="F35" s="244"/>
    </row>
    <row r="36" spans="1:6" x14ac:dyDescent="0.2">
      <c r="A36" s="285">
        <v>2003</v>
      </c>
      <c r="B36" s="286">
        <v>29.3</v>
      </c>
      <c r="C36" s="286">
        <v>32.200000000000003</v>
      </c>
      <c r="D36" s="225"/>
      <c r="F36" s="244"/>
    </row>
    <row r="37" spans="1:6" x14ac:dyDescent="0.2">
      <c r="A37" s="285">
        <v>2004</v>
      </c>
      <c r="B37" s="286">
        <v>29.4</v>
      </c>
      <c r="C37" s="286">
        <v>32.4</v>
      </c>
      <c r="D37" s="225"/>
      <c r="F37" s="244"/>
    </row>
    <row r="38" spans="1:6" x14ac:dyDescent="0.2">
      <c r="A38" s="285">
        <v>2005</v>
      </c>
      <c r="B38" s="286">
        <v>29.5</v>
      </c>
      <c r="C38" s="286">
        <v>32.4</v>
      </c>
      <c r="D38" s="225"/>
      <c r="F38" s="244"/>
    </row>
    <row r="39" spans="1:6" x14ac:dyDescent="0.2">
      <c r="A39" s="285">
        <v>2006</v>
      </c>
      <c r="B39" s="286">
        <v>29.5</v>
      </c>
      <c r="C39" s="286">
        <v>32.299999999999997</v>
      </c>
      <c r="D39" s="225"/>
      <c r="F39" s="244"/>
    </row>
    <row r="40" spans="1:6" x14ac:dyDescent="0.2">
      <c r="A40" s="285">
        <v>2007</v>
      </c>
      <c r="B40" s="286">
        <v>29.4</v>
      </c>
      <c r="C40" s="286">
        <v>32.299999999999997</v>
      </c>
      <c r="D40" s="225"/>
      <c r="F40" s="244"/>
    </row>
    <row r="41" spans="1:6" x14ac:dyDescent="0.2">
      <c r="A41" s="285">
        <v>2008</v>
      </c>
      <c r="B41" s="286">
        <v>29.4</v>
      </c>
      <c r="C41" s="286">
        <v>32.299999999999997</v>
      </c>
      <c r="D41" s="225"/>
      <c r="F41" s="244"/>
    </row>
    <row r="42" spans="1:6" x14ac:dyDescent="0.2">
      <c r="A42" s="285">
        <v>2009</v>
      </c>
      <c r="B42" s="286">
        <v>29.4</v>
      </c>
      <c r="C42" s="286">
        <v>32.299999999999997</v>
      </c>
      <c r="D42" s="225"/>
      <c r="F42" s="244"/>
    </row>
    <row r="43" spans="1:6" x14ac:dyDescent="0.2">
      <c r="A43" s="285">
        <v>2010</v>
      </c>
      <c r="B43" s="286">
        <v>29.6</v>
      </c>
      <c r="C43" s="286">
        <v>32.4</v>
      </c>
      <c r="D43" s="225"/>
      <c r="F43" s="244"/>
    </row>
    <row r="44" spans="1:6" x14ac:dyDescent="0.2">
      <c r="A44" s="285">
        <v>2011</v>
      </c>
      <c r="B44" s="286">
        <v>29.7</v>
      </c>
      <c r="C44" s="286">
        <v>32.4</v>
      </c>
      <c r="D44" s="225"/>
      <c r="F44" s="244"/>
    </row>
    <row r="45" spans="1:6" x14ac:dyDescent="0.2">
      <c r="A45" s="285">
        <v>2012</v>
      </c>
      <c r="B45" s="286">
        <v>29.7</v>
      </c>
      <c r="C45" s="286">
        <v>32.5</v>
      </c>
      <c r="D45" s="225"/>
      <c r="F45" s="244"/>
    </row>
    <row r="46" spans="1:6" x14ac:dyDescent="0.2">
      <c r="A46" s="285">
        <v>2013</v>
      </c>
      <c r="B46" s="286">
        <v>29.9</v>
      </c>
      <c r="C46" s="286">
        <v>32.6</v>
      </c>
      <c r="D46" s="225"/>
      <c r="F46" s="244"/>
    </row>
    <row r="47" spans="1:6" x14ac:dyDescent="0.2">
      <c r="A47" s="285">
        <v>2014</v>
      </c>
      <c r="B47" s="286">
        <v>30.1</v>
      </c>
      <c r="C47" s="286">
        <v>32.700000000000003</v>
      </c>
      <c r="D47" s="225"/>
      <c r="F47" s="244"/>
    </row>
    <row r="48" spans="1:6" x14ac:dyDescent="0.2">
      <c r="A48" s="285">
        <v>2015</v>
      </c>
      <c r="B48" s="286">
        <v>30.2</v>
      </c>
      <c r="C48" s="286">
        <v>32.799999999999997</v>
      </c>
      <c r="D48" s="225"/>
      <c r="F48" s="244"/>
    </row>
    <row r="49" spans="1:6" x14ac:dyDescent="0.2">
      <c r="A49" s="285">
        <v>2016</v>
      </c>
      <c r="B49" s="286">
        <v>30.3</v>
      </c>
      <c r="C49" s="286">
        <v>32.9</v>
      </c>
      <c r="D49" s="225"/>
      <c r="F49" s="244"/>
    </row>
    <row r="50" spans="1:6" x14ac:dyDescent="0.2">
      <c r="A50" s="287">
        <v>2017</v>
      </c>
      <c r="B50" s="288">
        <v>30.5</v>
      </c>
      <c r="C50" s="288">
        <v>33</v>
      </c>
      <c r="D50" s="225"/>
      <c r="F50" s="244"/>
    </row>
    <row r="51" spans="1:6" x14ac:dyDescent="0.2">
      <c r="A51" s="289">
        <v>2018</v>
      </c>
      <c r="B51" s="290">
        <v>30.6</v>
      </c>
      <c r="C51" s="290">
        <v>33.1</v>
      </c>
      <c r="D51" s="225"/>
      <c r="F51" s="244"/>
    </row>
    <row r="52" spans="1:6" x14ac:dyDescent="0.2">
      <c r="A52" s="285"/>
      <c r="B52" s="285"/>
      <c r="C52" s="285"/>
      <c r="D52" s="225"/>
      <c r="F52" s="244"/>
    </row>
    <row r="53" spans="1:6" x14ac:dyDescent="0.2">
      <c r="A53" s="1106" t="s">
        <v>22</v>
      </c>
      <c r="B53" s="1106"/>
      <c r="C53" s="285"/>
      <c r="D53" s="225"/>
      <c r="F53" s="244"/>
    </row>
    <row r="54" spans="1:6" x14ac:dyDescent="0.2">
      <c r="A54" s="285"/>
      <c r="B54" s="285"/>
      <c r="C54" s="285"/>
      <c r="D54" s="225"/>
      <c r="F54" s="244"/>
    </row>
    <row r="55" spans="1:6" x14ac:dyDescent="0.2">
      <c r="B55" s="243"/>
      <c r="C55" s="225"/>
      <c r="D55" s="225"/>
      <c r="F55" s="244"/>
    </row>
    <row r="56" spans="1:6" x14ac:dyDescent="0.2">
      <c r="B56" s="243"/>
      <c r="C56" s="225"/>
      <c r="D56" s="247"/>
      <c r="F56" s="244"/>
    </row>
    <row r="57" spans="1:6" x14ac:dyDescent="0.2">
      <c r="B57" s="243"/>
      <c r="C57" s="225"/>
      <c r="D57" s="247"/>
      <c r="F57" s="244"/>
    </row>
    <row r="58" spans="1:6" x14ac:dyDescent="0.2">
      <c r="B58" s="243"/>
      <c r="C58" s="225"/>
      <c r="D58" s="247"/>
      <c r="F58" s="244"/>
    </row>
    <row r="59" spans="1:6" x14ac:dyDescent="0.2">
      <c r="B59" s="243"/>
      <c r="C59" s="225"/>
      <c r="D59" s="247"/>
      <c r="F59" s="244"/>
    </row>
    <row r="60" spans="1:6" x14ac:dyDescent="0.2">
      <c r="B60" s="243"/>
      <c r="C60" s="225"/>
      <c r="D60" s="247"/>
      <c r="F60" s="244"/>
    </row>
    <row r="61" spans="1:6" x14ac:dyDescent="0.2">
      <c r="B61" s="243"/>
      <c r="C61" s="225"/>
      <c r="D61" s="247"/>
      <c r="F61" s="244"/>
    </row>
    <row r="62" spans="1:6" x14ac:dyDescent="0.2">
      <c r="B62" s="243"/>
      <c r="C62" s="225"/>
      <c r="D62" s="247"/>
      <c r="F62" s="244"/>
    </row>
    <row r="63" spans="1:6" x14ac:dyDescent="0.2">
      <c r="B63" s="243"/>
      <c r="C63" s="225"/>
      <c r="D63" s="247"/>
      <c r="F63" s="244"/>
    </row>
    <row r="64" spans="1:6" x14ac:dyDescent="0.2">
      <c r="B64" s="243"/>
      <c r="C64" s="225"/>
      <c r="D64" s="247"/>
      <c r="F64" s="244"/>
    </row>
    <row r="65" spans="1:8" x14ac:dyDescent="0.2">
      <c r="B65" s="243"/>
      <c r="C65" s="225"/>
      <c r="D65" s="247"/>
      <c r="F65" s="244"/>
    </row>
    <row r="66" spans="1:8" x14ac:dyDescent="0.2">
      <c r="B66" s="243"/>
      <c r="C66" s="225"/>
      <c r="D66" s="247"/>
      <c r="E66" s="243"/>
      <c r="F66" s="244"/>
    </row>
    <row r="67" spans="1:8" x14ac:dyDescent="0.2">
      <c r="A67" s="249"/>
      <c r="B67" s="234"/>
      <c r="C67" s="250"/>
      <c r="D67" s="234"/>
      <c r="F67" s="244"/>
    </row>
    <row r="68" spans="1:8" x14ac:dyDescent="0.2">
      <c r="A68" s="249"/>
      <c r="B68" s="251"/>
      <c r="C68" s="250"/>
      <c r="D68" s="234"/>
      <c r="F68" s="252"/>
    </row>
    <row r="69" spans="1:8" x14ac:dyDescent="0.2">
      <c r="A69" s="249"/>
      <c r="B69" s="251"/>
      <c r="C69" s="250"/>
      <c r="D69" s="234"/>
      <c r="F69" s="252"/>
    </row>
    <row r="70" spans="1:8" s="234" customFormat="1" x14ac:dyDescent="0.2">
      <c r="A70" s="249"/>
      <c r="B70" s="251"/>
      <c r="C70" s="250"/>
      <c r="F70" s="252"/>
    </row>
    <row r="71" spans="1:8" s="234" customFormat="1" x14ac:dyDescent="0.2">
      <c r="A71" s="249"/>
      <c r="B71" s="251"/>
      <c r="C71" s="250"/>
      <c r="F71" s="252"/>
    </row>
    <row r="72" spans="1:8" x14ac:dyDescent="0.2">
      <c r="A72" s="249"/>
      <c r="B72" s="251"/>
      <c r="C72" s="250"/>
      <c r="D72" s="234"/>
      <c r="F72" s="252"/>
    </row>
    <row r="73" spans="1:8" x14ac:dyDescent="0.2">
      <c r="A73" s="249"/>
      <c r="B73" s="234"/>
      <c r="C73" s="234"/>
      <c r="D73" s="234"/>
    </row>
    <row r="74" spans="1:8" x14ac:dyDescent="0.2">
      <c r="A74" s="291"/>
      <c r="B74" s="292"/>
      <c r="C74" s="292"/>
      <c r="D74" s="292"/>
      <c r="E74" s="256"/>
      <c r="F74" s="257"/>
      <c r="G74" s="256"/>
      <c r="H74" s="256"/>
    </row>
    <row r="75" spans="1:8" ht="13.5" customHeight="1" x14ac:dyDescent="0.2">
      <c r="A75" s="1107"/>
      <c r="B75" s="1107"/>
      <c r="C75" s="1107"/>
      <c r="D75" s="293"/>
      <c r="E75" s="258"/>
      <c r="F75" s="259"/>
      <c r="G75" s="258"/>
      <c r="H75" s="258"/>
    </row>
    <row r="76" spans="1:8" ht="9" customHeight="1" x14ac:dyDescent="0.2">
      <c r="A76" s="1107"/>
      <c r="B76" s="1107"/>
      <c r="C76" s="1107"/>
      <c r="D76" s="293"/>
      <c r="E76" s="258"/>
      <c r="F76" s="259"/>
      <c r="G76" s="258"/>
      <c r="H76" s="258"/>
    </row>
    <row r="77" spans="1:8" ht="12" customHeight="1" x14ac:dyDescent="0.2">
      <c r="A77" s="249"/>
      <c r="B77" s="234"/>
      <c r="C77" s="234"/>
      <c r="D77" s="234"/>
    </row>
    <row r="78" spans="1:8" ht="10.5" customHeight="1" x14ac:dyDescent="0.2">
      <c r="A78" s="294"/>
      <c r="B78" s="234"/>
      <c r="C78" s="234"/>
      <c r="D78" s="234"/>
    </row>
    <row r="79" spans="1:8" x14ac:dyDescent="0.2">
      <c r="A79" s="249"/>
      <c r="B79" s="234"/>
      <c r="C79" s="234"/>
      <c r="D79" s="234"/>
    </row>
  </sheetData>
  <mergeCells count="9">
    <mergeCell ref="A53:B53"/>
    <mergeCell ref="A75:C76"/>
    <mergeCell ref="A1:D1"/>
    <mergeCell ref="F1:G1"/>
    <mergeCell ref="A3:E3"/>
    <mergeCell ref="G3:H3"/>
    <mergeCell ref="A5:A7"/>
    <mergeCell ref="B5:B7"/>
    <mergeCell ref="C5:C7"/>
  </mergeCells>
  <hyperlinks>
    <hyperlink ref="F1" location="Contents!A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4"/>
  <sheetViews>
    <sheetView zoomScaleNormal="100" workbookViewId="0">
      <selection sqref="A1:E1"/>
    </sheetView>
  </sheetViews>
  <sheetFormatPr defaultColWidth="9.140625" defaultRowHeight="12.75" x14ac:dyDescent="0.2"/>
  <cols>
    <col min="1" max="5" width="9.140625" style="213"/>
    <col min="6" max="6" width="9.5703125" style="277" bestFit="1" customWidth="1"/>
    <col min="7" max="7" width="9.5703125" style="295" bestFit="1" customWidth="1"/>
    <col min="8" max="8" width="9.140625" style="216"/>
    <col min="9" max="9" width="20.5703125" style="295" customWidth="1"/>
    <col min="10" max="14" width="9.140625" style="295"/>
    <col min="15" max="15" width="9.140625" style="295" customWidth="1"/>
    <col min="16" max="20" width="9.140625" style="295"/>
    <col min="21" max="16384" width="9.140625" style="213"/>
  </cols>
  <sheetData>
    <row r="1" spans="1:20" ht="18" customHeight="1" x14ac:dyDescent="0.25">
      <c r="A1" s="1083" t="s">
        <v>207</v>
      </c>
      <c r="B1" s="1083"/>
      <c r="C1" s="1083"/>
      <c r="D1" s="1083"/>
      <c r="E1" s="1083"/>
      <c r="G1" s="1029" t="s">
        <v>24</v>
      </c>
      <c r="H1" s="1029"/>
    </row>
    <row r="2" spans="1:20" ht="15" customHeight="1" x14ac:dyDescent="0.2"/>
    <row r="3" spans="1:20" s="212" customFormat="1" ht="12.75" customHeight="1" x14ac:dyDescent="0.25">
      <c r="A3" s="1112" t="s">
        <v>228</v>
      </c>
      <c r="B3" s="1113"/>
      <c r="C3" s="1113"/>
      <c r="D3" s="1113"/>
      <c r="E3" s="1113"/>
      <c r="F3" s="1113"/>
      <c r="G3" s="1113"/>
      <c r="H3" s="1113"/>
      <c r="I3" s="296"/>
      <c r="J3" s="992"/>
      <c r="K3" s="992"/>
      <c r="L3" s="296"/>
      <c r="M3" s="296"/>
      <c r="N3" s="296"/>
      <c r="O3" s="296"/>
      <c r="P3" s="296"/>
      <c r="Q3" s="296"/>
      <c r="R3" s="296"/>
      <c r="S3" s="296"/>
      <c r="T3" s="296"/>
    </row>
    <row r="4" spans="1:20" s="212" customFormat="1" ht="15" customHeight="1" x14ac:dyDescent="0.25">
      <c r="A4" s="218"/>
      <c r="B4" s="218"/>
      <c r="C4" s="218"/>
      <c r="D4" s="218"/>
      <c r="E4" s="218"/>
      <c r="F4" s="218"/>
      <c r="G4" s="296"/>
      <c r="H4" s="219"/>
      <c r="I4" s="296"/>
      <c r="J4" s="297"/>
      <c r="K4" s="297"/>
      <c r="L4" s="296"/>
      <c r="M4" s="296"/>
      <c r="N4" s="296"/>
      <c r="O4" s="296"/>
      <c r="P4" s="296"/>
      <c r="Q4" s="296"/>
      <c r="R4" s="296"/>
      <c r="S4" s="296"/>
      <c r="T4" s="296"/>
    </row>
    <row r="5" spans="1:20" x14ac:dyDescent="0.2">
      <c r="A5" s="1114" t="s">
        <v>229</v>
      </c>
      <c r="B5" s="1117" t="s">
        <v>165</v>
      </c>
      <c r="C5" s="1117"/>
      <c r="D5" s="1117"/>
      <c r="E5" s="1117"/>
      <c r="F5" s="1117"/>
      <c r="G5" s="1117"/>
    </row>
    <row r="6" spans="1:20" s="222" customFormat="1" ht="12.75" customHeight="1" x14ac:dyDescent="0.2">
      <c r="A6" s="1115"/>
      <c r="B6" s="1118"/>
      <c r="C6" s="1118"/>
      <c r="D6" s="1118"/>
      <c r="E6" s="1118"/>
      <c r="F6" s="1118"/>
      <c r="G6" s="1118"/>
      <c r="H6" s="224"/>
      <c r="I6" s="298"/>
      <c r="J6" s="298"/>
      <c r="K6" s="298"/>
      <c r="L6" s="298"/>
      <c r="M6" s="298"/>
      <c r="N6" s="298"/>
      <c r="O6" s="298"/>
      <c r="P6" s="298"/>
      <c r="Q6" s="298"/>
      <c r="R6" s="298"/>
      <c r="S6" s="298"/>
      <c r="T6" s="298"/>
    </row>
    <row r="7" spans="1:20" s="222" customFormat="1" x14ac:dyDescent="0.2">
      <c r="A7" s="1115"/>
      <c r="B7" s="1119">
        <v>1951</v>
      </c>
      <c r="C7" s="1119">
        <v>1964</v>
      </c>
      <c r="D7" s="1119">
        <v>1977</v>
      </c>
      <c r="E7" s="1119">
        <v>1991</v>
      </c>
      <c r="F7" s="1119">
        <v>2008</v>
      </c>
      <c r="G7" s="1121">
        <v>2018</v>
      </c>
      <c r="H7" s="224"/>
      <c r="I7" s="298"/>
      <c r="J7" s="298"/>
      <c r="K7" s="298"/>
      <c r="L7" s="298"/>
      <c r="M7" s="298"/>
      <c r="N7" s="298"/>
      <c r="O7" s="298"/>
      <c r="P7" s="298"/>
      <c r="Q7" s="298"/>
      <c r="R7" s="298"/>
      <c r="S7" s="298"/>
      <c r="T7" s="298"/>
    </row>
    <row r="8" spans="1:20" s="222" customFormat="1" x14ac:dyDescent="0.2">
      <c r="A8" s="1116"/>
      <c r="B8" s="1120"/>
      <c r="C8" s="1120"/>
      <c r="D8" s="1120"/>
      <c r="E8" s="1120"/>
      <c r="F8" s="1120"/>
      <c r="G8" s="1122"/>
      <c r="I8" s="299"/>
      <c r="J8" s="300"/>
      <c r="K8" s="301"/>
      <c r="L8" s="302"/>
      <c r="M8" s="302"/>
      <c r="N8" s="303"/>
      <c r="O8" s="303"/>
      <c r="P8" s="303"/>
      <c r="Q8" s="298"/>
      <c r="R8" s="298"/>
      <c r="S8" s="298"/>
      <c r="T8" s="298"/>
    </row>
    <row r="9" spans="1:20" x14ac:dyDescent="0.2">
      <c r="A9" s="304">
        <v>15</v>
      </c>
      <c r="B9" s="305">
        <v>1</v>
      </c>
      <c r="C9" s="305">
        <v>1</v>
      </c>
      <c r="D9" s="305">
        <v>2</v>
      </c>
      <c r="E9" s="305">
        <v>4</v>
      </c>
      <c r="F9" s="305">
        <v>3</v>
      </c>
      <c r="G9" s="306">
        <v>1</v>
      </c>
      <c r="I9" s="307"/>
      <c r="J9" s="308"/>
      <c r="K9" s="309"/>
      <c r="L9" s="310"/>
      <c r="M9" s="307"/>
      <c r="N9" s="307"/>
      <c r="O9" s="307"/>
      <c r="P9" s="307"/>
      <c r="Q9" s="307"/>
      <c r="R9" s="307"/>
      <c r="S9" s="307"/>
    </row>
    <row r="10" spans="1:20" x14ac:dyDescent="0.2">
      <c r="A10" s="311">
        <v>16</v>
      </c>
      <c r="B10" s="305">
        <v>3</v>
      </c>
      <c r="C10" s="305">
        <v>10</v>
      </c>
      <c r="D10" s="305">
        <v>12</v>
      </c>
      <c r="E10" s="305">
        <v>14</v>
      </c>
      <c r="F10" s="305">
        <v>11</v>
      </c>
      <c r="G10" s="312">
        <v>4</v>
      </c>
      <c r="I10" s="307"/>
      <c r="J10" s="308"/>
      <c r="K10" s="309"/>
      <c r="L10" s="310"/>
      <c r="M10" s="307"/>
      <c r="N10" s="307"/>
      <c r="O10" s="307"/>
      <c r="P10" s="307"/>
      <c r="Q10" s="307"/>
      <c r="R10" s="307"/>
      <c r="S10" s="307"/>
    </row>
    <row r="11" spans="1:20" x14ac:dyDescent="0.2">
      <c r="A11" s="311">
        <v>17</v>
      </c>
      <c r="B11" s="305">
        <v>11</v>
      </c>
      <c r="C11" s="305">
        <v>33</v>
      </c>
      <c r="D11" s="305">
        <v>32</v>
      </c>
      <c r="E11" s="305">
        <v>34</v>
      </c>
      <c r="F11" s="305">
        <v>26</v>
      </c>
      <c r="G11" s="313">
        <v>9</v>
      </c>
      <c r="I11" s="307"/>
      <c r="J11" s="308"/>
      <c r="K11" s="309"/>
      <c r="L11" s="310"/>
      <c r="M11" s="307"/>
      <c r="N11" s="307"/>
      <c r="O11" s="307"/>
      <c r="P11" s="307"/>
      <c r="Q11" s="235"/>
      <c r="R11" s="307"/>
      <c r="S11" s="307"/>
    </row>
    <row r="12" spans="1:20" x14ac:dyDescent="0.2">
      <c r="A12" s="311">
        <v>18</v>
      </c>
      <c r="B12" s="305">
        <v>30</v>
      </c>
      <c r="C12" s="305">
        <v>67</v>
      </c>
      <c r="D12" s="305">
        <v>51</v>
      </c>
      <c r="E12" s="305">
        <v>49</v>
      </c>
      <c r="F12" s="305">
        <v>40</v>
      </c>
      <c r="G12" s="313">
        <v>17</v>
      </c>
      <c r="I12" s="307"/>
      <c r="J12" s="314"/>
      <c r="K12" s="309"/>
      <c r="L12" s="310"/>
      <c r="M12" s="307"/>
      <c r="N12" s="307"/>
      <c r="O12" s="307"/>
      <c r="P12" s="307"/>
      <c r="Q12" s="235"/>
      <c r="R12" s="307"/>
      <c r="S12" s="307"/>
    </row>
    <row r="13" spans="1:20" x14ac:dyDescent="0.2">
      <c r="A13" s="311">
        <v>19</v>
      </c>
      <c r="B13" s="305">
        <v>56</v>
      </c>
      <c r="C13" s="305">
        <v>105</v>
      </c>
      <c r="D13" s="305">
        <v>67</v>
      </c>
      <c r="E13" s="305">
        <v>58</v>
      </c>
      <c r="F13" s="305">
        <v>49</v>
      </c>
      <c r="G13" s="313">
        <v>25</v>
      </c>
      <c r="I13" s="307"/>
      <c r="J13" s="307"/>
      <c r="K13" s="315"/>
      <c r="L13" s="307"/>
      <c r="M13" s="307"/>
      <c r="N13" s="307"/>
      <c r="O13" s="307"/>
      <c r="P13" s="307"/>
      <c r="Q13" s="235"/>
      <c r="R13" s="307"/>
      <c r="S13" s="307"/>
    </row>
    <row r="14" spans="1:20" x14ac:dyDescent="0.2">
      <c r="A14" s="311">
        <v>20</v>
      </c>
      <c r="B14" s="305">
        <v>91</v>
      </c>
      <c r="C14" s="305">
        <v>139</v>
      </c>
      <c r="D14" s="305">
        <v>86</v>
      </c>
      <c r="E14" s="305">
        <v>63</v>
      </c>
      <c r="F14" s="305">
        <v>54</v>
      </c>
      <c r="G14" s="312">
        <v>30</v>
      </c>
      <c r="I14" s="307"/>
      <c r="J14" s="307"/>
      <c r="K14" s="315"/>
      <c r="L14" s="307"/>
      <c r="M14" s="307"/>
      <c r="N14" s="307"/>
      <c r="O14" s="307"/>
      <c r="P14" s="307"/>
      <c r="Q14" s="235"/>
      <c r="R14" s="307"/>
      <c r="S14" s="307"/>
    </row>
    <row r="15" spans="1:20" ht="12.75" customHeight="1" x14ac:dyDescent="0.2">
      <c r="A15" s="311">
        <v>21</v>
      </c>
      <c r="B15" s="305">
        <v>124</v>
      </c>
      <c r="C15" s="305">
        <v>176</v>
      </c>
      <c r="D15" s="305">
        <v>98</v>
      </c>
      <c r="E15" s="305">
        <v>71</v>
      </c>
      <c r="F15" s="305">
        <v>61</v>
      </c>
      <c r="G15" s="312">
        <v>34</v>
      </c>
      <c r="I15" s="307"/>
      <c r="J15" s="316"/>
      <c r="K15" s="317"/>
      <c r="L15" s="318"/>
      <c r="M15" s="318"/>
      <c r="N15" s="318"/>
      <c r="O15" s="319"/>
      <c r="P15" s="307"/>
      <c r="Q15" s="235"/>
      <c r="R15" s="307"/>
      <c r="S15" s="307"/>
      <c r="T15" s="307"/>
    </row>
    <row r="16" spans="1:20" x14ac:dyDescent="0.2">
      <c r="A16" s="311">
        <v>22</v>
      </c>
      <c r="B16" s="305">
        <v>135</v>
      </c>
      <c r="C16" s="305">
        <v>191</v>
      </c>
      <c r="D16" s="305">
        <v>112</v>
      </c>
      <c r="E16" s="305">
        <v>80</v>
      </c>
      <c r="F16" s="305">
        <v>66</v>
      </c>
      <c r="G16" s="313">
        <v>42</v>
      </c>
      <c r="I16" s="307"/>
      <c r="J16" s="308"/>
      <c r="K16" s="320"/>
      <c r="L16" s="321"/>
      <c r="M16" s="321"/>
      <c r="N16" s="318"/>
      <c r="O16" s="319"/>
      <c r="P16" s="307"/>
      <c r="Q16" s="235"/>
      <c r="R16" s="310"/>
      <c r="S16" s="307"/>
      <c r="T16" s="307"/>
    </row>
    <row r="17" spans="1:20" x14ac:dyDescent="0.2">
      <c r="A17" s="311">
        <v>23</v>
      </c>
      <c r="B17" s="305">
        <v>151</v>
      </c>
      <c r="C17" s="305">
        <v>215</v>
      </c>
      <c r="D17" s="305">
        <v>121</v>
      </c>
      <c r="E17" s="305">
        <v>93</v>
      </c>
      <c r="F17" s="305">
        <v>70</v>
      </c>
      <c r="G17" s="313">
        <v>46</v>
      </c>
      <c r="I17" s="307"/>
      <c r="J17" s="308"/>
      <c r="K17" s="309"/>
      <c r="L17" s="310"/>
      <c r="M17" s="321"/>
      <c r="N17" s="307"/>
      <c r="O17" s="319"/>
      <c r="P17" s="307"/>
      <c r="Q17" s="235"/>
      <c r="R17" s="310"/>
      <c r="S17" s="307"/>
      <c r="T17" s="307"/>
    </row>
    <row r="18" spans="1:20" x14ac:dyDescent="0.2">
      <c r="A18" s="311">
        <v>24</v>
      </c>
      <c r="B18" s="305">
        <v>155</v>
      </c>
      <c r="C18" s="305">
        <v>221</v>
      </c>
      <c r="D18" s="305">
        <v>131</v>
      </c>
      <c r="E18" s="305">
        <v>104</v>
      </c>
      <c r="F18" s="305">
        <v>76</v>
      </c>
      <c r="G18" s="313">
        <v>54</v>
      </c>
      <c r="I18" s="307"/>
      <c r="J18" s="308"/>
      <c r="K18" s="309"/>
      <c r="L18" s="310"/>
      <c r="M18" s="321"/>
      <c r="N18" s="307"/>
      <c r="O18" s="319"/>
      <c r="P18" s="307"/>
      <c r="Q18" s="235"/>
      <c r="R18" s="310"/>
      <c r="S18" s="307"/>
      <c r="T18" s="307"/>
    </row>
    <row r="19" spans="1:20" x14ac:dyDescent="0.2">
      <c r="A19" s="311">
        <v>25</v>
      </c>
      <c r="B19" s="305">
        <v>161</v>
      </c>
      <c r="C19" s="305">
        <v>224</v>
      </c>
      <c r="D19" s="305">
        <v>136</v>
      </c>
      <c r="E19" s="305">
        <v>111</v>
      </c>
      <c r="F19" s="305">
        <v>83</v>
      </c>
      <c r="G19" s="312">
        <v>60</v>
      </c>
      <c r="I19" s="307"/>
      <c r="J19" s="308"/>
      <c r="K19" s="309"/>
      <c r="L19" s="310"/>
      <c r="M19" s="321"/>
      <c r="N19" s="307"/>
      <c r="O19" s="319"/>
      <c r="P19" s="307"/>
      <c r="Q19" s="235"/>
      <c r="R19" s="310"/>
      <c r="S19" s="307"/>
      <c r="T19" s="307"/>
    </row>
    <row r="20" spans="1:20" x14ac:dyDescent="0.2">
      <c r="A20" s="311">
        <v>26</v>
      </c>
      <c r="B20" s="305">
        <v>163</v>
      </c>
      <c r="C20" s="305">
        <v>213</v>
      </c>
      <c r="D20" s="305">
        <v>130</v>
      </c>
      <c r="E20" s="305">
        <v>120</v>
      </c>
      <c r="F20" s="305">
        <v>88</v>
      </c>
      <c r="G20" s="312">
        <v>65</v>
      </c>
      <c r="I20" s="307"/>
      <c r="J20" s="308"/>
      <c r="K20" s="309"/>
      <c r="L20" s="310"/>
      <c r="M20" s="321"/>
      <c r="N20" s="307"/>
      <c r="O20" s="319"/>
      <c r="P20" s="307"/>
      <c r="Q20" s="235"/>
      <c r="R20" s="310"/>
      <c r="S20" s="307"/>
      <c r="T20" s="307"/>
    </row>
    <row r="21" spans="1:20" x14ac:dyDescent="0.2">
      <c r="A21" s="311">
        <v>27</v>
      </c>
      <c r="B21" s="305">
        <v>143</v>
      </c>
      <c r="C21" s="305">
        <v>191</v>
      </c>
      <c r="D21" s="305">
        <v>125</v>
      </c>
      <c r="E21" s="305">
        <v>120</v>
      </c>
      <c r="F21" s="305">
        <v>95</v>
      </c>
      <c r="G21" s="313">
        <v>75</v>
      </c>
      <c r="I21" s="307"/>
      <c r="J21" s="314"/>
      <c r="K21" s="309"/>
      <c r="L21" s="310"/>
      <c r="M21" s="321"/>
      <c r="N21" s="307"/>
      <c r="O21" s="319"/>
      <c r="P21" s="307"/>
      <c r="Q21" s="235"/>
      <c r="R21" s="307"/>
      <c r="S21" s="307"/>
    </row>
    <row r="22" spans="1:20" x14ac:dyDescent="0.2">
      <c r="A22" s="311">
        <v>28</v>
      </c>
      <c r="B22" s="305">
        <v>145</v>
      </c>
      <c r="C22" s="305">
        <v>181</v>
      </c>
      <c r="D22" s="305">
        <v>111</v>
      </c>
      <c r="E22" s="305">
        <v>117</v>
      </c>
      <c r="F22" s="305">
        <v>104</v>
      </c>
      <c r="G22" s="313">
        <v>80</v>
      </c>
      <c r="I22" s="307"/>
      <c r="K22" s="315"/>
      <c r="L22" s="307"/>
      <c r="M22" s="307"/>
      <c r="N22" s="307"/>
      <c r="O22" s="307"/>
      <c r="P22" s="307"/>
      <c r="Q22" s="235"/>
      <c r="R22" s="307"/>
      <c r="S22" s="307"/>
    </row>
    <row r="23" spans="1:20" x14ac:dyDescent="0.2">
      <c r="A23" s="311">
        <v>29</v>
      </c>
      <c r="B23" s="305">
        <v>133</v>
      </c>
      <c r="C23" s="305">
        <v>164</v>
      </c>
      <c r="D23" s="305">
        <v>98</v>
      </c>
      <c r="E23" s="305">
        <v>114</v>
      </c>
      <c r="F23" s="305">
        <v>107</v>
      </c>
      <c r="G23" s="313">
        <v>86</v>
      </c>
      <c r="I23" s="307"/>
      <c r="K23" s="315"/>
      <c r="L23" s="307"/>
      <c r="M23" s="307"/>
      <c r="N23" s="307"/>
      <c r="O23" s="307"/>
      <c r="P23" s="307"/>
      <c r="Q23" s="235"/>
      <c r="R23" s="307"/>
      <c r="S23" s="307"/>
    </row>
    <row r="24" spans="1:20" x14ac:dyDescent="0.2">
      <c r="A24" s="311">
        <v>30</v>
      </c>
      <c r="B24" s="305">
        <v>124</v>
      </c>
      <c r="C24" s="305">
        <v>150</v>
      </c>
      <c r="D24" s="305">
        <v>83</v>
      </c>
      <c r="E24" s="305">
        <v>102</v>
      </c>
      <c r="F24" s="305">
        <v>108</v>
      </c>
      <c r="G24" s="312">
        <v>89</v>
      </c>
      <c r="I24" s="307"/>
      <c r="K24" s="315"/>
      <c r="L24" s="307"/>
      <c r="M24" s="307"/>
      <c r="N24" s="307"/>
      <c r="O24" s="307"/>
      <c r="P24" s="307"/>
      <c r="Q24" s="307"/>
      <c r="R24" s="307"/>
      <c r="S24" s="307"/>
    </row>
    <row r="25" spans="1:20" x14ac:dyDescent="0.2">
      <c r="A25" s="311">
        <v>31</v>
      </c>
      <c r="B25" s="305">
        <v>114</v>
      </c>
      <c r="C25" s="305">
        <v>126</v>
      </c>
      <c r="D25" s="305">
        <v>68</v>
      </c>
      <c r="E25" s="305">
        <v>91</v>
      </c>
      <c r="F25" s="305">
        <v>111</v>
      </c>
      <c r="G25" s="312">
        <v>96</v>
      </c>
      <c r="I25" s="307"/>
      <c r="K25" s="315"/>
      <c r="L25" s="307"/>
      <c r="M25" s="307"/>
      <c r="N25" s="307"/>
      <c r="O25" s="307"/>
      <c r="P25" s="307"/>
      <c r="Q25" s="307"/>
      <c r="R25" s="307"/>
      <c r="S25" s="307"/>
    </row>
    <row r="26" spans="1:20" x14ac:dyDescent="0.2">
      <c r="A26" s="311">
        <v>32</v>
      </c>
      <c r="B26" s="305">
        <v>101</v>
      </c>
      <c r="C26" s="305">
        <v>120</v>
      </c>
      <c r="D26" s="305">
        <v>52</v>
      </c>
      <c r="E26" s="305">
        <v>78</v>
      </c>
      <c r="F26" s="305">
        <v>105</v>
      </c>
      <c r="G26" s="313">
        <v>96</v>
      </c>
      <c r="I26" s="307"/>
      <c r="K26" s="322"/>
      <c r="L26" s="307"/>
      <c r="M26" s="307"/>
      <c r="N26" s="307"/>
      <c r="O26" s="307"/>
      <c r="P26" s="307"/>
      <c r="Q26" s="307"/>
      <c r="R26" s="307"/>
      <c r="S26" s="307"/>
    </row>
    <row r="27" spans="1:20" x14ac:dyDescent="0.2">
      <c r="A27" s="311">
        <v>33</v>
      </c>
      <c r="B27" s="305">
        <v>94</v>
      </c>
      <c r="C27" s="305">
        <v>101</v>
      </c>
      <c r="D27" s="305">
        <v>43</v>
      </c>
      <c r="E27" s="305">
        <v>64</v>
      </c>
      <c r="F27" s="305">
        <v>98</v>
      </c>
      <c r="G27" s="313">
        <v>89</v>
      </c>
      <c r="I27" s="307"/>
      <c r="K27" s="315"/>
      <c r="L27" s="307"/>
      <c r="M27" s="307"/>
      <c r="N27" s="307"/>
      <c r="O27" s="307"/>
      <c r="P27" s="307"/>
      <c r="Q27" s="307"/>
      <c r="R27" s="307"/>
      <c r="S27" s="307"/>
    </row>
    <row r="28" spans="1:20" x14ac:dyDescent="0.2">
      <c r="A28" s="311">
        <v>34</v>
      </c>
      <c r="B28" s="305">
        <v>86</v>
      </c>
      <c r="C28" s="305">
        <v>92</v>
      </c>
      <c r="D28" s="305">
        <v>33</v>
      </c>
      <c r="E28" s="305">
        <v>53</v>
      </c>
      <c r="F28" s="305">
        <v>93</v>
      </c>
      <c r="G28" s="313">
        <v>84</v>
      </c>
      <c r="I28" s="307"/>
      <c r="K28" s="315"/>
      <c r="L28" s="307"/>
      <c r="M28" s="307"/>
      <c r="N28" s="307"/>
      <c r="O28" s="307"/>
      <c r="P28" s="307"/>
      <c r="Q28" s="307"/>
      <c r="R28" s="307"/>
      <c r="S28" s="307"/>
    </row>
    <row r="29" spans="1:20" x14ac:dyDescent="0.2">
      <c r="A29" s="311">
        <v>35</v>
      </c>
      <c r="B29" s="305">
        <v>77</v>
      </c>
      <c r="C29" s="305">
        <v>77</v>
      </c>
      <c r="D29" s="305">
        <v>29</v>
      </c>
      <c r="E29" s="305">
        <v>43</v>
      </c>
      <c r="F29" s="305">
        <v>77</v>
      </c>
      <c r="G29" s="312">
        <v>75</v>
      </c>
      <c r="I29" s="307"/>
      <c r="K29" s="315"/>
      <c r="L29" s="307"/>
      <c r="M29" s="307"/>
      <c r="N29" s="307"/>
      <c r="O29" s="307"/>
      <c r="P29" s="307"/>
      <c r="Q29" s="307"/>
      <c r="R29" s="307"/>
      <c r="S29" s="307"/>
    </row>
    <row r="30" spans="1:20" x14ac:dyDescent="0.2">
      <c r="A30" s="311">
        <v>36</v>
      </c>
      <c r="B30" s="305">
        <v>69</v>
      </c>
      <c r="C30" s="305">
        <v>66</v>
      </c>
      <c r="D30" s="305">
        <v>21</v>
      </c>
      <c r="E30" s="305">
        <v>33</v>
      </c>
      <c r="F30" s="305">
        <v>66</v>
      </c>
      <c r="G30" s="312">
        <v>64</v>
      </c>
      <c r="I30" s="307"/>
      <c r="K30" s="315"/>
      <c r="L30" s="307"/>
      <c r="M30" s="307"/>
      <c r="N30" s="307"/>
      <c r="O30" s="307"/>
      <c r="P30" s="307"/>
      <c r="Q30" s="307"/>
      <c r="R30" s="307"/>
      <c r="S30" s="307"/>
    </row>
    <row r="31" spans="1:20" x14ac:dyDescent="0.2">
      <c r="A31" s="311">
        <v>37</v>
      </c>
      <c r="B31" s="305">
        <v>55</v>
      </c>
      <c r="C31" s="305">
        <v>53</v>
      </c>
      <c r="D31" s="305">
        <v>17</v>
      </c>
      <c r="E31" s="305">
        <v>24</v>
      </c>
      <c r="F31" s="305">
        <v>54</v>
      </c>
      <c r="G31" s="313">
        <v>53</v>
      </c>
      <c r="I31" s="307"/>
      <c r="K31" s="322"/>
      <c r="L31" s="307"/>
      <c r="M31" s="307"/>
      <c r="N31" s="307"/>
      <c r="O31" s="307"/>
      <c r="P31" s="307"/>
      <c r="Q31" s="307"/>
      <c r="R31" s="307"/>
      <c r="S31" s="307"/>
    </row>
    <row r="32" spans="1:20" x14ac:dyDescent="0.2">
      <c r="A32" s="311">
        <v>38</v>
      </c>
      <c r="B32" s="305">
        <v>53</v>
      </c>
      <c r="C32" s="305">
        <v>50</v>
      </c>
      <c r="D32" s="305">
        <v>14</v>
      </c>
      <c r="E32" s="305">
        <v>18</v>
      </c>
      <c r="F32" s="305">
        <v>39</v>
      </c>
      <c r="G32" s="313">
        <v>44</v>
      </c>
      <c r="I32" s="307"/>
      <c r="K32" s="315"/>
      <c r="L32" s="307"/>
      <c r="M32" s="307"/>
      <c r="N32" s="307"/>
      <c r="O32" s="307"/>
      <c r="P32" s="307"/>
      <c r="Q32" s="307"/>
      <c r="R32" s="307"/>
      <c r="S32" s="307"/>
    </row>
    <row r="33" spans="1:20" x14ac:dyDescent="0.2">
      <c r="A33" s="311">
        <v>39</v>
      </c>
      <c r="B33" s="305">
        <v>42</v>
      </c>
      <c r="C33" s="305">
        <v>39</v>
      </c>
      <c r="D33" s="305">
        <v>9</v>
      </c>
      <c r="E33" s="305">
        <v>14</v>
      </c>
      <c r="F33" s="305">
        <v>30</v>
      </c>
      <c r="G33" s="313">
        <v>34</v>
      </c>
      <c r="I33" s="307"/>
      <c r="K33" s="315"/>
      <c r="L33" s="307"/>
      <c r="M33" s="307"/>
      <c r="N33" s="307"/>
      <c r="O33" s="307"/>
      <c r="P33" s="307"/>
      <c r="Q33" s="307"/>
      <c r="R33" s="307"/>
      <c r="S33" s="307"/>
    </row>
    <row r="34" spans="1:20" x14ac:dyDescent="0.2">
      <c r="A34" s="311">
        <v>40</v>
      </c>
      <c r="B34" s="305">
        <v>31</v>
      </c>
      <c r="C34" s="305">
        <v>28</v>
      </c>
      <c r="D34" s="305">
        <v>8</v>
      </c>
      <c r="E34" s="305">
        <v>9</v>
      </c>
      <c r="F34" s="305">
        <v>21</v>
      </c>
      <c r="G34" s="312">
        <v>27</v>
      </c>
      <c r="I34" s="307"/>
      <c r="K34" s="315"/>
      <c r="L34" s="307"/>
      <c r="M34" s="307"/>
      <c r="N34" s="307"/>
      <c r="O34" s="307"/>
      <c r="P34" s="307"/>
      <c r="Q34" s="307"/>
      <c r="R34" s="307"/>
      <c r="S34" s="307"/>
    </row>
    <row r="35" spans="1:20" x14ac:dyDescent="0.2">
      <c r="A35" s="311">
        <v>41</v>
      </c>
      <c r="B35" s="305">
        <v>20</v>
      </c>
      <c r="C35" s="305">
        <v>20</v>
      </c>
      <c r="D35" s="305">
        <v>5</v>
      </c>
      <c r="E35" s="305">
        <v>5</v>
      </c>
      <c r="F35" s="305">
        <v>14</v>
      </c>
      <c r="G35" s="312">
        <v>16</v>
      </c>
      <c r="I35" s="307"/>
      <c r="K35" s="315"/>
      <c r="L35" s="307"/>
      <c r="M35" s="307"/>
      <c r="N35" s="307"/>
      <c r="O35" s="307"/>
      <c r="P35" s="307"/>
      <c r="Q35" s="307"/>
      <c r="R35" s="307"/>
      <c r="S35" s="307"/>
    </row>
    <row r="36" spans="1:20" x14ac:dyDescent="0.2">
      <c r="A36" s="311">
        <v>42</v>
      </c>
      <c r="B36" s="305">
        <v>17</v>
      </c>
      <c r="C36" s="305">
        <v>15</v>
      </c>
      <c r="D36" s="305">
        <v>4</v>
      </c>
      <c r="E36" s="305">
        <v>3</v>
      </c>
      <c r="F36" s="305">
        <v>8</v>
      </c>
      <c r="G36" s="313">
        <v>11</v>
      </c>
      <c r="I36" s="307"/>
      <c r="K36" s="322"/>
      <c r="L36" s="307"/>
      <c r="M36" s="307"/>
      <c r="N36" s="307"/>
      <c r="O36" s="307"/>
      <c r="P36" s="307"/>
      <c r="Q36" s="307"/>
      <c r="R36" s="307"/>
      <c r="S36" s="307"/>
    </row>
    <row r="37" spans="1:20" x14ac:dyDescent="0.2">
      <c r="A37" s="311">
        <v>43</v>
      </c>
      <c r="B37" s="305">
        <v>9</v>
      </c>
      <c r="C37" s="305">
        <v>9</v>
      </c>
      <c r="D37" s="305">
        <v>3</v>
      </c>
      <c r="E37" s="305">
        <v>2</v>
      </c>
      <c r="F37" s="305">
        <v>5</v>
      </c>
      <c r="G37" s="313">
        <v>5</v>
      </c>
      <c r="I37" s="307"/>
      <c r="K37" s="323"/>
      <c r="L37" s="307"/>
      <c r="M37" s="307"/>
      <c r="N37" s="307"/>
      <c r="O37" s="307"/>
      <c r="P37" s="307"/>
      <c r="Q37" s="307"/>
      <c r="R37" s="307"/>
      <c r="S37" s="307"/>
    </row>
    <row r="38" spans="1:20" x14ac:dyDescent="0.2">
      <c r="A38" s="324">
        <v>44</v>
      </c>
      <c r="B38" s="325">
        <v>11</v>
      </c>
      <c r="C38" s="325">
        <v>10</v>
      </c>
      <c r="D38" s="325">
        <v>2</v>
      </c>
      <c r="E38" s="325">
        <v>2</v>
      </c>
      <c r="F38" s="325">
        <v>4</v>
      </c>
      <c r="G38" s="326">
        <v>7</v>
      </c>
      <c r="K38" s="315"/>
      <c r="L38" s="307"/>
      <c r="M38" s="307"/>
      <c r="N38" s="307"/>
      <c r="O38" s="307"/>
      <c r="P38" s="307"/>
      <c r="Q38" s="307"/>
      <c r="R38" s="307"/>
      <c r="S38" s="307"/>
    </row>
    <row r="39" spans="1:20" x14ac:dyDescent="0.2">
      <c r="A39" s="327"/>
      <c r="B39" s="327"/>
      <c r="C39" s="327"/>
      <c r="D39" s="328"/>
      <c r="E39" s="327"/>
      <c r="I39" s="329"/>
      <c r="J39" s="307"/>
      <c r="K39" s="307"/>
      <c r="L39" s="307"/>
    </row>
    <row r="40" spans="1:20" s="256" customFormat="1" x14ac:dyDescent="0.2">
      <c r="A40" s="1123" t="s">
        <v>137</v>
      </c>
      <c r="B40" s="1123"/>
      <c r="C40" s="330"/>
      <c r="D40" s="331"/>
      <c r="E40" s="330"/>
      <c r="F40" s="332"/>
      <c r="G40" s="333"/>
      <c r="H40" s="257"/>
      <c r="I40" s="334"/>
      <c r="J40" s="329"/>
      <c r="K40" s="295"/>
      <c r="L40" s="295"/>
      <c r="M40" s="333"/>
      <c r="N40" s="333"/>
      <c r="O40" s="333"/>
      <c r="P40" s="333"/>
      <c r="Q40" s="333"/>
      <c r="R40" s="333"/>
      <c r="S40" s="333"/>
      <c r="T40" s="333"/>
    </row>
    <row r="41" spans="1:20" s="256" customFormat="1" ht="11.25" x14ac:dyDescent="0.2">
      <c r="A41" s="1124" t="s">
        <v>230</v>
      </c>
      <c r="B41" s="1124"/>
      <c r="C41" s="1124"/>
      <c r="D41" s="1124"/>
      <c r="E41" s="1124"/>
      <c r="F41" s="1124"/>
      <c r="G41" s="1124"/>
      <c r="H41" s="1124"/>
      <c r="I41" s="333"/>
      <c r="J41" s="334"/>
      <c r="K41" s="333"/>
      <c r="L41" s="333"/>
      <c r="M41" s="333"/>
      <c r="N41" s="333"/>
      <c r="O41" s="333"/>
      <c r="P41" s="333"/>
      <c r="Q41" s="333"/>
      <c r="R41" s="333"/>
      <c r="S41" s="333"/>
      <c r="T41" s="333"/>
    </row>
    <row r="42" spans="1:20" s="256" customFormat="1" ht="11.25" x14ac:dyDescent="0.2">
      <c r="A42" s="330"/>
      <c r="B42" s="330"/>
      <c r="C42" s="330"/>
      <c r="D42" s="330"/>
      <c r="E42" s="330"/>
      <c r="F42" s="332"/>
      <c r="G42" s="333"/>
      <c r="H42" s="335"/>
      <c r="I42" s="336"/>
      <c r="J42" s="333"/>
      <c r="K42" s="333"/>
      <c r="L42" s="333"/>
      <c r="M42" s="333"/>
      <c r="N42" s="333"/>
      <c r="O42" s="333"/>
      <c r="P42" s="333"/>
      <c r="Q42" s="333"/>
      <c r="R42" s="333"/>
      <c r="S42" s="333"/>
      <c r="T42" s="333"/>
    </row>
    <row r="43" spans="1:20" s="256" customFormat="1" ht="10.5" customHeight="1" x14ac:dyDescent="0.2">
      <c r="A43" s="1125" t="s">
        <v>22</v>
      </c>
      <c r="B43" s="1125"/>
      <c r="C43" s="337"/>
      <c r="D43" s="337"/>
      <c r="E43" s="337"/>
      <c r="F43" s="332"/>
      <c r="G43" s="333"/>
      <c r="H43" s="257"/>
      <c r="I43" s="333"/>
      <c r="J43" s="333"/>
      <c r="K43" s="333"/>
      <c r="L43" s="333"/>
      <c r="M43" s="333"/>
      <c r="N43" s="333"/>
      <c r="O43" s="333"/>
      <c r="P43" s="333"/>
      <c r="Q43" s="333"/>
      <c r="R43" s="333"/>
      <c r="S43" s="333"/>
      <c r="T43" s="333"/>
    </row>
    <row r="44" spans="1:20" x14ac:dyDescent="0.2">
      <c r="A44" s="338"/>
      <c r="B44" s="339"/>
      <c r="C44" s="339"/>
      <c r="D44" s="338"/>
      <c r="E44" s="338"/>
      <c r="J44" s="333"/>
      <c r="K44" s="333"/>
      <c r="L44" s="333"/>
    </row>
  </sheetData>
  <mergeCells count="15">
    <mergeCell ref="A40:B40"/>
    <mergeCell ref="A41:H41"/>
    <mergeCell ref="A43:B43"/>
    <mergeCell ref="A1:E1"/>
    <mergeCell ref="G1:H1"/>
    <mergeCell ref="A3:H3"/>
    <mergeCell ref="J3:K3"/>
    <mergeCell ref="A5:A8"/>
    <mergeCell ref="B5:G6"/>
    <mergeCell ref="B7:B8"/>
    <mergeCell ref="C7:C8"/>
    <mergeCell ref="D7:D8"/>
    <mergeCell ref="E7:E8"/>
    <mergeCell ref="F7:F8"/>
    <mergeCell ref="G7:G8"/>
  </mergeCells>
  <hyperlinks>
    <hyperlink ref="G1" location="Contents!A1" display="back to contents"/>
  </hyperlinks>
  <pageMargins left="0.15748031496062992" right="0.15748031496062992" top="0.98425196850393704" bottom="0.98425196850393704" header="0.51181102362204722" footer="0.51181102362204722"/>
  <pageSetup paperSize="9" scale="85" orientation="landscape" r:id="rId1"/>
  <headerFooter alignWithMargins="0">
    <oddFooter>&amp;L© Crown Copyright 2015</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0"/>
  <sheetViews>
    <sheetView workbookViewId="0">
      <selection sqref="A1:E1"/>
    </sheetView>
  </sheetViews>
  <sheetFormatPr defaultColWidth="9.140625" defaultRowHeight="12.75" x14ac:dyDescent="0.2"/>
  <cols>
    <col min="1" max="1" width="10.85546875" style="213" customWidth="1"/>
    <col min="2" max="2" width="24.140625" style="213" customWidth="1"/>
    <col min="3" max="3" width="8.42578125" style="213" customWidth="1"/>
    <col min="4" max="5" width="9.140625" style="213"/>
    <col min="6" max="6" width="9.140625" style="216"/>
    <col min="7" max="16384" width="9.140625" style="213"/>
  </cols>
  <sheetData>
    <row r="1" spans="1:11" ht="18" customHeight="1" x14ac:dyDescent="0.25">
      <c r="A1" s="1083" t="s">
        <v>207</v>
      </c>
      <c r="B1" s="1083"/>
      <c r="C1" s="1083"/>
      <c r="D1" s="1083"/>
      <c r="E1" s="1083"/>
      <c r="G1" s="992" t="s">
        <v>24</v>
      </c>
      <c r="H1" s="992"/>
    </row>
    <row r="2" spans="1:11" ht="15" customHeight="1" x14ac:dyDescent="0.2"/>
    <row r="3" spans="1:11" s="212" customFormat="1" ht="12.75" customHeight="1" x14ac:dyDescent="0.25">
      <c r="A3" s="1096" t="s">
        <v>231</v>
      </c>
      <c r="B3" s="1126"/>
      <c r="C3" s="1126"/>
      <c r="D3" s="1126"/>
      <c r="E3" s="1126"/>
      <c r="F3" s="284"/>
      <c r="J3" s="14"/>
      <c r="K3" s="14"/>
    </row>
    <row r="4" spans="1:11" s="212" customFormat="1" ht="15" customHeight="1" x14ac:dyDescent="0.25">
      <c r="A4" s="218"/>
      <c r="B4" s="218"/>
      <c r="C4" s="218"/>
      <c r="D4" s="218"/>
      <c r="E4" s="218"/>
      <c r="F4" s="217"/>
      <c r="J4" s="14"/>
      <c r="K4" s="14"/>
    </row>
    <row r="5" spans="1:11" x14ac:dyDescent="0.2">
      <c r="A5" s="1127" t="s">
        <v>165</v>
      </c>
      <c r="B5" s="1127" t="s">
        <v>232</v>
      </c>
    </row>
    <row r="6" spans="1:11" x14ac:dyDescent="0.2">
      <c r="A6" s="1128"/>
      <c r="B6" s="1128"/>
      <c r="C6" s="214"/>
    </row>
    <row r="7" spans="1:11" x14ac:dyDescent="0.2">
      <c r="A7" s="276">
        <v>1951</v>
      </c>
      <c r="B7" s="340">
        <v>2.4</v>
      </c>
      <c r="F7" s="216">
        <v>1951</v>
      </c>
    </row>
    <row r="8" spans="1:11" x14ac:dyDescent="0.2">
      <c r="A8" s="276">
        <v>1952</v>
      </c>
      <c r="B8" s="340">
        <v>2.41</v>
      </c>
    </row>
    <row r="9" spans="1:11" x14ac:dyDescent="0.2">
      <c r="A9" s="276">
        <v>1953</v>
      </c>
      <c r="B9" s="340">
        <v>2.4500000000000002</v>
      </c>
    </row>
    <row r="10" spans="1:11" x14ac:dyDescent="0.2">
      <c r="A10" s="276">
        <v>1954</v>
      </c>
      <c r="B10" s="340">
        <v>2.5099999999999998</v>
      </c>
    </row>
    <row r="11" spans="1:11" x14ac:dyDescent="0.2">
      <c r="A11" s="276">
        <v>1955</v>
      </c>
      <c r="B11" s="340">
        <v>2.54</v>
      </c>
    </row>
    <row r="12" spans="1:11" x14ac:dyDescent="0.2">
      <c r="A12" s="276">
        <v>1956</v>
      </c>
      <c r="B12" s="340">
        <v>2.65</v>
      </c>
      <c r="F12" s="216">
        <v>1956</v>
      </c>
    </row>
    <row r="13" spans="1:11" x14ac:dyDescent="0.2">
      <c r="A13" s="276">
        <v>1957</v>
      </c>
      <c r="B13" s="340">
        <v>2.76</v>
      </c>
    </row>
    <row r="14" spans="1:11" x14ac:dyDescent="0.2">
      <c r="A14" s="276">
        <v>1958</v>
      </c>
      <c r="B14" s="340">
        <v>2.83</v>
      </c>
    </row>
    <row r="15" spans="1:11" x14ac:dyDescent="0.2">
      <c r="A15" s="276">
        <v>1959</v>
      </c>
      <c r="B15" s="340">
        <v>2.84</v>
      </c>
    </row>
    <row r="16" spans="1:11" x14ac:dyDescent="0.2">
      <c r="A16" s="276">
        <v>1960</v>
      </c>
      <c r="B16" s="340">
        <v>2.93</v>
      </c>
    </row>
    <row r="17" spans="1:6" x14ac:dyDescent="0.2">
      <c r="A17" s="276">
        <v>1961</v>
      </c>
      <c r="B17" s="340">
        <v>2.95</v>
      </c>
      <c r="F17" s="216">
        <v>1961</v>
      </c>
    </row>
    <row r="18" spans="1:6" x14ac:dyDescent="0.2">
      <c r="A18" s="276">
        <v>1962</v>
      </c>
      <c r="B18" s="340">
        <v>3.06</v>
      </c>
      <c r="D18" s="243"/>
    </row>
    <row r="19" spans="1:6" x14ac:dyDescent="0.2">
      <c r="A19" s="276">
        <v>1963</v>
      </c>
      <c r="B19" s="340">
        <v>3.03</v>
      </c>
    </row>
    <row r="20" spans="1:6" x14ac:dyDescent="0.2">
      <c r="A20" s="276">
        <v>1964</v>
      </c>
      <c r="B20" s="340">
        <v>3.09</v>
      </c>
    </row>
    <row r="21" spans="1:6" x14ac:dyDescent="0.2">
      <c r="A21" s="276">
        <v>1965</v>
      </c>
      <c r="B21" s="340">
        <v>3</v>
      </c>
    </row>
    <row r="22" spans="1:6" x14ac:dyDescent="0.2">
      <c r="A22" s="276">
        <v>1966</v>
      </c>
      <c r="B22" s="340">
        <v>2.88</v>
      </c>
      <c r="F22" s="216">
        <v>1966</v>
      </c>
    </row>
    <row r="23" spans="1:6" x14ac:dyDescent="0.2">
      <c r="A23" s="276">
        <v>1967</v>
      </c>
      <c r="B23" s="340">
        <v>2.87</v>
      </c>
    </row>
    <row r="24" spans="1:6" x14ac:dyDescent="0.2">
      <c r="A24" s="276">
        <v>1968</v>
      </c>
      <c r="B24" s="340">
        <v>2.82</v>
      </c>
    </row>
    <row r="25" spans="1:6" x14ac:dyDescent="0.2">
      <c r="A25" s="276">
        <v>1969</v>
      </c>
      <c r="B25" s="340">
        <v>2.68</v>
      </c>
    </row>
    <row r="26" spans="1:6" x14ac:dyDescent="0.2">
      <c r="A26" s="276">
        <v>1970</v>
      </c>
      <c r="B26" s="340">
        <v>2.57</v>
      </c>
    </row>
    <row r="27" spans="1:6" x14ac:dyDescent="0.2">
      <c r="A27" s="276">
        <v>1971</v>
      </c>
      <c r="B27" s="340">
        <v>2.5299999999999998</v>
      </c>
      <c r="F27" s="216">
        <v>1971</v>
      </c>
    </row>
    <row r="28" spans="1:6" x14ac:dyDescent="0.2">
      <c r="A28" s="276">
        <v>1972</v>
      </c>
      <c r="B28" s="340">
        <v>2.27</v>
      </c>
    </row>
    <row r="29" spans="1:6" x14ac:dyDescent="0.2">
      <c r="A29" s="276">
        <v>1973</v>
      </c>
      <c r="B29" s="340">
        <v>2.13</v>
      </c>
    </row>
    <row r="30" spans="1:6" x14ac:dyDescent="0.2">
      <c r="A30" s="276">
        <v>1974</v>
      </c>
      <c r="B30" s="340">
        <v>1.97</v>
      </c>
    </row>
    <row r="31" spans="1:6" x14ac:dyDescent="0.2">
      <c r="A31" s="276">
        <v>1975</v>
      </c>
      <c r="B31" s="340">
        <v>1.9</v>
      </c>
    </row>
    <row r="32" spans="1:6" x14ac:dyDescent="0.2">
      <c r="A32" s="276">
        <v>1976</v>
      </c>
      <c r="B32" s="340">
        <v>1.8</v>
      </c>
      <c r="F32" s="216">
        <v>1976</v>
      </c>
    </row>
    <row r="33" spans="1:6" x14ac:dyDescent="0.2">
      <c r="A33" s="276">
        <v>1977</v>
      </c>
      <c r="B33" s="340">
        <v>1.7</v>
      </c>
    </row>
    <row r="34" spans="1:6" x14ac:dyDescent="0.2">
      <c r="A34" s="276">
        <v>1978</v>
      </c>
      <c r="B34" s="340">
        <v>1.74</v>
      </c>
    </row>
    <row r="35" spans="1:6" x14ac:dyDescent="0.2">
      <c r="A35" s="276">
        <v>1979</v>
      </c>
      <c r="B35" s="340">
        <v>1.84</v>
      </c>
    </row>
    <row r="36" spans="1:6" x14ac:dyDescent="0.2">
      <c r="A36" s="276">
        <v>1980</v>
      </c>
      <c r="B36" s="340">
        <v>1.84</v>
      </c>
    </row>
    <row r="37" spans="1:6" x14ac:dyDescent="0.2">
      <c r="A37" s="276">
        <v>1981</v>
      </c>
      <c r="B37" s="340">
        <v>1.84</v>
      </c>
      <c r="F37" s="216">
        <v>1981</v>
      </c>
    </row>
    <row r="38" spans="1:6" x14ac:dyDescent="0.2">
      <c r="A38" s="276">
        <v>1982</v>
      </c>
      <c r="B38" s="340">
        <v>1.74</v>
      </c>
    </row>
    <row r="39" spans="1:6" x14ac:dyDescent="0.2">
      <c r="A39" s="276">
        <v>1983</v>
      </c>
      <c r="B39" s="340">
        <v>1.7</v>
      </c>
    </row>
    <row r="40" spans="1:6" x14ac:dyDescent="0.2">
      <c r="A40" s="276">
        <v>1984</v>
      </c>
      <c r="B40" s="340">
        <v>1.68</v>
      </c>
    </row>
    <row r="41" spans="1:6" x14ac:dyDescent="0.2">
      <c r="A41" s="276">
        <v>1985</v>
      </c>
      <c r="B41" s="340">
        <v>1.7</v>
      </c>
    </row>
    <row r="42" spans="1:6" x14ac:dyDescent="0.2">
      <c r="A42" s="276">
        <v>1986</v>
      </c>
      <c r="B42" s="340">
        <v>1.67</v>
      </c>
      <c r="F42" s="216">
        <v>1986</v>
      </c>
    </row>
    <row r="43" spans="1:6" x14ac:dyDescent="0.2">
      <c r="A43" s="276">
        <v>1987</v>
      </c>
      <c r="B43" s="340">
        <v>1.67</v>
      </c>
    </row>
    <row r="44" spans="1:6" x14ac:dyDescent="0.2">
      <c r="A44" s="276">
        <v>1988</v>
      </c>
      <c r="B44" s="340">
        <v>1.68</v>
      </c>
    </row>
    <row r="45" spans="1:6" x14ac:dyDescent="0.2">
      <c r="A45" s="276">
        <v>1989</v>
      </c>
      <c r="B45" s="340">
        <v>1.61</v>
      </c>
    </row>
    <row r="46" spans="1:6" x14ac:dyDescent="0.2">
      <c r="A46" s="276">
        <v>1990</v>
      </c>
      <c r="B46" s="340">
        <v>1.66</v>
      </c>
    </row>
    <row r="47" spans="1:6" x14ac:dyDescent="0.2">
      <c r="A47" s="276">
        <v>1991</v>
      </c>
      <c r="B47" s="340">
        <v>1.69</v>
      </c>
      <c r="F47" s="216">
        <v>1991</v>
      </c>
    </row>
    <row r="48" spans="1:6" x14ac:dyDescent="0.2">
      <c r="A48" s="276">
        <v>1992</v>
      </c>
      <c r="B48" s="340">
        <v>1.68</v>
      </c>
    </row>
    <row r="49" spans="1:6" x14ac:dyDescent="0.2">
      <c r="A49" s="276">
        <v>1993</v>
      </c>
      <c r="B49" s="340">
        <v>1.62</v>
      </c>
    </row>
    <row r="50" spans="1:6" x14ac:dyDescent="0.2">
      <c r="A50" s="276">
        <v>1994</v>
      </c>
      <c r="B50" s="340">
        <v>1.58</v>
      </c>
    </row>
    <row r="51" spans="1:6" x14ac:dyDescent="0.2">
      <c r="A51" s="276">
        <v>1995</v>
      </c>
      <c r="B51" s="340">
        <v>1.56</v>
      </c>
    </row>
    <row r="52" spans="1:6" x14ac:dyDescent="0.2">
      <c r="A52" s="276">
        <v>1996</v>
      </c>
      <c r="B52" s="340">
        <v>1.56</v>
      </c>
      <c r="F52" s="216">
        <v>1996</v>
      </c>
    </row>
    <row r="53" spans="1:6" x14ac:dyDescent="0.2">
      <c r="A53" s="276">
        <v>1997</v>
      </c>
      <c r="B53" s="340">
        <v>1.58</v>
      </c>
    </row>
    <row r="54" spans="1:6" x14ac:dyDescent="0.2">
      <c r="A54" s="276">
        <v>1998</v>
      </c>
      <c r="B54" s="340">
        <v>1.55</v>
      </c>
    </row>
    <row r="55" spans="1:6" x14ac:dyDescent="0.2">
      <c r="A55" s="276">
        <v>1999</v>
      </c>
      <c r="B55" s="340">
        <v>1.52</v>
      </c>
    </row>
    <row r="56" spans="1:6" x14ac:dyDescent="0.2">
      <c r="A56" s="276">
        <v>2000</v>
      </c>
      <c r="B56" s="340">
        <v>1.48</v>
      </c>
    </row>
    <row r="57" spans="1:6" x14ac:dyDescent="0.2">
      <c r="A57" s="276">
        <v>2001</v>
      </c>
      <c r="B57" s="340">
        <v>1.49</v>
      </c>
      <c r="F57" s="216">
        <v>2001</v>
      </c>
    </row>
    <row r="58" spans="1:6" x14ac:dyDescent="0.2">
      <c r="A58" s="276">
        <v>2002</v>
      </c>
      <c r="B58" s="340">
        <v>1.47</v>
      </c>
      <c r="C58" s="247"/>
      <c r="E58" s="341"/>
    </row>
    <row r="59" spans="1:6" x14ac:dyDescent="0.2">
      <c r="A59" s="276">
        <v>2003</v>
      </c>
      <c r="B59" s="340">
        <v>1.52</v>
      </c>
      <c r="C59" s="247"/>
      <c r="E59" s="341"/>
    </row>
    <row r="60" spans="1:6" x14ac:dyDescent="0.2">
      <c r="A60" s="276">
        <v>2004</v>
      </c>
      <c r="B60" s="340">
        <v>1.58</v>
      </c>
      <c r="C60" s="247"/>
      <c r="E60" s="341"/>
    </row>
    <row r="61" spans="1:6" x14ac:dyDescent="0.2">
      <c r="A61" s="276">
        <v>2005</v>
      </c>
      <c r="B61" s="340">
        <v>1.6</v>
      </c>
      <c r="C61" s="247"/>
      <c r="E61" s="341"/>
    </row>
    <row r="62" spans="1:6" x14ac:dyDescent="0.2">
      <c r="A62" s="276">
        <v>2006</v>
      </c>
      <c r="B62" s="340">
        <v>1.64</v>
      </c>
      <c r="C62" s="247"/>
      <c r="E62" s="341"/>
      <c r="F62" s="216">
        <v>2006</v>
      </c>
    </row>
    <row r="63" spans="1:6" x14ac:dyDescent="0.2">
      <c r="A63" s="276">
        <v>2007</v>
      </c>
      <c r="B63" s="340">
        <v>1.7</v>
      </c>
      <c r="C63" s="247"/>
      <c r="E63" s="341"/>
    </row>
    <row r="64" spans="1:6" x14ac:dyDescent="0.2">
      <c r="A64" s="276">
        <v>2008</v>
      </c>
      <c r="B64" s="340">
        <v>1.76</v>
      </c>
      <c r="C64" s="247"/>
      <c r="E64" s="341"/>
    </row>
    <row r="65" spans="1:13" x14ac:dyDescent="0.2">
      <c r="A65" s="276">
        <v>2009</v>
      </c>
      <c r="B65" s="340">
        <v>1.73</v>
      </c>
      <c r="C65" s="247"/>
      <c r="E65" s="341"/>
    </row>
    <row r="66" spans="1:13" x14ac:dyDescent="0.2">
      <c r="A66" s="276">
        <v>2010</v>
      </c>
      <c r="B66" s="340">
        <v>1.72</v>
      </c>
      <c r="C66" s="247"/>
      <c r="E66" s="341"/>
    </row>
    <row r="67" spans="1:13" x14ac:dyDescent="0.2">
      <c r="A67" s="276">
        <v>2011</v>
      </c>
      <c r="B67" s="276">
        <v>1.69</v>
      </c>
      <c r="C67" s="247"/>
      <c r="E67" s="341"/>
      <c r="F67" s="216">
        <v>2011</v>
      </c>
    </row>
    <row r="68" spans="1:13" x14ac:dyDescent="0.2">
      <c r="A68" s="276">
        <v>2012</v>
      </c>
      <c r="B68" s="276">
        <v>1.67</v>
      </c>
      <c r="C68" s="247"/>
    </row>
    <row r="69" spans="1:13" x14ac:dyDescent="0.2">
      <c r="A69" s="276">
        <v>2013</v>
      </c>
      <c r="B69" s="340">
        <v>1.61</v>
      </c>
    </row>
    <row r="70" spans="1:13" x14ac:dyDescent="0.2">
      <c r="A70" s="276">
        <v>2014</v>
      </c>
      <c r="B70" s="340">
        <v>1.62</v>
      </c>
    </row>
    <row r="71" spans="1:13" x14ac:dyDescent="0.2">
      <c r="A71" s="265">
        <v>2015</v>
      </c>
      <c r="B71" s="342">
        <v>1.56</v>
      </c>
      <c r="F71" s="235"/>
    </row>
    <row r="72" spans="1:13" s="234" customFormat="1" x14ac:dyDescent="0.2">
      <c r="A72" s="265">
        <v>2016</v>
      </c>
      <c r="B72" s="342">
        <v>1.52</v>
      </c>
      <c r="F72" s="235"/>
    </row>
    <row r="73" spans="1:13" x14ac:dyDescent="0.2">
      <c r="A73" s="265">
        <v>2017</v>
      </c>
      <c r="B73" s="342">
        <v>1.47</v>
      </c>
      <c r="F73" s="235"/>
    </row>
    <row r="74" spans="1:13" x14ac:dyDescent="0.2">
      <c r="A74" s="279">
        <v>2018</v>
      </c>
      <c r="B74" s="343">
        <v>1.42</v>
      </c>
      <c r="F74" s="235">
        <v>2018</v>
      </c>
    </row>
    <row r="75" spans="1:13" x14ac:dyDescent="0.2">
      <c r="A75" s="234"/>
      <c r="B75" s="281"/>
    </row>
    <row r="76" spans="1:13" x14ac:dyDescent="0.2">
      <c r="A76" s="1129" t="s">
        <v>137</v>
      </c>
      <c r="B76" s="1129"/>
      <c r="C76" s="256"/>
      <c r="D76" s="256"/>
      <c r="E76" s="256"/>
      <c r="F76" s="257"/>
      <c r="G76" s="256"/>
      <c r="H76" s="256"/>
      <c r="I76" s="256"/>
      <c r="J76" s="256"/>
      <c r="K76" s="256"/>
      <c r="L76" s="256"/>
      <c r="M76" s="256"/>
    </row>
    <row r="77" spans="1:13" ht="10.5" customHeight="1" x14ac:dyDescent="0.2">
      <c r="A77" s="1093" t="s">
        <v>217</v>
      </c>
      <c r="B77" s="1093"/>
      <c r="C77" s="1093"/>
      <c r="D77" s="1093"/>
      <c r="E77" s="344"/>
      <c r="F77" s="344"/>
      <c r="G77" s="344"/>
      <c r="H77" s="344"/>
      <c r="I77" s="344"/>
      <c r="J77" s="344"/>
      <c r="K77" s="345"/>
      <c r="L77" s="345"/>
      <c r="M77" s="345"/>
    </row>
    <row r="78" spans="1:13" x14ac:dyDescent="0.2">
      <c r="A78" s="1093"/>
      <c r="B78" s="1093"/>
      <c r="C78" s="1093"/>
      <c r="D78" s="1093"/>
    </row>
    <row r="79" spans="1:13" ht="10.5" customHeight="1" x14ac:dyDescent="0.2"/>
    <row r="80" spans="1:13" x14ac:dyDescent="0.2">
      <c r="A80" s="1125" t="s">
        <v>22</v>
      </c>
      <c r="B80" s="1125"/>
    </row>
  </sheetData>
  <mergeCells count="8">
    <mergeCell ref="A77:D78"/>
    <mergeCell ref="A80:B80"/>
    <mergeCell ref="A1:E1"/>
    <mergeCell ref="G1:H1"/>
    <mergeCell ref="A3:E3"/>
    <mergeCell ref="A5:A6"/>
    <mergeCell ref="B5:B6"/>
    <mergeCell ref="A76:B76"/>
  </mergeCells>
  <hyperlinks>
    <hyperlink ref="G1" location="Contents!A1" display="back to contents"/>
  </hyperlinks>
  <pageMargins left="0.15748031496062992" right="0.15748031496062992" top="0.98425196850393704" bottom="0.98425196850393704" header="0.51181102362204722" footer="0.51181102362204722"/>
  <pageSetup paperSize="9" scale="49" orientation="landscape" r:id="rId1"/>
  <headerFooter alignWithMargins="0">
    <oddFooter>&amp;L© Crown Copyright 2015</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2"/>
  <sheetViews>
    <sheetView showGridLines="0" workbookViewId="0">
      <selection sqref="A1:F1"/>
    </sheetView>
  </sheetViews>
  <sheetFormatPr defaultColWidth="9.85546875" defaultRowHeight="11.25" x14ac:dyDescent="0.2"/>
  <cols>
    <col min="1" max="1" width="9.5703125" style="337" customWidth="1"/>
    <col min="2" max="9" width="8.140625" style="337" customWidth="1"/>
    <col min="10" max="16384" width="9.85546875" style="337"/>
  </cols>
  <sheetData>
    <row r="1" spans="1:24" ht="18" customHeight="1" x14ac:dyDescent="0.25">
      <c r="A1" s="1083" t="s">
        <v>207</v>
      </c>
      <c r="B1" s="1083"/>
      <c r="C1" s="1083"/>
      <c r="D1" s="1083"/>
      <c r="E1" s="1083"/>
      <c r="F1" s="1083"/>
      <c r="H1" s="1029" t="s">
        <v>24</v>
      </c>
      <c r="I1" s="1029"/>
    </row>
    <row r="2" spans="1:24" ht="15" customHeight="1" x14ac:dyDescent="0.2"/>
    <row r="3" spans="1:24" s="347" customFormat="1" ht="12.75" customHeight="1" x14ac:dyDescent="0.2">
      <c r="A3" s="1130" t="s">
        <v>233</v>
      </c>
      <c r="B3" s="1130"/>
      <c r="C3" s="1130"/>
      <c r="D3" s="1130"/>
      <c r="E3" s="1130"/>
      <c r="F3" s="1130"/>
      <c r="G3" s="1130"/>
      <c r="H3" s="1130"/>
      <c r="I3" s="1130"/>
      <c r="J3" s="1130"/>
      <c r="K3" s="1130"/>
      <c r="L3" s="1130"/>
      <c r="M3" s="346"/>
      <c r="N3" s="992"/>
      <c r="O3" s="992"/>
    </row>
    <row r="4" spans="1:24" ht="15" customHeight="1" x14ac:dyDescent="0.2"/>
    <row r="5" spans="1:24" ht="12.75" x14ac:dyDescent="0.2">
      <c r="A5" s="1117" t="s">
        <v>161</v>
      </c>
      <c r="B5" s="1131">
        <v>1951</v>
      </c>
      <c r="C5" s="1131">
        <v>1956</v>
      </c>
      <c r="D5" s="1131">
        <v>1961</v>
      </c>
      <c r="E5" s="1131">
        <v>1966</v>
      </c>
      <c r="F5" s="1131">
        <v>1971</v>
      </c>
      <c r="G5" s="1131">
        <v>1976</v>
      </c>
      <c r="H5" s="1131">
        <v>1981</v>
      </c>
      <c r="I5" s="1131">
        <v>1986</v>
      </c>
      <c r="J5" s="1131">
        <v>1991</v>
      </c>
      <c r="K5" s="1131">
        <v>1996</v>
      </c>
      <c r="L5" s="1131">
        <v>2001</v>
      </c>
      <c r="M5" s="1133"/>
      <c r="N5" s="1133"/>
      <c r="O5" s="1133"/>
      <c r="P5" s="1133"/>
      <c r="Q5" s="1133"/>
      <c r="R5" s="1133"/>
      <c r="S5" s="1133"/>
      <c r="T5" s="1133"/>
      <c r="U5" s="1133"/>
      <c r="V5" s="1133"/>
      <c r="W5" s="1133"/>
      <c r="X5" s="1133"/>
    </row>
    <row r="6" spans="1:24" ht="12.75" x14ac:dyDescent="0.2">
      <c r="A6" s="1118"/>
      <c r="B6" s="1132"/>
      <c r="C6" s="1132"/>
      <c r="D6" s="1132"/>
      <c r="E6" s="1132"/>
      <c r="F6" s="1132"/>
      <c r="G6" s="1132"/>
      <c r="H6" s="1132"/>
      <c r="I6" s="1132"/>
      <c r="J6" s="1132"/>
      <c r="K6" s="1132"/>
      <c r="L6" s="1132"/>
      <c r="M6" s="1133"/>
      <c r="N6" s="348"/>
      <c r="O6" s="348"/>
      <c r="P6" s="348"/>
      <c r="Q6" s="348"/>
      <c r="R6" s="348"/>
      <c r="S6" s="348"/>
      <c r="T6" s="348"/>
      <c r="U6" s="348"/>
      <c r="V6" s="348"/>
      <c r="W6" s="348"/>
      <c r="X6" s="348"/>
    </row>
    <row r="7" spans="1:24" ht="12.75" x14ac:dyDescent="0.2">
      <c r="A7" s="349">
        <v>15</v>
      </c>
      <c r="B7" s="350">
        <v>1.6877856E-3</v>
      </c>
      <c r="C7" s="350">
        <v>2.6814225999999999E-3</v>
      </c>
      <c r="D7" s="350">
        <v>3.0345628E-3</v>
      </c>
      <c r="E7" s="350">
        <v>2.0731763E-3</v>
      </c>
      <c r="F7" s="351">
        <v>3.1927365E-3</v>
      </c>
      <c r="G7" s="351">
        <v>3.689559194769888E-3</v>
      </c>
      <c r="H7" s="351">
        <v>4.9508014109784018E-3</v>
      </c>
      <c r="I7" s="351">
        <v>4.1301627033792244E-3</v>
      </c>
      <c r="J7" s="351">
        <v>3.4584669559202664E-3</v>
      </c>
      <c r="K7" s="351">
        <v>2.6365603028664143E-3</v>
      </c>
      <c r="L7" s="351">
        <v>1E-3</v>
      </c>
      <c r="M7" s="352"/>
      <c r="N7" s="353"/>
      <c r="O7" s="353"/>
      <c r="P7" s="353"/>
      <c r="Q7" s="353"/>
      <c r="R7" s="353"/>
      <c r="S7" s="353"/>
      <c r="T7" s="353"/>
      <c r="U7" s="353"/>
      <c r="V7" s="353"/>
      <c r="W7" s="353"/>
      <c r="X7" s="353"/>
    </row>
    <row r="8" spans="1:24" ht="12.75" x14ac:dyDescent="0.2">
      <c r="A8" s="349">
        <v>16</v>
      </c>
      <c r="B8" s="350">
        <v>1.3618827300000001E-2</v>
      </c>
      <c r="C8" s="350">
        <v>1.8738448500000001E-2</v>
      </c>
      <c r="D8" s="350">
        <v>1.49220015E-2</v>
      </c>
      <c r="E8" s="350">
        <v>1.2856325300000001E-2</v>
      </c>
      <c r="F8" s="351">
        <v>1.6406174700000001E-2</v>
      </c>
      <c r="G8" s="351">
        <v>1.8542170589355346E-2</v>
      </c>
      <c r="H8" s="351">
        <v>2.0643290768052453E-2</v>
      </c>
      <c r="I8" s="351">
        <v>1.5362240010190632E-2</v>
      </c>
      <c r="J8" s="351">
        <v>1.4372689944786505E-2</v>
      </c>
      <c r="K8" s="351">
        <v>9.6802378439826177E-3</v>
      </c>
      <c r="L8" s="351">
        <v>5.0000000000000001E-3</v>
      </c>
      <c r="M8" s="352"/>
      <c r="N8" s="353"/>
      <c r="O8" s="353"/>
      <c r="P8" s="353"/>
      <c r="Q8" s="353"/>
      <c r="R8" s="353"/>
      <c r="S8" s="353"/>
      <c r="T8" s="353"/>
      <c r="U8" s="353"/>
      <c r="V8" s="353"/>
      <c r="W8" s="353"/>
      <c r="X8" s="353"/>
    </row>
    <row r="9" spans="1:24" ht="12.75" x14ac:dyDescent="0.2">
      <c r="A9" s="349">
        <v>17</v>
      </c>
      <c r="B9" s="350">
        <v>5.2970494600000001E-2</v>
      </c>
      <c r="C9" s="350">
        <v>6.5343470900000006E-2</v>
      </c>
      <c r="D9" s="350">
        <v>4.4940255800000002E-2</v>
      </c>
      <c r="E9" s="350">
        <v>4.0249814199999998E-2</v>
      </c>
      <c r="F9" s="351">
        <v>4.7089963300000003E-2</v>
      </c>
      <c r="G9" s="351">
        <v>5.0874884646915398E-2</v>
      </c>
      <c r="H9" s="351">
        <v>5.534449220353381E-2</v>
      </c>
      <c r="I9" s="351">
        <v>4.3989641425761915E-2</v>
      </c>
      <c r="J9" s="351">
        <v>4.0366431618424077E-2</v>
      </c>
      <c r="K9" s="351">
        <v>2.8000000000000001E-2</v>
      </c>
      <c r="L9" s="351">
        <v>1.4E-2</v>
      </c>
      <c r="M9" s="352"/>
      <c r="N9" s="353"/>
      <c r="O9" s="353"/>
      <c r="P9" s="353"/>
      <c r="Q9" s="353"/>
      <c r="R9" s="353"/>
      <c r="S9" s="353"/>
      <c r="T9" s="353"/>
      <c r="U9" s="353"/>
      <c r="V9" s="353"/>
      <c r="W9" s="353"/>
      <c r="X9" s="354"/>
    </row>
    <row r="10" spans="1:24" ht="12.75" x14ac:dyDescent="0.2">
      <c r="A10" s="349">
        <v>18</v>
      </c>
      <c r="B10" s="350">
        <v>0.12824248129999999</v>
      </c>
      <c r="C10" s="350">
        <v>0.1338870144</v>
      </c>
      <c r="D10" s="350">
        <v>9.5117512399999993E-2</v>
      </c>
      <c r="E10" s="350">
        <v>8.4573190199999995E-2</v>
      </c>
      <c r="F10" s="351">
        <v>9.1490044200000009E-2</v>
      </c>
      <c r="G10" s="351">
        <v>9.4276586802326756E-2</v>
      </c>
      <c r="H10" s="351">
        <v>0.10226687177151031</v>
      </c>
      <c r="I10" s="351">
        <v>8.4798220717780509E-2</v>
      </c>
      <c r="J10" s="351">
        <v>7.4702455096046977E-2</v>
      </c>
      <c r="K10" s="351">
        <v>5.0999999999999997E-2</v>
      </c>
      <c r="L10" s="351"/>
      <c r="M10" s="352"/>
      <c r="N10" s="353"/>
      <c r="O10" s="353"/>
      <c r="P10" s="353"/>
      <c r="Q10" s="353"/>
      <c r="R10" s="353"/>
      <c r="S10" s="353"/>
      <c r="T10" s="353"/>
      <c r="U10" s="353"/>
      <c r="V10" s="353"/>
      <c r="W10" s="353"/>
      <c r="X10" s="354"/>
    </row>
    <row r="11" spans="1:24" ht="12.75" x14ac:dyDescent="0.2">
      <c r="A11" s="349">
        <v>19</v>
      </c>
      <c r="B11" s="350">
        <v>0.23779236129999998</v>
      </c>
      <c r="C11" s="350">
        <v>0.2173153253</v>
      </c>
      <c r="D11" s="350">
        <v>0.16387961239999999</v>
      </c>
      <c r="E11" s="350">
        <v>0.14280186419999999</v>
      </c>
      <c r="F11" s="351">
        <v>0.14694779070000002</v>
      </c>
      <c r="G11" s="351">
        <v>0.14328399236583414</v>
      </c>
      <c r="H11" s="351">
        <v>0.15499954682178194</v>
      </c>
      <c r="I11" s="351">
        <v>0.13275870984336441</v>
      </c>
      <c r="J11" s="351">
        <v>0.11693452377508326</v>
      </c>
      <c r="K11" s="351">
        <v>7.9000000000000001E-2</v>
      </c>
      <c r="L11" s="351"/>
      <c r="M11" s="352"/>
      <c r="N11" s="353"/>
      <c r="O11" s="353"/>
      <c r="P11" s="353"/>
      <c r="Q11" s="353"/>
      <c r="R11" s="353"/>
      <c r="S11" s="353"/>
      <c r="T11" s="353"/>
      <c r="U11" s="353"/>
      <c r="V11" s="353"/>
      <c r="W11" s="353"/>
      <c r="X11" s="354"/>
    </row>
    <row r="12" spans="1:24" ht="12.75" x14ac:dyDescent="0.2">
      <c r="A12" s="349">
        <v>20</v>
      </c>
      <c r="B12" s="350">
        <v>0.36785016479999999</v>
      </c>
      <c r="C12" s="350">
        <v>0.30910671319999999</v>
      </c>
      <c r="D12" s="350">
        <v>0.24582951019999999</v>
      </c>
      <c r="E12" s="350">
        <v>0.2108770364</v>
      </c>
      <c r="F12" s="351">
        <v>0.20964206524126144</v>
      </c>
      <c r="G12" s="351">
        <v>0.19789034723031695</v>
      </c>
      <c r="H12" s="351">
        <v>0.20899147161032339</v>
      </c>
      <c r="I12" s="351">
        <v>0.18712155087018609</v>
      </c>
      <c r="J12" s="351">
        <v>0.16177231334136694</v>
      </c>
      <c r="K12" s="351">
        <v>0.113</v>
      </c>
      <c r="L12" s="351"/>
      <c r="M12" s="352"/>
      <c r="N12" s="353"/>
      <c r="O12" s="353"/>
      <c r="P12" s="353"/>
      <c r="Q12" s="353"/>
      <c r="R12" s="353"/>
      <c r="S12" s="353"/>
      <c r="T12" s="353"/>
      <c r="U12" s="353"/>
      <c r="V12" s="353"/>
      <c r="W12" s="353"/>
      <c r="X12" s="354"/>
    </row>
    <row r="13" spans="1:24" ht="12.75" x14ac:dyDescent="0.2">
      <c r="A13" s="349">
        <v>21</v>
      </c>
      <c r="B13" s="350">
        <v>0.50493363560000004</v>
      </c>
      <c r="C13" s="350">
        <v>0.40672667979999999</v>
      </c>
      <c r="D13" s="350">
        <v>0.3408916689</v>
      </c>
      <c r="E13" s="350">
        <v>0.29135032569999997</v>
      </c>
      <c r="F13" s="351">
        <v>0.27657663763859913</v>
      </c>
      <c r="G13" s="351">
        <v>0.25701081796429032</v>
      </c>
      <c r="H13" s="351">
        <v>0.26587508703520563</v>
      </c>
      <c r="I13" s="351">
        <v>0.24719934945828578</v>
      </c>
      <c r="J13" s="351">
        <v>0.20953311762391036</v>
      </c>
      <c r="K13" s="351">
        <v>0.15</v>
      </c>
      <c r="L13" s="351"/>
      <c r="M13" s="352"/>
      <c r="N13" s="353"/>
      <c r="O13" s="353"/>
      <c r="P13" s="353"/>
      <c r="Q13" s="353"/>
      <c r="R13" s="353"/>
      <c r="S13" s="353"/>
      <c r="T13" s="353"/>
      <c r="U13" s="353"/>
      <c r="V13" s="353"/>
      <c r="W13" s="353"/>
      <c r="X13" s="354"/>
    </row>
    <row r="14" spans="1:24" ht="12.75" x14ac:dyDescent="0.2">
      <c r="A14" s="349">
        <v>22</v>
      </c>
      <c r="B14" s="350">
        <v>0.64473170510000011</v>
      </c>
      <c r="C14" s="350">
        <v>0.51946616329999995</v>
      </c>
      <c r="D14" s="350">
        <v>0.4442322064</v>
      </c>
      <c r="E14" s="350">
        <v>0.37957574539999994</v>
      </c>
      <c r="F14" s="351">
        <v>0.34496650020321895</v>
      </c>
      <c r="G14" s="351">
        <v>0.31788940668791538</v>
      </c>
      <c r="H14" s="351">
        <v>0.32284538233994736</v>
      </c>
      <c r="I14" s="351">
        <v>0.31278995004004589</v>
      </c>
      <c r="J14" s="351">
        <v>0.26100000000000001</v>
      </c>
      <c r="K14" s="351">
        <v>0.192</v>
      </c>
      <c r="L14" s="355"/>
      <c r="M14" s="352"/>
      <c r="N14" s="353"/>
      <c r="O14" s="353"/>
      <c r="P14" s="353"/>
      <c r="Q14" s="353"/>
      <c r="R14" s="353"/>
      <c r="S14" s="353"/>
      <c r="T14" s="353"/>
      <c r="U14" s="353"/>
      <c r="V14" s="353"/>
      <c r="W14" s="353"/>
      <c r="X14" s="356"/>
    </row>
    <row r="15" spans="1:24" ht="12.75" x14ac:dyDescent="0.2">
      <c r="A15" s="349">
        <v>23</v>
      </c>
      <c r="B15" s="350">
        <v>0.78666897960000015</v>
      </c>
      <c r="C15" s="350">
        <v>0.64853927479999995</v>
      </c>
      <c r="D15" s="350">
        <v>0.55433896800000004</v>
      </c>
      <c r="E15" s="350">
        <v>0.47241089519999996</v>
      </c>
      <c r="F15" s="351">
        <v>0.42192483778089035</v>
      </c>
      <c r="G15" s="351">
        <v>0.38199404095240752</v>
      </c>
      <c r="H15" s="351">
        <v>0.38714915004699491</v>
      </c>
      <c r="I15" s="351">
        <v>0.38251837318806237</v>
      </c>
      <c r="J15" s="351">
        <v>0.31453779171283563</v>
      </c>
      <c r="K15" s="351"/>
      <c r="L15" s="355"/>
      <c r="M15" s="352"/>
      <c r="N15" s="353"/>
      <c r="O15" s="353"/>
      <c r="P15" s="353"/>
      <c r="Q15" s="353"/>
      <c r="R15" s="353"/>
      <c r="S15" s="353"/>
      <c r="T15" s="353"/>
      <c r="U15" s="353"/>
      <c r="V15" s="353"/>
      <c r="W15" s="353"/>
      <c r="X15" s="356"/>
    </row>
    <row r="16" spans="1:24" ht="12.75" x14ac:dyDescent="0.2">
      <c r="A16" s="349">
        <v>24</v>
      </c>
      <c r="B16" s="350">
        <v>0.93168035250000014</v>
      </c>
      <c r="C16" s="350">
        <v>0.78402521339999998</v>
      </c>
      <c r="D16" s="350">
        <v>0.67375590839999999</v>
      </c>
      <c r="E16" s="350">
        <v>0.57658931849999995</v>
      </c>
      <c r="F16" s="351">
        <v>0.50226386436365655</v>
      </c>
      <c r="G16" s="351">
        <v>0.44735912241141418</v>
      </c>
      <c r="H16" s="351">
        <v>0.45359657642042767</v>
      </c>
      <c r="I16" s="351">
        <v>0.45294250886602605</v>
      </c>
      <c r="J16" s="351">
        <v>0.373</v>
      </c>
      <c r="K16" s="351"/>
      <c r="L16" s="355"/>
      <c r="M16" s="352"/>
      <c r="N16" s="353"/>
      <c r="O16" s="353"/>
      <c r="P16" s="353"/>
      <c r="Q16" s="353"/>
      <c r="R16" s="353"/>
      <c r="S16" s="353"/>
      <c r="T16" s="353"/>
      <c r="U16" s="353"/>
      <c r="V16" s="353"/>
      <c r="W16" s="353"/>
      <c r="X16" s="356"/>
    </row>
    <row r="17" spans="1:24" ht="12.75" x14ac:dyDescent="0.2">
      <c r="A17" s="349">
        <v>25</v>
      </c>
      <c r="B17" s="350">
        <v>1.0750456828000001</v>
      </c>
      <c r="C17" s="350">
        <v>0.92634477589999997</v>
      </c>
      <c r="D17" s="350">
        <v>0.79564392539999995</v>
      </c>
      <c r="E17" s="350">
        <v>0.68785045810000001</v>
      </c>
      <c r="F17" s="351">
        <v>0.58832742138108685</v>
      </c>
      <c r="G17" s="351">
        <v>0.52016966235101525</v>
      </c>
      <c r="H17" s="351">
        <v>0.53017486849600992</v>
      </c>
      <c r="I17" s="351">
        <v>0.53389032809289405</v>
      </c>
      <c r="J17" s="351">
        <v>0.437</v>
      </c>
      <c r="K17" s="351"/>
      <c r="L17" s="355"/>
      <c r="M17" s="352"/>
      <c r="N17" s="353"/>
      <c r="O17" s="353"/>
      <c r="P17" s="353"/>
      <c r="Q17" s="353"/>
      <c r="R17" s="353"/>
      <c r="S17" s="353"/>
      <c r="T17" s="353"/>
      <c r="U17" s="353"/>
      <c r="V17" s="353"/>
      <c r="W17" s="353"/>
      <c r="X17" s="356"/>
    </row>
    <row r="18" spans="1:24" ht="12.75" x14ac:dyDescent="0.2">
      <c r="A18" s="349">
        <v>26</v>
      </c>
      <c r="B18" s="350">
        <v>1.2053708584000002</v>
      </c>
      <c r="C18" s="350">
        <v>1.0565247105</v>
      </c>
      <c r="D18" s="350">
        <v>0.91731776609999993</v>
      </c>
      <c r="E18" s="350">
        <v>0.80268051750000002</v>
      </c>
      <c r="F18" s="351">
        <v>0.68175800198914371</v>
      </c>
      <c r="G18" s="351">
        <v>0.59783569839602169</v>
      </c>
      <c r="H18" s="351">
        <v>0.61446605623547357</v>
      </c>
      <c r="I18" s="351">
        <v>0.61799999999999999</v>
      </c>
      <c r="J18" s="351">
        <v>0.50600000000000001</v>
      </c>
      <c r="K18" s="357"/>
      <c r="L18" s="355"/>
      <c r="M18" s="352"/>
      <c r="N18" s="353"/>
      <c r="O18" s="353"/>
      <c r="P18" s="353"/>
      <c r="Q18" s="353"/>
      <c r="R18" s="353"/>
      <c r="S18" s="353"/>
      <c r="T18" s="353"/>
      <c r="U18" s="353"/>
      <c r="V18" s="353"/>
      <c r="W18" s="354"/>
      <c r="X18" s="356"/>
    </row>
    <row r="19" spans="1:24" ht="12.75" x14ac:dyDescent="0.2">
      <c r="A19" s="349">
        <v>27</v>
      </c>
      <c r="B19" s="350">
        <v>1.3330656229000002</v>
      </c>
      <c r="C19" s="350">
        <v>1.1774710084</v>
      </c>
      <c r="D19" s="350">
        <v>1.0414236050999999</v>
      </c>
      <c r="E19" s="350">
        <v>0.91609575090000006</v>
      </c>
      <c r="F19" s="351">
        <v>0.77556880285152996</v>
      </c>
      <c r="G19" s="351">
        <v>0.68256459907584266</v>
      </c>
      <c r="H19" s="351">
        <v>0.70939618673553129</v>
      </c>
      <c r="I19" s="351">
        <v>0.70499999999999996</v>
      </c>
      <c r="J19" s="351">
        <v>0.58099999999999996</v>
      </c>
      <c r="K19" s="357"/>
      <c r="L19" s="355"/>
      <c r="M19" s="352"/>
      <c r="N19" s="353"/>
      <c r="O19" s="353"/>
      <c r="P19" s="353"/>
      <c r="Q19" s="353"/>
      <c r="R19" s="353"/>
      <c r="S19" s="353"/>
      <c r="T19" s="353"/>
      <c r="U19" s="353"/>
      <c r="V19" s="353"/>
      <c r="W19" s="353"/>
      <c r="X19" s="356"/>
    </row>
    <row r="20" spans="1:24" ht="12.75" x14ac:dyDescent="0.2">
      <c r="A20" s="349">
        <v>28</v>
      </c>
      <c r="B20" s="350">
        <v>1.4619970716000001</v>
      </c>
      <c r="C20" s="350">
        <v>1.2942563201999999</v>
      </c>
      <c r="D20" s="350">
        <v>1.1538389660999999</v>
      </c>
      <c r="E20" s="350">
        <v>1.0281166739000001</v>
      </c>
      <c r="F20" s="351">
        <v>0.87352852379400725</v>
      </c>
      <c r="G20" s="351">
        <v>0.77758752199546399</v>
      </c>
      <c r="H20" s="351">
        <v>0.80964285952121284</v>
      </c>
      <c r="I20" s="351">
        <v>0.80100000000000005</v>
      </c>
      <c r="K20" s="357"/>
      <c r="L20" s="355"/>
      <c r="M20" s="352"/>
      <c r="N20" s="353"/>
      <c r="O20" s="353"/>
      <c r="P20" s="353"/>
      <c r="Q20" s="353"/>
      <c r="R20" s="353"/>
      <c r="S20" s="353"/>
      <c r="T20" s="353"/>
      <c r="U20" s="353"/>
      <c r="V20" s="353"/>
      <c r="W20" s="353"/>
      <c r="X20" s="356"/>
    </row>
    <row r="21" spans="1:24" ht="12.75" x14ac:dyDescent="0.2">
      <c r="A21" s="349">
        <v>29</v>
      </c>
      <c r="B21" s="350">
        <v>1.5730664575000002</v>
      </c>
      <c r="C21" s="350">
        <v>1.4010540451</v>
      </c>
      <c r="D21" s="350">
        <v>1.2632942716</v>
      </c>
      <c r="E21" s="350">
        <v>1.1331627917</v>
      </c>
      <c r="F21" s="351">
        <v>0.96878291276039574</v>
      </c>
      <c r="G21" s="351">
        <v>0.87503766910236169</v>
      </c>
      <c r="H21" s="351">
        <v>0.91535690047041185</v>
      </c>
      <c r="I21" s="351">
        <v>0.89900000000000002</v>
      </c>
      <c r="K21" s="357"/>
      <c r="L21" s="355"/>
      <c r="M21" s="352"/>
      <c r="N21" s="353"/>
      <c r="O21" s="353"/>
      <c r="P21" s="353"/>
      <c r="Q21" s="353"/>
      <c r="R21" s="353"/>
      <c r="S21" s="353"/>
      <c r="T21" s="353"/>
      <c r="U21" s="353"/>
      <c r="V21" s="353"/>
      <c r="W21" s="353"/>
      <c r="X21" s="356"/>
    </row>
    <row r="22" spans="1:24" ht="12.75" x14ac:dyDescent="0.2">
      <c r="A22" s="349">
        <v>30</v>
      </c>
      <c r="B22" s="350">
        <v>1.6697411731000003</v>
      </c>
      <c r="C22" s="350">
        <v>1.4985716277000001</v>
      </c>
      <c r="D22" s="350">
        <v>1.3652855414</v>
      </c>
      <c r="E22" s="350">
        <v>1.2356176954</v>
      </c>
      <c r="F22" s="351">
        <v>1.0643651576422648</v>
      </c>
      <c r="G22" s="351">
        <v>0.97870214834347657</v>
      </c>
      <c r="H22" s="351">
        <v>1.0246723275460392</v>
      </c>
      <c r="I22" s="351">
        <v>0.999</v>
      </c>
      <c r="K22" s="357"/>
      <c r="L22" s="358"/>
      <c r="M22" s="352"/>
      <c r="N22" s="353"/>
      <c r="O22" s="353"/>
      <c r="P22" s="353"/>
      <c r="Q22" s="353"/>
      <c r="R22" s="353"/>
      <c r="S22" s="353"/>
      <c r="T22" s="353"/>
      <c r="U22" s="353"/>
      <c r="V22" s="353"/>
      <c r="W22" s="353"/>
      <c r="X22" s="356"/>
    </row>
    <row r="23" spans="1:24" ht="12.75" x14ac:dyDescent="0.2">
      <c r="A23" s="349">
        <v>31</v>
      </c>
      <c r="B23" s="350">
        <v>1.7463343104000002</v>
      </c>
      <c r="C23" s="350">
        <v>1.5828488134000001</v>
      </c>
      <c r="D23" s="350">
        <v>1.4613893098999999</v>
      </c>
      <c r="E23" s="350">
        <v>1.3282829239</v>
      </c>
      <c r="F23" s="351">
        <v>1.1581282713644636</v>
      </c>
      <c r="G23" s="351">
        <v>1.0846547586305118</v>
      </c>
      <c r="H23" s="351">
        <v>1.1325307899589994</v>
      </c>
      <c r="I23" s="351">
        <v>1.0960000000000001</v>
      </c>
      <c r="K23" s="357"/>
      <c r="L23" s="358"/>
      <c r="M23" s="352"/>
      <c r="N23" s="353"/>
      <c r="O23" s="353"/>
      <c r="P23" s="353"/>
      <c r="Q23" s="353"/>
      <c r="R23" s="353"/>
      <c r="S23" s="353"/>
      <c r="T23" s="353"/>
      <c r="U23" s="353"/>
      <c r="V23" s="354"/>
      <c r="W23" s="353"/>
      <c r="X23" s="356"/>
    </row>
    <row r="24" spans="1:24" ht="12.75" x14ac:dyDescent="0.2">
      <c r="A24" s="349">
        <v>32</v>
      </c>
      <c r="B24" s="350">
        <v>1.8097323516000001</v>
      </c>
      <c r="C24" s="350">
        <v>1.6523864457000002</v>
      </c>
      <c r="D24" s="350">
        <v>1.5397446812</v>
      </c>
      <c r="E24" s="350">
        <v>1.414548114</v>
      </c>
      <c r="F24" s="351">
        <v>1.2512525679593285</v>
      </c>
      <c r="G24" s="351">
        <v>1.1893939443811479</v>
      </c>
      <c r="H24" s="351">
        <v>1.2343802743193506</v>
      </c>
      <c r="I24" s="351">
        <v>1.1919999999999999</v>
      </c>
      <c r="K24" s="357"/>
      <c r="L24" s="358"/>
      <c r="M24" s="352"/>
      <c r="N24" s="353"/>
      <c r="O24" s="353"/>
      <c r="P24" s="353"/>
      <c r="Q24" s="353"/>
      <c r="R24" s="353"/>
      <c r="S24" s="353"/>
      <c r="T24" s="353"/>
      <c r="U24" s="353"/>
      <c r="V24" s="353"/>
      <c r="W24" s="353"/>
      <c r="X24" s="356"/>
    </row>
    <row r="25" spans="1:24" ht="12.75" x14ac:dyDescent="0.2">
      <c r="A25" s="349">
        <v>33</v>
      </c>
      <c r="B25" s="350">
        <v>1.8608407804000002</v>
      </c>
      <c r="C25" s="350">
        <v>1.7104017557000002</v>
      </c>
      <c r="D25" s="350">
        <v>1.6071892723999999</v>
      </c>
      <c r="E25" s="350">
        <v>1.4873923930999999</v>
      </c>
      <c r="F25" s="351">
        <v>1.3377505678554269</v>
      </c>
      <c r="G25" s="351">
        <v>1.2844144297262472</v>
      </c>
      <c r="H25" s="351">
        <v>1.3303501616799664</v>
      </c>
      <c r="I25" s="351"/>
      <c r="K25" s="357"/>
      <c r="L25" s="358"/>
      <c r="M25" s="352"/>
      <c r="N25" s="353"/>
      <c r="O25" s="353"/>
      <c r="P25" s="353"/>
      <c r="Q25" s="353"/>
      <c r="R25" s="353"/>
      <c r="S25" s="353"/>
      <c r="T25" s="353"/>
      <c r="U25" s="353"/>
      <c r="V25" s="353"/>
      <c r="W25" s="353"/>
      <c r="X25" s="356"/>
    </row>
    <row r="26" spans="1:24" ht="12.75" x14ac:dyDescent="0.2">
      <c r="A26" s="349">
        <v>34</v>
      </c>
      <c r="B26" s="350">
        <v>1.9023281986000002</v>
      </c>
      <c r="C26" s="350">
        <v>1.7597541452000003</v>
      </c>
      <c r="D26" s="350">
        <v>1.6647103136999999</v>
      </c>
      <c r="E26" s="350">
        <v>1.5505688033</v>
      </c>
      <c r="F26" s="351">
        <v>1.4161116632089414</v>
      </c>
      <c r="G26" s="351">
        <v>1.3736571335956207</v>
      </c>
      <c r="H26" s="351">
        <v>1.42</v>
      </c>
      <c r="I26" s="351"/>
      <c r="K26" s="357"/>
      <c r="L26" s="358"/>
      <c r="M26" s="352"/>
      <c r="N26" s="353"/>
      <c r="O26" s="353"/>
      <c r="P26" s="353"/>
      <c r="Q26" s="353"/>
      <c r="R26" s="353"/>
      <c r="S26" s="353"/>
      <c r="T26" s="353"/>
      <c r="U26" s="353"/>
      <c r="V26" s="353"/>
      <c r="W26" s="353"/>
      <c r="X26" s="356"/>
    </row>
    <row r="27" spans="1:24" ht="12.75" x14ac:dyDescent="0.2">
      <c r="A27" s="349">
        <v>35</v>
      </c>
      <c r="B27" s="350">
        <v>1.9367037538000003</v>
      </c>
      <c r="C27" s="350">
        <v>1.8028912906000003</v>
      </c>
      <c r="D27" s="350">
        <v>1.7134554993</v>
      </c>
      <c r="E27" s="350">
        <v>1.6078168946</v>
      </c>
      <c r="F27" s="351">
        <v>1.4885683536936996</v>
      </c>
      <c r="G27" s="351">
        <v>1.4546384622973141</v>
      </c>
      <c r="H27" s="351">
        <v>1.5</v>
      </c>
      <c r="I27" s="351"/>
      <c r="K27" s="359"/>
      <c r="L27" s="358"/>
      <c r="M27" s="352"/>
      <c r="N27" s="353"/>
      <c r="O27" s="353"/>
      <c r="P27" s="353"/>
      <c r="Q27" s="353"/>
      <c r="R27" s="353"/>
      <c r="S27" s="353"/>
      <c r="T27" s="353"/>
      <c r="U27" s="353"/>
      <c r="V27" s="353"/>
      <c r="W27" s="353"/>
      <c r="X27" s="356"/>
    </row>
    <row r="28" spans="1:24" ht="12.75" x14ac:dyDescent="0.2">
      <c r="A28" s="349">
        <v>36</v>
      </c>
      <c r="B28" s="350">
        <v>1.9630727413000002</v>
      </c>
      <c r="C28" s="350">
        <v>1.8367031373000002</v>
      </c>
      <c r="D28" s="350">
        <v>1.7568750332</v>
      </c>
      <c r="E28" s="350">
        <v>1.6543132129</v>
      </c>
      <c r="F28" s="351">
        <v>1.5517593052600691</v>
      </c>
      <c r="G28" s="351">
        <v>1.5219122032376597</v>
      </c>
      <c r="H28" s="351">
        <v>1.5680000000000001</v>
      </c>
      <c r="I28" s="351"/>
      <c r="K28" s="359"/>
      <c r="L28" s="358"/>
      <c r="M28" s="352"/>
      <c r="N28" s="353"/>
      <c r="O28" s="353"/>
      <c r="P28" s="353"/>
      <c r="Q28" s="353"/>
      <c r="R28" s="353"/>
      <c r="S28" s="353"/>
      <c r="T28" s="353"/>
      <c r="U28" s="354"/>
      <c r="V28" s="353"/>
      <c r="W28" s="353"/>
      <c r="X28" s="356"/>
    </row>
    <row r="29" spans="1:24" ht="12.75" x14ac:dyDescent="0.2">
      <c r="A29" s="349">
        <v>37</v>
      </c>
      <c r="B29" s="350">
        <v>1.9839191410000001</v>
      </c>
      <c r="C29" s="350">
        <v>1.8633757436000002</v>
      </c>
      <c r="D29" s="350">
        <v>1.7895107283</v>
      </c>
      <c r="E29" s="350">
        <v>1.6948652453999999</v>
      </c>
      <c r="F29" s="351">
        <v>1.6056525863948785</v>
      </c>
      <c r="G29" s="351">
        <v>1.5760900924670953</v>
      </c>
      <c r="H29" s="351">
        <v>1.62</v>
      </c>
      <c r="I29" s="351"/>
      <c r="K29" s="359"/>
      <c r="L29" s="358"/>
      <c r="M29" s="352"/>
      <c r="N29" s="353"/>
      <c r="O29" s="353"/>
      <c r="P29" s="353"/>
      <c r="Q29" s="353"/>
      <c r="R29" s="353"/>
      <c r="S29" s="353"/>
      <c r="T29" s="353"/>
      <c r="U29" s="353"/>
      <c r="V29" s="353"/>
      <c r="W29" s="353"/>
      <c r="X29" s="356"/>
    </row>
    <row r="30" spans="1:24" ht="12.75" x14ac:dyDescent="0.2">
      <c r="A30" s="349">
        <v>38</v>
      </c>
      <c r="B30" s="350">
        <v>1.9999687815</v>
      </c>
      <c r="C30" s="350">
        <v>1.8834512698000003</v>
      </c>
      <c r="D30" s="350">
        <v>1.8131981821000001</v>
      </c>
      <c r="E30" s="350">
        <v>1.7270960109</v>
      </c>
      <c r="F30" s="351">
        <v>1.6479474361368598</v>
      </c>
      <c r="G30" s="351">
        <v>1.6214254009261886</v>
      </c>
      <c r="H30" s="351"/>
      <c r="I30" s="351"/>
      <c r="K30" s="359"/>
      <c r="L30" s="358"/>
      <c r="M30" s="352"/>
      <c r="N30" s="353"/>
      <c r="O30" s="353"/>
      <c r="P30" s="353"/>
      <c r="Q30" s="353"/>
      <c r="R30" s="353"/>
      <c r="S30" s="353"/>
      <c r="T30" s="353"/>
      <c r="U30" s="353"/>
      <c r="V30" s="353"/>
      <c r="W30" s="353"/>
      <c r="X30" s="356"/>
    </row>
    <row r="31" spans="1:24" ht="12.75" x14ac:dyDescent="0.2">
      <c r="A31" s="349">
        <v>39</v>
      </c>
      <c r="B31" s="350">
        <v>2.0114045002999998</v>
      </c>
      <c r="C31" s="350">
        <v>1.8984859439000004</v>
      </c>
      <c r="D31" s="350">
        <v>1.8319483363</v>
      </c>
      <c r="E31" s="350">
        <v>1.7522172734999999</v>
      </c>
      <c r="F31" s="351">
        <v>1.6795882187104783</v>
      </c>
      <c r="G31" s="351">
        <v>1.655</v>
      </c>
      <c r="H31" s="351"/>
      <c r="I31" s="351"/>
      <c r="K31" s="359"/>
      <c r="L31" s="358"/>
      <c r="M31" s="352"/>
      <c r="N31" s="353"/>
      <c r="O31" s="353"/>
      <c r="P31" s="353"/>
      <c r="Q31" s="353"/>
      <c r="R31" s="353"/>
      <c r="S31" s="353"/>
      <c r="T31" s="353"/>
      <c r="U31" s="353"/>
      <c r="V31" s="353"/>
      <c r="W31" s="353"/>
      <c r="X31" s="356"/>
    </row>
    <row r="32" spans="1:24" ht="12.75" x14ac:dyDescent="0.2">
      <c r="A32" s="349">
        <v>40</v>
      </c>
      <c r="B32" s="350">
        <v>2.0204940547999999</v>
      </c>
      <c r="C32" s="350">
        <v>1.9096158670000003</v>
      </c>
      <c r="D32" s="350">
        <v>1.8450224889</v>
      </c>
      <c r="E32" s="350">
        <v>1.7695039625</v>
      </c>
      <c r="F32" s="351">
        <v>1.7019250316899777</v>
      </c>
      <c r="G32" s="351">
        <v>1.681</v>
      </c>
      <c r="H32" s="351"/>
      <c r="I32" s="351"/>
      <c r="K32" s="359"/>
      <c r="L32" s="358"/>
      <c r="M32" s="352"/>
      <c r="N32" s="353"/>
      <c r="O32" s="353"/>
      <c r="P32" s="353"/>
      <c r="Q32" s="353"/>
      <c r="R32" s="353"/>
      <c r="S32" s="353"/>
      <c r="T32" s="353"/>
      <c r="U32" s="353"/>
      <c r="V32" s="353"/>
      <c r="W32" s="353"/>
      <c r="X32" s="356"/>
    </row>
    <row r="33" spans="1:24" ht="12.75" x14ac:dyDescent="0.2">
      <c r="A33" s="349">
        <v>41</v>
      </c>
      <c r="B33" s="350">
        <v>2.0258875408999999</v>
      </c>
      <c r="C33" s="350">
        <v>1.9158448373000003</v>
      </c>
      <c r="D33" s="350">
        <v>1.8528481036</v>
      </c>
      <c r="E33" s="350">
        <v>1.7818312125</v>
      </c>
      <c r="F33" s="351">
        <v>1.7165817428547212</v>
      </c>
      <c r="G33" s="351">
        <v>1.696</v>
      </c>
      <c r="H33" s="351"/>
      <c r="I33" s="351"/>
      <c r="K33" s="359"/>
      <c r="L33" s="358"/>
      <c r="M33" s="352"/>
      <c r="N33" s="353"/>
      <c r="O33" s="353"/>
      <c r="P33" s="353"/>
      <c r="Q33" s="353"/>
      <c r="R33" s="353"/>
      <c r="S33" s="353"/>
      <c r="T33" s="354"/>
      <c r="U33" s="353"/>
      <c r="V33" s="353"/>
      <c r="W33" s="353"/>
      <c r="X33" s="356"/>
    </row>
    <row r="34" spans="1:24" ht="12.75" x14ac:dyDescent="0.2">
      <c r="A34" s="349">
        <v>42</v>
      </c>
      <c r="B34" s="350">
        <v>2.0288626688</v>
      </c>
      <c r="C34" s="350">
        <v>1.9202100711000003</v>
      </c>
      <c r="D34" s="350">
        <v>1.8585945212999999</v>
      </c>
      <c r="E34" s="350">
        <v>1.7894322997000001</v>
      </c>
      <c r="F34" s="351">
        <v>1.7257186453692572</v>
      </c>
      <c r="G34" s="351">
        <v>1.7070000000000001</v>
      </c>
      <c r="H34" s="351"/>
      <c r="I34" s="351"/>
      <c r="K34" s="359"/>
      <c r="L34" s="358"/>
      <c r="M34" s="352"/>
      <c r="N34" s="353"/>
      <c r="O34" s="353"/>
      <c r="P34" s="353"/>
      <c r="Q34" s="353"/>
      <c r="R34" s="353"/>
      <c r="S34" s="353"/>
      <c r="T34" s="353"/>
      <c r="U34" s="353"/>
      <c r="V34" s="353"/>
      <c r="W34" s="353"/>
      <c r="X34" s="356"/>
    </row>
    <row r="35" spans="1:24" ht="12.75" x14ac:dyDescent="0.2">
      <c r="A35" s="349">
        <v>43</v>
      </c>
      <c r="B35" s="350">
        <v>2.0310338017</v>
      </c>
      <c r="C35" s="350">
        <v>1.9229943455000003</v>
      </c>
      <c r="D35" s="350">
        <v>1.8620352546999999</v>
      </c>
      <c r="E35" s="350">
        <v>1.7942205576000001</v>
      </c>
      <c r="F35" s="351">
        <v>1.7311986483857726</v>
      </c>
      <c r="G35" s="351"/>
      <c r="H35" s="351"/>
      <c r="I35" s="351"/>
      <c r="K35" s="359"/>
      <c r="L35" s="358"/>
      <c r="M35" s="352"/>
      <c r="N35" s="353"/>
      <c r="O35" s="353"/>
      <c r="P35" s="353"/>
      <c r="Q35" s="353"/>
      <c r="R35" s="353"/>
      <c r="S35" s="353"/>
      <c r="T35" s="353"/>
      <c r="U35" s="353"/>
      <c r="V35" s="353"/>
      <c r="W35" s="360"/>
      <c r="X35" s="356"/>
    </row>
    <row r="36" spans="1:24" ht="12.75" x14ac:dyDescent="0.2">
      <c r="A36" s="361">
        <v>44</v>
      </c>
      <c r="B36" s="362">
        <v>2.0326991302000001</v>
      </c>
      <c r="C36" s="362">
        <v>1.9248049305000003</v>
      </c>
      <c r="D36" s="362">
        <v>1.8654229215999998</v>
      </c>
      <c r="E36" s="362">
        <v>1.7987735676000001</v>
      </c>
      <c r="F36" s="363">
        <v>1.7370000000000001</v>
      </c>
      <c r="G36" s="363"/>
      <c r="H36" s="363"/>
      <c r="I36" s="363"/>
      <c r="J36" s="364"/>
      <c r="K36" s="365"/>
      <c r="L36" s="366"/>
      <c r="M36" s="352"/>
      <c r="N36" s="353"/>
      <c r="O36" s="353"/>
      <c r="P36" s="353"/>
      <c r="Q36" s="353"/>
      <c r="R36" s="353"/>
      <c r="S36" s="353"/>
      <c r="T36" s="353"/>
      <c r="U36" s="353"/>
      <c r="V36" s="353"/>
      <c r="W36" s="360"/>
      <c r="X36" s="356"/>
    </row>
    <row r="37" spans="1:24" ht="15" x14ac:dyDescent="0.2">
      <c r="A37" s="347"/>
      <c r="B37" s="347"/>
      <c r="C37" s="347"/>
      <c r="D37" s="347"/>
      <c r="E37" s="347"/>
      <c r="F37" s="347"/>
      <c r="G37" s="347"/>
    </row>
    <row r="38" spans="1:24" x14ac:dyDescent="0.2">
      <c r="A38" s="1134" t="s">
        <v>137</v>
      </c>
      <c r="B38" s="1134"/>
    </row>
    <row r="39" spans="1:24" x14ac:dyDescent="0.2">
      <c r="A39" s="1135" t="s">
        <v>234</v>
      </c>
      <c r="B39" s="1135"/>
      <c r="C39" s="1135"/>
      <c r="D39" s="1135"/>
      <c r="E39" s="1135"/>
      <c r="F39" s="1135"/>
      <c r="G39" s="1135"/>
      <c r="H39" s="1135"/>
      <c r="I39" s="1135"/>
      <c r="J39" s="1135"/>
      <c r="K39" s="1135"/>
    </row>
    <row r="40" spans="1:24" x14ac:dyDescent="0.2">
      <c r="A40" s="1135"/>
      <c r="B40" s="1135"/>
      <c r="C40" s="1135"/>
      <c r="D40" s="1135"/>
      <c r="E40" s="1135"/>
      <c r="F40" s="1135"/>
      <c r="G40" s="1135"/>
      <c r="H40" s="1135"/>
      <c r="I40" s="1135"/>
      <c r="J40" s="1135"/>
      <c r="K40" s="1135"/>
    </row>
    <row r="41" spans="1:24" x14ac:dyDescent="0.2">
      <c r="B41" s="367"/>
    </row>
    <row r="42" spans="1:24" ht="10.5" customHeight="1" x14ac:dyDescent="0.2">
      <c r="A42" s="1125" t="s">
        <v>22</v>
      </c>
      <c r="B42" s="1125"/>
      <c r="C42" s="1125"/>
    </row>
  </sheetData>
  <mergeCells count="21">
    <mergeCell ref="A38:B38"/>
    <mergeCell ref="A39:K40"/>
    <mergeCell ref="A42:C42"/>
    <mergeCell ref="G5:G6"/>
    <mergeCell ref="H5:H6"/>
    <mergeCell ref="I5:I6"/>
    <mergeCell ref="J5:J6"/>
    <mergeCell ref="K5:K6"/>
    <mergeCell ref="A1:F1"/>
    <mergeCell ref="H1:I1"/>
    <mergeCell ref="A3:L3"/>
    <mergeCell ref="N3:O3"/>
    <mergeCell ref="A5:A6"/>
    <mergeCell ref="B5:B6"/>
    <mergeCell ref="C5:C6"/>
    <mergeCell ref="D5:D6"/>
    <mergeCell ref="E5:E6"/>
    <mergeCell ref="F5:F6"/>
    <mergeCell ref="M5:M6"/>
    <mergeCell ref="N5:X5"/>
    <mergeCell ref="L5:L6"/>
  </mergeCells>
  <hyperlinks>
    <hyperlink ref="H1" location="Contents!A1" display="back to contents"/>
  </hyperlinks>
  <pageMargins left="0.15748031496062992" right="0.15748031496062992" top="0.98425196850393704" bottom="0.98425196850393704" header="0.51181102362204722" footer="0.51181102362204722"/>
  <pageSetup paperSize="9" scale="88" orientation="landscape" r:id="rId1"/>
  <headerFooter alignWithMargins="0">
    <oddFooter>&amp;L© Crown Copyright 2015</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
  <sheetViews>
    <sheetView workbookViewId="0">
      <selection sqref="A1:E1"/>
    </sheetView>
  </sheetViews>
  <sheetFormatPr defaultColWidth="9.140625" defaultRowHeight="12.75" x14ac:dyDescent="0.2"/>
  <cols>
    <col min="1" max="1" width="9.140625" style="213"/>
    <col min="2" max="5" width="10.5703125" style="213" customWidth="1"/>
    <col min="6" max="7" width="9.140625" style="213"/>
    <col min="8" max="8" width="9.140625" style="216"/>
    <col min="9" max="16384" width="9.140625" style="213"/>
  </cols>
  <sheetData>
    <row r="1" spans="1:13" ht="18" customHeight="1" x14ac:dyDescent="0.25">
      <c r="A1" s="1083" t="s">
        <v>207</v>
      </c>
      <c r="B1" s="1083"/>
      <c r="C1" s="1083"/>
      <c r="D1" s="1083"/>
      <c r="E1" s="1083"/>
      <c r="G1" s="1029" t="s">
        <v>24</v>
      </c>
      <c r="H1" s="1029"/>
    </row>
    <row r="2" spans="1:13" ht="15" customHeight="1" x14ac:dyDescent="0.2"/>
    <row r="3" spans="1:13" s="212" customFormat="1" ht="12.75" customHeight="1" x14ac:dyDescent="0.25">
      <c r="A3" s="1140" t="s">
        <v>235</v>
      </c>
      <c r="B3" s="1141"/>
      <c r="C3" s="1141"/>
      <c r="D3" s="1141"/>
      <c r="E3" s="1141"/>
      <c r="F3" s="1141"/>
      <c r="G3" s="84"/>
      <c r="H3" s="1024"/>
      <c r="I3" s="1024"/>
      <c r="L3" s="346"/>
      <c r="M3" s="346"/>
    </row>
    <row r="4" spans="1:13" s="212" customFormat="1" ht="15" customHeight="1" x14ac:dyDescent="0.25">
      <c r="A4" s="218"/>
      <c r="B4" s="218"/>
      <c r="C4" s="218"/>
      <c r="D4" s="218"/>
      <c r="E4" s="218"/>
      <c r="F4" s="218"/>
      <c r="H4" s="219"/>
      <c r="L4" s="346"/>
      <c r="M4" s="346"/>
    </row>
    <row r="5" spans="1:13" x14ac:dyDescent="0.2">
      <c r="A5" s="1085" t="s">
        <v>165</v>
      </c>
      <c r="B5" s="1085" t="s">
        <v>152</v>
      </c>
      <c r="C5" s="1085" t="s">
        <v>153</v>
      </c>
      <c r="D5" s="1085" t="s">
        <v>154</v>
      </c>
      <c r="E5" s="1089" t="s">
        <v>236</v>
      </c>
    </row>
    <row r="6" spans="1:13" x14ac:dyDescent="0.2">
      <c r="A6" s="1086"/>
      <c r="B6" s="1086"/>
      <c r="C6" s="1086"/>
      <c r="D6" s="1086"/>
      <c r="E6" s="1091"/>
      <c r="F6" s="240"/>
      <c r="G6" s="240"/>
      <c r="H6" s="368"/>
      <c r="I6" s="240"/>
    </row>
    <row r="7" spans="1:13" ht="18" customHeight="1" x14ac:dyDescent="0.2">
      <c r="A7" s="213">
        <v>1971</v>
      </c>
      <c r="B7" s="369">
        <v>2.36</v>
      </c>
      <c r="C7" s="369">
        <v>2.4</v>
      </c>
      <c r="D7" s="369">
        <v>2.5299999999999998</v>
      </c>
      <c r="E7" s="369">
        <v>3.12</v>
      </c>
      <c r="H7" s="216">
        <v>1971</v>
      </c>
    </row>
    <row r="8" spans="1:13" x14ac:dyDescent="0.2">
      <c r="A8" s="213">
        <v>1972</v>
      </c>
      <c r="B8" s="369">
        <v>2.17</v>
      </c>
      <c r="C8" s="369">
        <v>2.2200000000000002</v>
      </c>
      <c r="D8" s="369">
        <v>2.27</v>
      </c>
      <c r="E8" s="369">
        <v>2.93</v>
      </c>
    </row>
    <row r="9" spans="1:13" x14ac:dyDescent="0.2">
      <c r="A9" s="213">
        <v>1973</v>
      </c>
      <c r="B9" s="369">
        <v>2</v>
      </c>
      <c r="C9" s="369">
        <v>2.0499999999999998</v>
      </c>
      <c r="D9" s="369">
        <v>2.13</v>
      </c>
      <c r="E9" s="369">
        <v>2.75</v>
      </c>
    </row>
    <row r="10" spans="1:13" x14ac:dyDescent="0.2">
      <c r="A10" s="213">
        <v>1974</v>
      </c>
      <c r="B10" s="369">
        <v>1.88</v>
      </c>
      <c r="C10" s="369">
        <v>1.94</v>
      </c>
      <c r="D10" s="369">
        <v>1.97</v>
      </c>
      <c r="E10" s="369">
        <v>2.6</v>
      </c>
    </row>
    <row r="11" spans="1:13" x14ac:dyDescent="0.2">
      <c r="A11" s="213">
        <v>1975</v>
      </c>
      <c r="B11" s="369">
        <v>1.77</v>
      </c>
      <c r="C11" s="369">
        <v>1.83</v>
      </c>
      <c r="D11" s="369">
        <v>1.9</v>
      </c>
      <c r="E11" s="369">
        <v>2.58</v>
      </c>
    </row>
    <row r="12" spans="1:13" x14ac:dyDescent="0.2">
      <c r="A12" s="213">
        <v>1976</v>
      </c>
      <c r="B12" s="369">
        <v>1.71</v>
      </c>
      <c r="C12" s="369">
        <v>1.76</v>
      </c>
      <c r="D12" s="369">
        <v>1.8</v>
      </c>
      <c r="E12" s="369">
        <v>2.6</v>
      </c>
      <c r="H12" s="216">
        <v>1976</v>
      </c>
    </row>
    <row r="13" spans="1:13" x14ac:dyDescent="0.2">
      <c r="A13" s="213">
        <v>1977</v>
      </c>
      <c r="B13" s="369">
        <v>1.65</v>
      </c>
      <c r="C13" s="369">
        <v>1.71</v>
      </c>
      <c r="D13" s="369">
        <v>1.7</v>
      </c>
      <c r="E13" s="369">
        <v>2.58</v>
      </c>
    </row>
    <row r="14" spans="1:13" x14ac:dyDescent="0.2">
      <c r="A14" s="213">
        <v>1978</v>
      </c>
      <c r="B14" s="369">
        <v>1.72</v>
      </c>
      <c r="C14" s="369">
        <v>1.79</v>
      </c>
      <c r="D14" s="369">
        <v>1.74</v>
      </c>
      <c r="E14" s="369">
        <v>2.63</v>
      </c>
    </row>
    <row r="15" spans="1:13" x14ac:dyDescent="0.2">
      <c r="A15" s="213">
        <v>1979</v>
      </c>
      <c r="B15" s="369">
        <v>1.83</v>
      </c>
      <c r="C15" s="369">
        <v>1.91</v>
      </c>
      <c r="D15" s="369">
        <v>1.84</v>
      </c>
      <c r="E15" s="369">
        <v>2.7</v>
      </c>
    </row>
    <row r="16" spans="1:13" x14ac:dyDescent="0.2">
      <c r="A16" s="213">
        <v>1980</v>
      </c>
      <c r="B16" s="369">
        <v>1.87</v>
      </c>
      <c r="C16" s="369">
        <v>1.95</v>
      </c>
      <c r="D16" s="369">
        <v>1.84</v>
      </c>
      <c r="E16" s="369">
        <v>2.6</v>
      </c>
    </row>
    <row r="17" spans="1:10" x14ac:dyDescent="0.2">
      <c r="A17" s="213">
        <v>1981</v>
      </c>
      <c r="B17" s="369">
        <v>1.79</v>
      </c>
      <c r="C17" s="369">
        <v>1.87</v>
      </c>
      <c r="D17" s="369">
        <v>1.84</v>
      </c>
      <c r="E17" s="369">
        <v>2.59</v>
      </c>
      <c r="H17" s="216">
        <v>1981</v>
      </c>
    </row>
    <row r="18" spans="1:10" x14ac:dyDescent="0.2">
      <c r="A18" s="213">
        <v>1982</v>
      </c>
      <c r="B18" s="369">
        <v>1.76</v>
      </c>
      <c r="C18" s="369">
        <v>1.86</v>
      </c>
      <c r="D18" s="369">
        <v>1.74</v>
      </c>
      <c r="E18" s="369">
        <v>2.5299999999999998</v>
      </c>
    </row>
    <row r="19" spans="1:10" x14ac:dyDescent="0.2">
      <c r="A19" s="213">
        <v>1983</v>
      </c>
      <c r="B19" s="369">
        <v>1.75</v>
      </c>
      <c r="C19" s="369">
        <v>1.83</v>
      </c>
      <c r="D19" s="369">
        <v>1.7</v>
      </c>
      <c r="E19" s="369">
        <v>2.5099999999999998</v>
      </c>
    </row>
    <row r="20" spans="1:10" x14ac:dyDescent="0.2">
      <c r="A20" s="213">
        <v>1984</v>
      </c>
      <c r="B20" s="369">
        <v>1.75</v>
      </c>
      <c r="C20" s="369">
        <v>1.83</v>
      </c>
      <c r="D20" s="369">
        <v>1.68</v>
      </c>
      <c r="E20" s="369">
        <v>2.5</v>
      </c>
      <c r="J20" s="370"/>
    </row>
    <row r="21" spans="1:10" x14ac:dyDescent="0.2">
      <c r="A21" s="213">
        <v>1985</v>
      </c>
      <c r="B21" s="369">
        <v>1.78</v>
      </c>
      <c r="C21" s="369">
        <v>1.86</v>
      </c>
      <c r="D21" s="369">
        <v>1.7</v>
      </c>
      <c r="E21" s="369">
        <v>2.4500000000000002</v>
      </c>
    </row>
    <row r="22" spans="1:10" x14ac:dyDescent="0.2">
      <c r="A22" s="213">
        <v>1986</v>
      </c>
      <c r="B22" s="369">
        <v>1.77</v>
      </c>
      <c r="C22" s="369">
        <v>1.86</v>
      </c>
      <c r="D22" s="369">
        <v>1.67</v>
      </c>
      <c r="E22" s="369">
        <v>2.4500000000000002</v>
      </c>
      <c r="H22" s="216">
        <v>1986</v>
      </c>
    </row>
    <row r="23" spans="1:10" x14ac:dyDescent="0.2">
      <c r="A23" s="213">
        <v>1987</v>
      </c>
      <c r="B23" s="369">
        <v>1.8</v>
      </c>
      <c r="C23" s="369">
        <v>1.88</v>
      </c>
      <c r="D23" s="369">
        <v>1.68</v>
      </c>
      <c r="E23" s="369">
        <v>2.39</v>
      </c>
    </row>
    <row r="24" spans="1:10" x14ac:dyDescent="0.2">
      <c r="A24" s="213">
        <v>1988</v>
      </c>
      <c r="B24" s="369">
        <v>1.82</v>
      </c>
      <c r="C24" s="369">
        <v>1.91</v>
      </c>
      <c r="D24" s="369">
        <v>1.68</v>
      </c>
      <c r="E24" s="369">
        <v>2.35</v>
      </c>
    </row>
    <row r="25" spans="1:10" x14ac:dyDescent="0.2">
      <c r="A25" s="213">
        <v>1989</v>
      </c>
      <c r="B25" s="369">
        <v>1.79</v>
      </c>
      <c r="C25" s="369">
        <v>1.86</v>
      </c>
      <c r="D25" s="369">
        <v>1.61</v>
      </c>
      <c r="E25" s="369">
        <v>2.19</v>
      </c>
    </row>
    <row r="26" spans="1:10" x14ac:dyDescent="0.2">
      <c r="A26" s="213">
        <v>1990</v>
      </c>
      <c r="B26" s="369">
        <v>1.84</v>
      </c>
      <c r="C26" s="369">
        <v>1.91</v>
      </c>
      <c r="D26" s="369">
        <v>1.67</v>
      </c>
      <c r="E26" s="369">
        <v>2.21</v>
      </c>
    </row>
    <row r="27" spans="1:10" x14ac:dyDescent="0.2">
      <c r="A27" s="213">
        <v>1991</v>
      </c>
      <c r="B27" s="369">
        <v>1.81</v>
      </c>
      <c r="C27" s="369">
        <v>1.88</v>
      </c>
      <c r="D27" s="369">
        <v>1.7</v>
      </c>
      <c r="E27" s="369">
        <v>2.16</v>
      </c>
      <c r="H27" s="216">
        <v>1991</v>
      </c>
    </row>
    <row r="28" spans="1:10" x14ac:dyDescent="0.2">
      <c r="A28" s="213">
        <v>1992</v>
      </c>
      <c r="B28" s="369">
        <v>1.79</v>
      </c>
      <c r="C28" s="369">
        <v>1.87</v>
      </c>
      <c r="D28" s="369">
        <v>1.67</v>
      </c>
      <c r="E28" s="369">
        <v>2.08</v>
      </c>
    </row>
    <row r="29" spans="1:10" x14ac:dyDescent="0.2">
      <c r="A29" s="213">
        <v>1993</v>
      </c>
      <c r="B29" s="369">
        <v>1.76</v>
      </c>
      <c r="C29" s="369">
        <v>1.84</v>
      </c>
      <c r="D29" s="369">
        <v>1.62</v>
      </c>
      <c r="E29" s="369">
        <v>2.0099999999999998</v>
      </c>
    </row>
    <row r="30" spans="1:10" x14ac:dyDescent="0.2">
      <c r="A30" s="213">
        <v>1994</v>
      </c>
      <c r="B30" s="369">
        <v>1.75</v>
      </c>
      <c r="C30" s="369">
        <v>1.79</v>
      </c>
      <c r="D30" s="369">
        <v>1.58</v>
      </c>
      <c r="E30" s="369">
        <v>1.95</v>
      </c>
    </row>
    <row r="31" spans="1:10" x14ac:dyDescent="0.2">
      <c r="A31" s="213">
        <v>1995</v>
      </c>
      <c r="B31" s="369">
        <v>1.72</v>
      </c>
      <c r="C31" s="369">
        <v>1.77</v>
      </c>
      <c r="D31" s="369">
        <v>1.56</v>
      </c>
      <c r="E31" s="369">
        <v>1.91</v>
      </c>
    </row>
    <row r="32" spans="1:10" x14ac:dyDescent="0.2">
      <c r="A32" s="213">
        <v>1996</v>
      </c>
      <c r="B32" s="369">
        <v>1.73</v>
      </c>
      <c r="C32" s="369">
        <v>1.81</v>
      </c>
      <c r="D32" s="369">
        <v>1.56</v>
      </c>
      <c r="E32" s="369">
        <v>1.95</v>
      </c>
      <c r="H32" s="216">
        <v>1996</v>
      </c>
    </row>
    <row r="33" spans="1:15" x14ac:dyDescent="0.2">
      <c r="A33" s="213">
        <v>1997</v>
      </c>
      <c r="B33" s="369">
        <v>1.73</v>
      </c>
      <c r="C33" s="369">
        <v>1.81</v>
      </c>
      <c r="D33" s="369">
        <v>1.59</v>
      </c>
      <c r="E33" s="369">
        <v>1.93</v>
      </c>
    </row>
    <row r="34" spans="1:15" x14ac:dyDescent="0.2">
      <c r="A34" s="213">
        <v>1998</v>
      </c>
      <c r="B34" s="369">
        <v>1.72</v>
      </c>
      <c r="C34" s="369">
        <v>1.78</v>
      </c>
      <c r="D34" s="369">
        <v>1.55</v>
      </c>
      <c r="E34" s="369">
        <v>1.9</v>
      </c>
    </row>
    <row r="35" spans="1:15" x14ac:dyDescent="0.2">
      <c r="A35" s="213">
        <v>1999</v>
      </c>
      <c r="B35" s="369">
        <v>1.7</v>
      </c>
      <c r="C35" s="369">
        <v>1.72</v>
      </c>
      <c r="D35" s="369">
        <v>1.52</v>
      </c>
      <c r="E35" s="369">
        <v>1.86</v>
      </c>
    </row>
    <row r="36" spans="1:15" x14ac:dyDescent="0.2">
      <c r="A36" s="213">
        <v>2000</v>
      </c>
      <c r="B36" s="369">
        <v>1.66</v>
      </c>
      <c r="C36" s="369">
        <v>1.68</v>
      </c>
      <c r="D36" s="369">
        <v>1.48</v>
      </c>
      <c r="E36" s="369">
        <v>1.75</v>
      </c>
      <c r="I36" s="369"/>
    </row>
    <row r="37" spans="1:15" x14ac:dyDescent="0.2">
      <c r="A37" s="213">
        <v>2001</v>
      </c>
      <c r="B37" s="369">
        <v>1.64</v>
      </c>
      <c r="C37" s="369">
        <v>1.66</v>
      </c>
      <c r="D37" s="369">
        <v>1.49</v>
      </c>
      <c r="E37" s="369">
        <v>1.8</v>
      </c>
      <c r="H37" s="216">
        <v>2001</v>
      </c>
      <c r="I37" s="369"/>
    </row>
    <row r="38" spans="1:15" x14ac:dyDescent="0.2">
      <c r="A38" s="213">
        <v>2002</v>
      </c>
      <c r="B38" s="369">
        <v>1.64</v>
      </c>
      <c r="C38" s="369">
        <v>1.64</v>
      </c>
      <c r="D38" s="369">
        <v>1.47</v>
      </c>
      <c r="E38" s="369">
        <v>1.76</v>
      </c>
      <c r="F38" s="369"/>
      <c r="G38" s="369"/>
      <c r="I38" s="369"/>
    </row>
    <row r="39" spans="1:15" x14ac:dyDescent="0.2">
      <c r="A39" s="213">
        <v>2003</v>
      </c>
      <c r="B39" s="369">
        <v>1.72</v>
      </c>
      <c r="C39" s="369">
        <v>1.71</v>
      </c>
      <c r="D39" s="369">
        <v>1.52</v>
      </c>
      <c r="E39" s="369">
        <v>1.79</v>
      </c>
      <c r="F39" s="369"/>
      <c r="G39" s="369"/>
      <c r="I39" s="369"/>
    </row>
    <row r="40" spans="1:15" x14ac:dyDescent="0.2">
      <c r="A40" s="213">
        <v>2004</v>
      </c>
      <c r="B40" s="369">
        <v>1.77</v>
      </c>
      <c r="C40" s="369">
        <v>1.76</v>
      </c>
      <c r="D40" s="369">
        <v>1.58</v>
      </c>
      <c r="E40" s="369">
        <v>1.84</v>
      </c>
      <c r="F40" s="369"/>
      <c r="G40" s="369"/>
      <c r="I40" s="369"/>
    </row>
    <row r="41" spans="1:15" x14ac:dyDescent="0.2">
      <c r="A41" s="213">
        <v>2005</v>
      </c>
      <c r="B41" s="369">
        <v>1.77</v>
      </c>
      <c r="C41" s="369">
        <v>1.78</v>
      </c>
      <c r="D41" s="369">
        <v>1.6</v>
      </c>
      <c r="E41" s="369">
        <v>1.84</v>
      </c>
      <c r="F41" s="369"/>
      <c r="G41" s="369"/>
      <c r="I41" s="369"/>
    </row>
    <row r="42" spans="1:15" x14ac:dyDescent="0.2">
      <c r="A42" s="213">
        <v>2006</v>
      </c>
      <c r="B42" s="369">
        <v>1.83</v>
      </c>
      <c r="C42" s="369">
        <v>1.82</v>
      </c>
      <c r="D42" s="369">
        <v>1.64</v>
      </c>
      <c r="E42" s="369">
        <v>1.9</v>
      </c>
      <c r="F42" s="369"/>
      <c r="G42" s="369"/>
      <c r="H42" s="216">
        <v>2006</v>
      </c>
      <c r="I42" s="369"/>
    </row>
    <row r="43" spans="1:15" x14ac:dyDescent="0.2">
      <c r="A43" s="213">
        <v>2007</v>
      </c>
      <c r="B43" s="369">
        <v>1.88</v>
      </c>
      <c r="C43" s="369">
        <v>1.86</v>
      </c>
      <c r="D43" s="369">
        <v>1.7</v>
      </c>
      <c r="E43" s="369">
        <v>1.98</v>
      </c>
      <c r="I43" s="369"/>
    </row>
    <row r="44" spans="1:15" x14ac:dyDescent="0.2">
      <c r="A44" s="213">
        <v>2008</v>
      </c>
      <c r="B44" s="369">
        <v>1.92</v>
      </c>
      <c r="C44" s="369">
        <v>1.91</v>
      </c>
      <c r="D44" s="369">
        <v>1.76</v>
      </c>
      <c r="E44" s="369">
        <v>2.0499999999999998</v>
      </c>
      <c r="F44" s="369"/>
      <c r="G44" s="369"/>
      <c r="I44" s="369"/>
    </row>
    <row r="45" spans="1:15" s="277" customFormat="1" x14ac:dyDescent="0.2">
      <c r="A45" s="213">
        <v>2009</v>
      </c>
      <c r="B45" s="213">
        <v>1.91</v>
      </c>
      <c r="C45" s="213">
        <v>1.87</v>
      </c>
      <c r="D45" s="369">
        <v>1.73</v>
      </c>
      <c r="E45" s="213">
        <v>1.99</v>
      </c>
      <c r="F45" s="213"/>
      <c r="G45" s="213"/>
      <c r="H45" s="216"/>
      <c r="I45" s="213"/>
      <c r="J45" s="213"/>
      <c r="K45" s="213"/>
      <c r="L45" s="213"/>
      <c r="M45" s="213"/>
      <c r="N45" s="213"/>
      <c r="O45" s="213"/>
    </row>
    <row r="46" spans="1:15" x14ac:dyDescent="0.2">
      <c r="A46" s="213">
        <v>2010</v>
      </c>
      <c r="B46" s="369">
        <v>1.94</v>
      </c>
      <c r="C46" s="369">
        <v>1.92</v>
      </c>
      <c r="D46" s="369">
        <v>1.72</v>
      </c>
      <c r="E46" s="369">
        <v>2.02</v>
      </c>
      <c r="F46" s="369"/>
      <c r="G46" s="369"/>
      <c r="I46" s="369"/>
    </row>
    <row r="47" spans="1:15" x14ac:dyDescent="0.2">
      <c r="A47" s="213">
        <v>2011</v>
      </c>
      <c r="B47" s="213">
        <v>1.93</v>
      </c>
      <c r="C47" s="213">
        <v>1.9</v>
      </c>
      <c r="D47" s="369">
        <v>1.69</v>
      </c>
      <c r="E47" s="213">
        <v>2.02</v>
      </c>
      <c r="G47" s="369"/>
      <c r="H47" s="216">
        <v>2011</v>
      </c>
    </row>
    <row r="48" spans="1:15" ht="13.15" customHeight="1" x14ac:dyDescent="0.2">
      <c r="A48" s="237">
        <v>2012</v>
      </c>
      <c r="B48" s="213">
        <v>1.94</v>
      </c>
      <c r="C48" s="213">
        <v>1.88</v>
      </c>
      <c r="D48" s="213">
        <v>1.67</v>
      </c>
      <c r="E48" s="213">
        <v>2.0299999999999998</v>
      </c>
      <c r="H48" s="244"/>
    </row>
    <row r="49" spans="1:9" x14ac:dyDescent="0.2">
      <c r="A49" s="213">
        <v>2013</v>
      </c>
      <c r="B49" s="213">
        <v>1.85</v>
      </c>
      <c r="C49" s="369">
        <v>1.8</v>
      </c>
      <c r="D49" s="369">
        <v>1.61</v>
      </c>
      <c r="E49" s="213">
        <v>1.96</v>
      </c>
    </row>
    <row r="50" spans="1:9" x14ac:dyDescent="0.2">
      <c r="A50" s="213">
        <v>2014</v>
      </c>
      <c r="B50" s="213">
        <v>1.83</v>
      </c>
      <c r="C50" s="369">
        <v>1.78</v>
      </c>
      <c r="D50" s="369">
        <v>1.62</v>
      </c>
      <c r="E50" s="213">
        <v>1.97</v>
      </c>
    </row>
    <row r="51" spans="1:9" x14ac:dyDescent="0.2">
      <c r="A51" s="234">
        <v>2015</v>
      </c>
      <c r="B51" s="234">
        <v>1.82</v>
      </c>
      <c r="C51" s="234">
        <v>1.77</v>
      </c>
      <c r="D51" s="281">
        <v>1.56</v>
      </c>
      <c r="E51" s="371">
        <v>1.96</v>
      </c>
      <c r="F51" s="369"/>
      <c r="G51" s="369"/>
      <c r="H51" s="235"/>
      <c r="I51" s="369"/>
    </row>
    <row r="52" spans="1:9" x14ac:dyDescent="0.2">
      <c r="A52" s="234">
        <v>2016</v>
      </c>
      <c r="B52" s="234">
        <v>1.81</v>
      </c>
      <c r="C52" s="234">
        <v>1.74</v>
      </c>
      <c r="D52" s="281">
        <v>1.52</v>
      </c>
      <c r="E52" s="371">
        <v>1.95</v>
      </c>
      <c r="F52" s="369"/>
      <c r="G52" s="369"/>
      <c r="H52" s="235"/>
      <c r="I52" s="369"/>
    </row>
    <row r="53" spans="1:9" x14ac:dyDescent="0.2">
      <c r="A53" s="234">
        <v>2017</v>
      </c>
      <c r="B53" s="234">
        <v>1.76</v>
      </c>
      <c r="C53" s="234">
        <v>1.69</v>
      </c>
      <c r="D53" s="281">
        <v>1.47</v>
      </c>
      <c r="E53" s="249">
        <v>1.87</v>
      </c>
      <c r="F53" s="369"/>
      <c r="H53" s="235"/>
      <c r="I53" s="369"/>
    </row>
    <row r="54" spans="1:9" x14ac:dyDescent="0.2">
      <c r="A54" s="231">
        <v>2018</v>
      </c>
      <c r="B54" s="372">
        <v>1.7</v>
      </c>
      <c r="C54" s="372">
        <v>1.63</v>
      </c>
      <c r="D54" s="372">
        <v>1.42</v>
      </c>
      <c r="E54" s="373"/>
      <c r="F54" s="369"/>
      <c r="H54" s="235">
        <v>2018</v>
      </c>
      <c r="I54" s="369"/>
    </row>
    <row r="55" spans="1:9" x14ac:dyDescent="0.2">
      <c r="A55" s="234"/>
      <c r="B55" s="234"/>
      <c r="C55" s="234"/>
      <c r="D55" s="281"/>
      <c r="E55" s="249"/>
      <c r="F55" s="369"/>
      <c r="H55" s="235"/>
      <c r="I55" s="369"/>
    </row>
    <row r="56" spans="1:9" x14ac:dyDescent="0.2">
      <c r="A56" s="374" t="s">
        <v>137</v>
      </c>
      <c r="B56" s="369"/>
      <c r="C56" s="234"/>
      <c r="D56" s="281"/>
      <c r="E56" s="249"/>
      <c r="F56" s="369"/>
      <c r="G56" s="369"/>
      <c r="H56" s="375"/>
      <c r="I56" s="369"/>
    </row>
    <row r="57" spans="1:9" ht="12" customHeight="1" x14ac:dyDescent="0.2">
      <c r="A57" s="1136" t="s">
        <v>237</v>
      </c>
      <c r="B57" s="1137"/>
      <c r="C57" s="1137"/>
      <c r="D57" s="1138"/>
      <c r="E57" s="1138"/>
      <c r="F57" s="369"/>
      <c r="G57" s="369"/>
      <c r="H57" s="375"/>
      <c r="I57" s="369"/>
    </row>
    <row r="58" spans="1:9" x14ac:dyDescent="0.2">
      <c r="A58" s="1138"/>
      <c r="B58" s="1138"/>
      <c r="C58" s="1138"/>
      <c r="D58" s="1138"/>
      <c r="E58" s="1138"/>
      <c r="F58" s="369"/>
      <c r="G58" s="369"/>
      <c r="H58" s="375"/>
      <c r="I58" s="369"/>
    </row>
    <row r="59" spans="1:9" x14ac:dyDescent="0.2">
      <c r="A59" s="376"/>
      <c r="B59" s="376"/>
      <c r="C59" s="376"/>
      <c r="D59" s="376"/>
      <c r="E59" s="376"/>
      <c r="F59" s="369"/>
      <c r="G59" s="369"/>
      <c r="H59" s="375"/>
      <c r="I59" s="369"/>
    </row>
    <row r="60" spans="1:9" ht="10.5" customHeight="1" x14ac:dyDescent="0.2">
      <c r="A60" s="1139" t="s">
        <v>22</v>
      </c>
      <c r="B60" s="1139"/>
    </row>
    <row r="63" spans="1:9" x14ac:dyDescent="0.2">
      <c r="B63" s="377"/>
      <c r="C63" s="377"/>
      <c r="D63" s="377"/>
      <c r="E63" s="377"/>
    </row>
    <row r="67" spans="2:2" x14ac:dyDescent="0.2">
      <c r="B67" s="377"/>
    </row>
  </sheetData>
  <mergeCells count="11">
    <mergeCell ref="A57:E58"/>
    <mergeCell ref="A60:B60"/>
    <mergeCell ref="A1:E1"/>
    <mergeCell ref="G1:H1"/>
    <mergeCell ref="A3:F3"/>
    <mergeCell ref="H3:I3"/>
    <mergeCell ref="A5:A6"/>
    <mergeCell ref="B5:B6"/>
    <mergeCell ref="C5:C6"/>
    <mergeCell ref="D5:D6"/>
    <mergeCell ref="E5:E6"/>
  </mergeCells>
  <hyperlinks>
    <hyperlink ref="G1" location="Contents!A1" display="back to contents"/>
  </hyperlinks>
  <pageMargins left="0.15748031496062992" right="0.15748031496062992" top="0.98425196850393704" bottom="0.98425196850393704" header="0.51181102362204722" footer="0.51181102362204722"/>
  <pageSetup paperSize="9" scale="59" orientation="landscape" r:id="rId1"/>
  <headerFooter alignWithMargins="0">
    <oddFooter>&amp;L© Crown Copyright 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showGridLines="0" zoomScaleNormal="100" workbookViewId="0">
      <selection sqref="A1:D1"/>
    </sheetView>
  </sheetViews>
  <sheetFormatPr defaultRowHeight="12.75" x14ac:dyDescent="0.2"/>
  <cols>
    <col min="1" max="1" width="15.7109375" style="10" customWidth="1"/>
    <col min="2" max="2" width="14.5703125" style="10" customWidth="1"/>
    <col min="3" max="3" width="12.42578125" style="11" customWidth="1"/>
    <col min="4" max="4" width="20.5703125" style="11" customWidth="1"/>
    <col min="5" max="5" width="9.140625" style="12"/>
    <col min="6" max="6" width="8.42578125" style="8" customWidth="1"/>
    <col min="7" max="8" width="9.140625" style="8"/>
    <col min="9" max="16384" width="9.140625" style="9"/>
  </cols>
  <sheetData>
    <row r="1" spans="1:12" ht="18" customHeight="1" x14ac:dyDescent="0.25">
      <c r="A1" s="989" t="s">
        <v>23</v>
      </c>
      <c r="B1" s="989"/>
      <c r="C1" s="989"/>
      <c r="D1" s="989"/>
      <c r="E1" s="7"/>
      <c r="F1" s="990" t="s">
        <v>24</v>
      </c>
      <c r="G1" s="990"/>
    </row>
    <row r="2" spans="1:12" ht="15" customHeight="1" x14ac:dyDescent="0.2"/>
    <row r="3" spans="1:12" s="15" customFormat="1" ht="12.75" customHeight="1" x14ac:dyDescent="0.2">
      <c r="A3" s="991" t="s">
        <v>25</v>
      </c>
      <c r="B3" s="991"/>
      <c r="C3" s="991"/>
      <c r="D3" s="991"/>
      <c r="E3" s="13"/>
      <c r="F3" s="992"/>
      <c r="G3" s="992"/>
      <c r="H3" s="14"/>
    </row>
    <row r="4" spans="1:12" ht="15" customHeight="1" x14ac:dyDescent="0.2">
      <c r="A4" s="16"/>
      <c r="B4" s="16"/>
    </row>
    <row r="5" spans="1:12" ht="15.75" customHeight="1" x14ac:dyDescent="0.2">
      <c r="A5" s="993" t="s">
        <v>26</v>
      </c>
      <c r="B5" s="996" t="s">
        <v>27</v>
      </c>
      <c r="C5" s="999" t="s">
        <v>28</v>
      </c>
      <c r="D5" s="999" t="s">
        <v>29</v>
      </c>
    </row>
    <row r="6" spans="1:12" ht="15.75" customHeight="1" x14ac:dyDescent="0.2">
      <c r="A6" s="994"/>
      <c r="B6" s="997"/>
      <c r="C6" s="1000"/>
      <c r="D6" s="1000"/>
    </row>
    <row r="7" spans="1:12" s="10" customFormat="1" x14ac:dyDescent="0.2">
      <c r="A7" s="995"/>
      <c r="B7" s="998"/>
      <c r="C7" s="1001"/>
      <c r="D7" s="1001"/>
      <c r="E7" s="17"/>
      <c r="F7" s="18"/>
      <c r="G7" s="18"/>
      <c r="H7" s="18"/>
    </row>
    <row r="8" spans="1:12" s="10" customFormat="1" x14ac:dyDescent="0.2">
      <c r="A8" s="19"/>
      <c r="B8" s="20"/>
      <c r="C8" s="21"/>
      <c r="D8" s="21"/>
      <c r="E8" s="17"/>
      <c r="F8" s="18"/>
      <c r="G8" s="18"/>
      <c r="H8" s="18"/>
    </row>
    <row r="9" spans="1:12" x14ac:dyDescent="0.2">
      <c r="A9" s="22">
        <v>1958</v>
      </c>
      <c r="B9" s="22" t="s">
        <v>30</v>
      </c>
      <c r="C9" s="23">
        <v>5141155</v>
      </c>
      <c r="D9" s="24">
        <f>C9/1000000</f>
        <v>5.1411550000000004</v>
      </c>
      <c r="L9" s="25"/>
    </row>
    <row r="10" spans="1:12" x14ac:dyDescent="0.2">
      <c r="A10" s="22">
        <v>1959</v>
      </c>
      <c r="B10" s="22" t="s">
        <v>31</v>
      </c>
      <c r="C10" s="23">
        <v>5162622</v>
      </c>
      <c r="D10" s="24">
        <f t="shared" ref="D10:D21" si="0">C10/1000000</f>
        <v>5.1626219999999998</v>
      </c>
      <c r="L10" s="25"/>
    </row>
    <row r="11" spans="1:12" x14ac:dyDescent="0.2">
      <c r="A11" s="22">
        <v>1960</v>
      </c>
      <c r="B11" s="22" t="s">
        <v>32</v>
      </c>
      <c r="C11" s="23">
        <v>5177658</v>
      </c>
      <c r="D11" s="24">
        <f t="shared" si="0"/>
        <v>5.1776580000000001</v>
      </c>
      <c r="L11" s="25"/>
    </row>
    <row r="12" spans="1:12" x14ac:dyDescent="0.2">
      <c r="A12" s="22">
        <v>1961</v>
      </c>
      <c r="B12" s="22" t="s">
        <v>33</v>
      </c>
      <c r="C12" s="23">
        <v>5183836</v>
      </c>
      <c r="D12" s="24">
        <f t="shared" si="0"/>
        <v>5.1838360000000003</v>
      </c>
      <c r="L12" s="25"/>
    </row>
    <row r="13" spans="1:12" x14ac:dyDescent="0.2">
      <c r="A13" s="22">
        <v>1962</v>
      </c>
      <c r="B13" s="22" t="s">
        <v>34</v>
      </c>
      <c r="C13" s="23">
        <v>5197528</v>
      </c>
      <c r="D13" s="24">
        <f t="shared" si="0"/>
        <v>5.1975280000000001</v>
      </c>
      <c r="L13" s="25"/>
    </row>
    <row r="14" spans="1:12" x14ac:dyDescent="0.2">
      <c r="A14" s="22">
        <v>1963</v>
      </c>
      <c r="B14" s="22" t="s">
        <v>35</v>
      </c>
      <c r="C14" s="23">
        <v>5205100</v>
      </c>
      <c r="D14" s="24">
        <f t="shared" si="0"/>
        <v>5.2050999999999998</v>
      </c>
      <c r="L14" s="25"/>
    </row>
    <row r="15" spans="1:12" x14ac:dyDescent="0.2">
      <c r="A15" s="22">
        <v>1964</v>
      </c>
      <c r="B15" s="22" t="s">
        <v>36</v>
      </c>
      <c r="C15" s="23">
        <v>5208500</v>
      </c>
      <c r="D15" s="24">
        <f t="shared" si="0"/>
        <v>5.2084999999999999</v>
      </c>
      <c r="L15" s="25"/>
    </row>
    <row r="16" spans="1:12" x14ac:dyDescent="0.2">
      <c r="A16" s="22">
        <v>1965</v>
      </c>
      <c r="B16" s="22" t="s">
        <v>37</v>
      </c>
      <c r="C16" s="23">
        <v>5209900</v>
      </c>
      <c r="D16" s="24">
        <f t="shared" si="0"/>
        <v>5.2099000000000002</v>
      </c>
      <c r="L16" s="25"/>
    </row>
    <row r="17" spans="1:12" x14ac:dyDescent="0.2">
      <c r="A17" s="22">
        <v>1966</v>
      </c>
      <c r="B17" s="22" t="s">
        <v>38</v>
      </c>
      <c r="C17" s="23">
        <v>5200600</v>
      </c>
      <c r="D17" s="24">
        <f t="shared" si="0"/>
        <v>5.2005999999999997</v>
      </c>
      <c r="L17" s="25"/>
    </row>
    <row r="18" spans="1:12" x14ac:dyDescent="0.2">
      <c r="A18" s="22">
        <v>1967</v>
      </c>
      <c r="B18" s="22" t="s">
        <v>39</v>
      </c>
      <c r="C18" s="23">
        <v>5198300</v>
      </c>
      <c r="D18" s="24">
        <f t="shared" si="0"/>
        <v>5.1982999999999997</v>
      </c>
      <c r="L18" s="25"/>
    </row>
    <row r="19" spans="1:12" x14ac:dyDescent="0.2">
      <c r="A19" s="22">
        <v>1968</v>
      </c>
      <c r="B19" s="22" t="s">
        <v>40</v>
      </c>
      <c r="C19" s="23">
        <v>5200200</v>
      </c>
      <c r="D19" s="24">
        <f t="shared" si="0"/>
        <v>5.2001999999999997</v>
      </c>
      <c r="G19" s="26"/>
      <c r="L19" s="25"/>
    </row>
    <row r="20" spans="1:12" x14ac:dyDescent="0.2">
      <c r="A20" s="22">
        <v>1969</v>
      </c>
      <c r="B20" s="22" t="s">
        <v>41</v>
      </c>
      <c r="C20" s="23">
        <v>5208500</v>
      </c>
      <c r="D20" s="24">
        <f t="shared" si="0"/>
        <v>5.2084999999999999</v>
      </c>
      <c r="L20" s="25"/>
    </row>
    <row r="21" spans="1:12" x14ac:dyDescent="0.2">
      <c r="A21" s="22">
        <v>1970</v>
      </c>
      <c r="B21" s="22" t="s">
        <v>42</v>
      </c>
      <c r="C21" s="23">
        <v>5213700</v>
      </c>
      <c r="D21" s="24">
        <f t="shared" si="0"/>
        <v>5.2137000000000002</v>
      </c>
      <c r="L21" s="25"/>
    </row>
    <row r="22" spans="1:12" x14ac:dyDescent="0.2">
      <c r="A22" s="22">
        <v>1971</v>
      </c>
      <c r="B22" s="22" t="s">
        <v>43</v>
      </c>
      <c r="C22" s="23">
        <v>5235600</v>
      </c>
      <c r="D22" s="24">
        <v>5.2355999999999998</v>
      </c>
      <c r="L22" s="25"/>
    </row>
    <row r="23" spans="1:12" x14ac:dyDescent="0.2">
      <c r="A23" s="22">
        <v>1972</v>
      </c>
      <c r="B23" s="22" t="s">
        <v>44</v>
      </c>
      <c r="C23" s="23">
        <v>5230600</v>
      </c>
      <c r="D23" s="24">
        <v>5.2305999999999999</v>
      </c>
      <c r="G23" s="26"/>
      <c r="L23" s="25"/>
    </row>
    <row r="24" spans="1:12" x14ac:dyDescent="0.2">
      <c r="A24" s="22">
        <v>1973</v>
      </c>
      <c r="B24" s="22" t="s">
        <v>45</v>
      </c>
      <c r="C24" s="23">
        <v>5233900</v>
      </c>
      <c r="D24" s="24">
        <v>5.2339000000000002</v>
      </c>
      <c r="F24" s="8">
        <f>A24</f>
        <v>1973</v>
      </c>
      <c r="L24" s="25"/>
    </row>
    <row r="25" spans="1:12" x14ac:dyDescent="0.2">
      <c r="A25" s="22">
        <v>1974</v>
      </c>
      <c r="B25" s="22" t="s">
        <v>46</v>
      </c>
      <c r="C25" s="23">
        <v>5240800</v>
      </c>
      <c r="D25" s="24">
        <v>5.2408000000000001</v>
      </c>
      <c r="G25" s="26">
        <f>D25</f>
        <v>5.2408000000000001</v>
      </c>
      <c r="L25" s="25"/>
    </row>
    <row r="26" spans="1:12" x14ac:dyDescent="0.2">
      <c r="A26" s="22">
        <v>1975</v>
      </c>
      <c r="B26" s="22" t="s">
        <v>47</v>
      </c>
      <c r="C26" s="23">
        <v>5232400</v>
      </c>
      <c r="D26" s="24">
        <v>5.2324000000000002</v>
      </c>
      <c r="L26" s="25"/>
    </row>
    <row r="27" spans="1:12" x14ac:dyDescent="0.2">
      <c r="A27" s="22">
        <v>1976</v>
      </c>
      <c r="B27" s="22" t="s">
        <v>48</v>
      </c>
      <c r="C27" s="23">
        <v>5233400</v>
      </c>
      <c r="D27" s="24">
        <v>5.2333999999999996</v>
      </c>
      <c r="L27" s="25"/>
    </row>
    <row r="28" spans="1:12" x14ac:dyDescent="0.2">
      <c r="A28" s="22">
        <v>1977</v>
      </c>
      <c r="B28" s="22" t="s">
        <v>49</v>
      </c>
      <c r="C28" s="23">
        <v>5226200</v>
      </c>
      <c r="D28" s="24">
        <v>5.2262000000000004</v>
      </c>
      <c r="L28" s="25"/>
    </row>
    <row r="29" spans="1:12" x14ac:dyDescent="0.2">
      <c r="A29" s="22">
        <v>1978</v>
      </c>
      <c r="B29" s="22" t="s">
        <v>50</v>
      </c>
      <c r="C29" s="23">
        <v>5212300</v>
      </c>
      <c r="D29" s="24">
        <v>5.2122999999999999</v>
      </c>
      <c r="F29" s="8">
        <f>A29</f>
        <v>1978</v>
      </c>
      <c r="L29" s="25"/>
    </row>
    <row r="30" spans="1:12" x14ac:dyDescent="0.2">
      <c r="A30" s="22">
        <v>1979</v>
      </c>
      <c r="B30" s="22" t="s">
        <v>51</v>
      </c>
      <c r="C30" s="23">
        <v>5203600</v>
      </c>
      <c r="D30" s="24">
        <v>5.2035999999999998</v>
      </c>
      <c r="L30" s="25"/>
    </row>
    <row r="31" spans="1:12" x14ac:dyDescent="0.2">
      <c r="A31" s="22">
        <v>1980</v>
      </c>
      <c r="B31" s="22" t="s">
        <v>52</v>
      </c>
      <c r="C31" s="23">
        <v>5193900</v>
      </c>
      <c r="D31" s="24">
        <v>5.1939000000000002</v>
      </c>
      <c r="L31" s="25"/>
    </row>
    <row r="32" spans="1:12" x14ac:dyDescent="0.2">
      <c r="A32" s="22">
        <v>1981</v>
      </c>
      <c r="B32" s="22" t="s">
        <v>53</v>
      </c>
      <c r="C32" s="23">
        <v>5180200</v>
      </c>
      <c r="D32" s="24">
        <v>5.1802000000000001</v>
      </c>
      <c r="L32" s="25"/>
    </row>
    <row r="33" spans="1:12" x14ac:dyDescent="0.2">
      <c r="A33" s="22">
        <v>1982</v>
      </c>
      <c r="B33" s="22" t="s">
        <v>54</v>
      </c>
      <c r="C33" s="23">
        <v>5164540</v>
      </c>
      <c r="D33" s="24">
        <v>5.1645399999999997</v>
      </c>
      <c r="L33" s="25"/>
    </row>
    <row r="34" spans="1:12" x14ac:dyDescent="0.2">
      <c r="A34" s="22">
        <v>1983</v>
      </c>
      <c r="B34" s="22" t="s">
        <v>55</v>
      </c>
      <c r="C34" s="23">
        <v>5148120</v>
      </c>
      <c r="D34" s="24">
        <v>5.1481199999999996</v>
      </c>
      <c r="F34" s="8">
        <f>A34</f>
        <v>1983</v>
      </c>
      <c r="L34" s="25"/>
    </row>
    <row r="35" spans="1:12" x14ac:dyDescent="0.2">
      <c r="A35" s="22">
        <v>1984</v>
      </c>
      <c r="B35" s="22" t="s">
        <v>56</v>
      </c>
      <c r="C35" s="23">
        <v>5138880</v>
      </c>
      <c r="D35" s="24">
        <v>5.1388800000000003</v>
      </c>
      <c r="L35" s="25"/>
    </row>
    <row r="36" spans="1:12" x14ac:dyDescent="0.2">
      <c r="A36" s="22">
        <v>1985</v>
      </c>
      <c r="B36" s="22" t="s">
        <v>57</v>
      </c>
      <c r="C36" s="23">
        <v>5127890</v>
      </c>
      <c r="D36" s="24">
        <v>5.1278899999999998</v>
      </c>
      <c r="L36" s="25"/>
    </row>
    <row r="37" spans="1:12" x14ac:dyDescent="0.2">
      <c r="A37" s="22">
        <v>1986</v>
      </c>
      <c r="B37" s="22" t="s">
        <v>58</v>
      </c>
      <c r="C37" s="23">
        <v>5111760</v>
      </c>
      <c r="D37" s="24">
        <v>5.1117600000000003</v>
      </c>
      <c r="L37" s="25"/>
    </row>
    <row r="38" spans="1:12" x14ac:dyDescent="0.2">
      <c r="A38" s="22">
        <v>1987</v>
      </c>
      <c r="B38" s="22" t="s">
        <v>59</v>
      </c>
      <c r="C38" s="23">
        <v>5099020</v>
      </c>
      <c r="D38" s="24">
        <v>5.0990200000000003</v>
      </c>
      <c r="L38" s="25"/>
    </row>
    <row r="39" spans="1:12" x14ac:dyDescent="0.2">
      <c r="A39" s="22">
        <v>1988</v>
      </c>
      <c r="B39" s="22" t="s">
        <v>60</v>
      </c>
      <c r="C39" s="23">
        <v>5077440</v>
      </c>
      <c r="D39" s="24">
        <v>5.0774400000000002</v>
      </c>
      <c r="F39" s="8">
        <f>A39</f>
        <v>1988</v>
      </c>
      <c r="L39" s="25"/>
    </row>
    <row r="40" spans="1:12" x14ac:dyDescent="0.2">
      <c r="A40" s="22">
        <v>1989</v>
      </c>
      <c r="B40" s="22" t="s">
        <v>61</v>
      </c>
      <c r="C40" s="23">
        <v>5078190</v>
      </c>
      <c r="D40" s="24">
        <v>5.0781900000000002</v>
      </c>
      <c r="L40" s="25"/>
    </row>
    <row r="41" spans="1:12" x14ac:dyDescent="0.2">
      <c r="A41" s="22">
        <v>1990</v>
      </c>
      <c r="B41" s="22" t="s">
        <v>62</v>
      </c>
      <c r="C41" s="23">
        <v>5081270</v>
      </c>
      <c r="D41" s="24">
        <v>5.08127</v>
      </c>
      <c r="L41" s="25"/>
    </row>
    <row r="42" spans="1:12" x14ac:dyDescent="0.2">
      <c r="A42" s="22">
        <v>1991</v>
      </c>
      <c r="B42" s="22" t="s">
        <v>63</v>
      </c>
      <c r="C42" s="23">
        <v>5083330</v>
      </c>
      <c r="D42" s="24">
        <v>5.0833300000000001</v>
      </c>
      <c r="L42" s="25"/>
    </row>
    <row r="43" spans="1:12" x14ac:dyDescent="0.2">
      <c r="A43" s="22">
        <v>1992</v>
      </c>
      <c r="B43" s="22" t="s">
        <v>64</v>
      </c>
      <c r="C43" s="23">
        <v>5085620</v>
      </c>
      <c r="D43" s="24">
        <v>5.0856199999999996</v>
      </c>
      <c r="L43" s="25"/>
    </row>
    <row r="44" spans="1:12" x14ac:dyDescent="0.2">
      <c r="A44" s="22">
        <v>1993</v>
      </c>
      <c r="B44" s="22" t="s">
        <v>65</v>
      </c>
      <c r="C44" s="23">
        <v>5092460</v>
      </c>
      <c r="D44" s="24">
        <v>5.09246</v>
      </c>
      <c r="F44" s="8">
        <f>A44</f>
        <v>1993</v>
      </c>
      <c r="L44" s="25"/>
    </row>
    <row r="45" spans="1:12" x14ac:dyDescent="0.2">
      <c r="A45" s="22">
        <v>1994</v>
      </c>
      <c r="B45" s="22" t="s">
        <v>66</v>
      </c>
      <c r="C45" s="23">
        <v>5102210</v>
      </c>
      <c r="D45" s="24">
        <v>5.1022100000000004</v>
      </c>
      <c r="L45" s="25"/>
    </row>
    <row r="46" spans="1:12" x14ac:dyDescent="0.2">
      <c r="A46" s="22">
        <v>1995</v>
      </c>
      <c r="B46" s="22" t="s">
        <v>67</v>
      </c>
      <c r="C46" s="23">
        <v>5103690</v>
      </c>
      <c r="D46" s="24">
        <v>5.1036900000000003</v>
      </c>
      <c r="L46" s="25"/>
    </row>
    <row r="47" spans="1:12" x14ac:dyDescent="0.2">
      <c r="A47" s="22">
        <v>1996</v>
      </c>
      <c r="B47" s="22" t="s">
        <v>68</v>
      </c>
      <c r="C47" s="23">
        <v>5092190</v>
      </c>
      <c r="D47" s="24">
        <v>5.0921900000000004</v>
      </c>
      <c r="L47" s="25"/>
    </row>
    <row r="48" spans="1:12" x14ac:dyDescent="0.2">
      <c r="A48" s="22">
        <v>1997</v>
      </c>
      <c r="B48" s="22" t="s">
        <v>69</v>
      </c>
      <c r="C48" s="23">
        <v>5083340</v>
      </c>
      <c r="D48" s="24">
        <v>5.0833399999999997</v>
      </c>
      <c r="L48" s="25"/>
    </row>
    <row r="49" spans="1:12" x14ac:dyDescent="0.2">
      <c r="A49" s="22">
        <v>1998</v>
      </c>
      <c r="B49" s="22" t="s">
        <v>70</v>
      </c>
      <c r="C49" s="23">
        <v>5077070</v>
      </c>
      <c r="D49" s="24">
        <v>5.07707</v>
      </c>
      <c r="F49" s="8">
        <f>A49</f>
        <v>1998</v>
      </c>
      <c r="L49" s="25"/>
    </row>
    <row r="50" spans="1:12" x14ac:dyDescent="0.2">
      <c r="A50" s="22">
        <v>1999</v>
      </c>
      <c r="B50" s="22" t="s">
        <v>71</v>
      </c>
      <c r="C50" s="23">
        <v>5071950</v>
      </c>
      <c r="D50" s="24">
        <v>5.0719500000000002</v>
      </c>
      <c r="L50" s="25"/>
    </row>
    <row r="51" spans="1:12" x14ac:dyDescent="0.2">
      <c r="A51" s="22">
        <v>2000</v>
      </c>
      <c r="B51" s="22" t="s">
        <v>72</v>
      </c>
      <c r="C51" s="23">
        <v>5062940</v>
      </c>
      <c r="D51" s="24">
        <v>5.0629400000000002</v>
      </c>
      <c r="G51" s="26">
        <f>D51</f>
        <v>5.0629400000000002</v>
      </c>
      <c r="L51" s="25"/>
    </row>
    <row r="52" spans="1:12" x14ac:dyDescent="0.2">
      <c r="A52" s="22">
        <v>2001</v>
      </c>
      <c r="B52" s="22" t="s">
        <v>73</v>
      </c>
      <c r="C52" s="23">
        <v>5064200</v>
      </c>
      <c r="D52" s="24">
        <v>5.0641999999999996</v>
      </c>
      <c r="L52" s="25"/>
    </row>
    <row r="53" spans="1:12" x14ac:dyDescent="0.2">
      <c r="A53" s="22">
        <v>2002</v>
      </c>
      <c r="B53" s="22" t="s">
        <v>74</v>
      </c>
      <c r="C53" s="23">
        <v>5066000</v>
      </c>
      <c r="D53" s="24">
        <v>5.0659999999999998</v>
      </c>
      <c r="L53" s="25"/>
    </row>
    <row r="54" spans="1:12" x14ac:dyDescent="0.2">
      <c r="A54" s="22">
        <v>2003</v>
      </c>
      <c r="B54" s="22" t="s">
        <v>75</v>
      </c>
      <c r="C54" s="23">
        <v>5068500</v>
      </c>
      <c r="D54" s="24">
        <v>5.0685000000000002</v>
      </c>
      <c r="F54" s="8">
        <f>A54</f>
        <v>2003</v>
      </c>
      <c r="L54" s="25"/>
    </row>
    <row r="55" spans="1:12" x14ac:dyDescent="0.2">
      <c r="A55" s="22">
        <v>2004</v>
      </c>
      <c r="B55" s="22" t="s">
        <v>76</v>
      </c>
      <c r="C55" s="23">
        <v>5084300</v>
      </c>
      <c r="D55" s="24">
        <v>5.0842999999999998</v>
      </c>
      <c r="L55" s="25"/>
    </row>
    <row r="56" spans="1:12" x14ac:dyDescent="0.2">
      <c r="A56" s="22">
        <v>2005</v>
      </c>
      <c r="B56" s="22" t="s">
        <v>77</v>
      </c>
      <c r="C56" s="23">
        <v>5110200</v>
      </c>
      <c r="D56" s="24">
        <v>5.1101999999999999</v>
      </c>
      <c r="L56" s="25"/>
    </row>
    <row r="57" spans="1:12" x14ac:dyDescent="0.2">
      <c r="A57" s="22">
        <v>2006</v>
      </c>
      <c r="B57" s="22" t="s">
        <v>78</v>
      </c>
      <c r="C57" s="23">
        <v>5133000</v>
      </c>
      <c r="D57" s="24">
        <v>5.133</v>
      </c>
      <c r="L57" s="25"/>
    </row>
    <row r="58" spans="1:12" x14ac:dyDescent="0.2">
      <c r="A58" s="22">
        <v>2007</v>
      </c>
      <c r="B58" s="22" t="s">
        <v>79</v>
      </c>
      <c r="C58" s="23">
        <v>5170000</v>
      </c>
      <c r="D58" s="24">
        <v>5.17</v>
      </c>
      <c r="L58" s="25"/>
    </row>
    <row r="59" spans="1:12" x14ac:dyDescent="0.2">
      <c r="A59" s="22">
        <v>2008</v>
      </c>
      <c r="B59" s="22" t="s">
        <v>80</v>
      </c>
      <c r="C59" s="23">
        <v>5202900</v>
      </c>
      <c r="D59" s="24">
        <v>5.2028999999999996</v>
      </c>
      <c r="F59" s="8">
        <f>A59</f>
        <v>2008</v>
      </c>
      <c r="L59" s="25"/>
    </row>
    <row r="60" spans="1:12" x14ac:dyDescent="0.2">
      <c r="A60" s="22">
        <v>2009</v>
      </c>
      <c r="B60" s="22" t="s">
        <v>81</v>
      </c>
      <c r="C60" s="23">
        <v>5231900</v>
      </c>
      <c r="D60" s="24">
        <v>5.2319000000000004</v>
      </c>
      <c r="L60" s="25"/>
    </row>
    <row r="61" spans="1:12" x14ac:dyDescent="0.2">
      <c r="A61" s="22">
        <v>2010</v>
      </c>
      <c r="B61" s="22" t="s">
        <v>82</v>
      </c>
      <c r="C61" s="23">
        <v>5262200</v>
      </c>
      <c r="D61" s="24">
        <v>5.2622</v>
      </c>
      <c r="L61" s="25"/>
    </row>
    <row r="62" spans="1:12" x14ac:dyDescent="0.2">
      <c r="A62" s="22">
        <v>2011</v>
      </c>
      <c r="B62" s="22" t="s">
        <v>83</v>
      </c>
      <c r="C62" s="23">
        <v>5299900</v>
      </c>
      <c r="D62" s="24">
        <v>5.2999000000000001</v>
      </c>
      <c r="L62" s="25"/>
    </row>
    <row r="63" spans="1:12" x14ac:dyDescent="0.2">
      <c r="A63" s="22">
        <v>2012</v>
      </c>
      <c r="B63" s="22" t="s">
        <v>84</v>
      </c>
      <c r="C63" s="23">
        <v>5313600</v>
      </c>
      <c r="D63" s="24">
        <v>5.3136000000000001</v>
      </c>
      <c r="L63" s="25"/>
    </row>
    <row r="64" spans="1:12" x14ac:dyDescent="0.2">
      <c r="A64" s="22">
        <v>2013</v>
      </c>
      <c r="B64" s="22" t="s">
        <v>85</v>
      </c>
      <c r="C64" s="23">
        <v>5327700</v>
      </c>
      <c r="D64" s="24">
        <v>5.3277000000000001</v>
      </c>
      <c r="F64" s="8">
        <f>A64</f>
        <v>2013</v>
      </c>
      <c r="L64" s="25"/>
    </row>
    <row r="65" spans="1:12" x14ac:dyDescent="0.2">
      <c r="A65" s="22">
        <v>2014</v>
      </c>
      <c r="B65" s="22" t="s">
        <v>86</v>
      </c>
      <c r="C65" s="23">
        <v>5347600</v>
      </c>
      <c r="D65" s="24">
        <v>5.3475999999999999</v>
      </c>
      <c r="L65" s="25"/>
    </row>
    <row r="66" spans="1:12" s="29" customFormat="1" x14ac:dyDescent="0.2">
      <c r="A66" s="22">
        <v>2015</v>
      </c>
      <c r="B66" s="22" t="s">
        <v>87</v>
      </c>
      <c r="C66" s="23">
        <v>5373000</v>
      </c>
      <c r="D66" s="24">
        <v>5.3730000000000002</v>
      </c>
      <c r="E66" s="27"/>
      <c r="F66" s="8"/>
      <c r="G66" s="28"/>
      <c r="H66" s="28"/>
      <c r="L66" s="25"/>
    </row>
    <row r="67" spans="1:12" s="29" customFormat="1" x14ac:dyDescent="0.2">
      <c r="A67" s="10">
        <v>2016</v>
      </c>
      <c r="B67" s="10" t="s">
        <v>88</v>
      </c>
      <c r="C67" s="30">
        <v>5404700</v>
      </c>
      <c r="D67" s="24">
        <v>5.4047000000000001</v>
      </c>
      <c r="E67" s="27"/>
      <c r="F67" s="8"/>
      <c r="G67" s="28"/>
      <c r="H67" s="28"/>
      <c r="L67" s="25"/>
    </row>
    <row r="68" spans="1:12" x14ac:dyDescent="0.2">
      <c r="A68" s="31">
        <v>2017</v>
      </c>
      <c r="B68" s="31" t="s">
        <v>89</v>
      </c>
      <c r="C68" s="32">
        <v>5424800</v>
      </c>
      <c r="D68" s="24">
        <v>5.4248000000000003</v>
      </c>
      <c r="L68" s="25"/>
    </row>
    <row r="69" spans="1:12" s="29" customFormat="1" x14ac:dyDescent="0.2">
      <c r="A69" s="33">
        <v>2018</v>
      </c>
      <c r="B69" s="33" t="s">
        <v>90</v>
      </c>
      <c r="C69" s="34">
        <v>5438100</v>
      </c>
      <c r="D69" s="35">
        <f>C69/1000000</f>
        <v>5.4381000000000004</v>
      </c>
      <c r="E69" s="27"/>
      <c r="F69" s="8">
        <f>A69</f>
        <v>2018</v>
      </c>
      <c r="G69" s="36">
        <f>D69</f>
        <v>5.4381000000000004</v>
      </c>
      <c r="H69" s="28"/>
      <c r="L69" s="37"/>
    </row>
    <row r="70" spans="1:12" x14ac:dyDescent="0.2">
      <c r="C70" s="38"/>
    </row>
    <row r="71" spans="1:12" x14ac:dyDescent="0.2">
      <c r="A71" s="988" t="s">
        <v>22</v>
      </c>
      <c r="B71" s="988"/>
      <c r="C71" s="988"/>
    </row>
  </sheetData>
  <mergeCells count="9">
    <mergeCell ref="A71:C71"/>
    <mergeCell ref="A1:D1"/>
    <mergeCell ref="F1:G1"/>
    <mergeCell ref="A3:D3"/>
    <mergeCell ref="F3:G3"/>
    <mergeCell ref="A5:A7"/>
    <mergeCell ref="B5:B7"/>
    <mergeCell ref="C5:C7"/>
    <mergeCell ref="D5:D7"/>
  </mergeCells>
  <hyperlinks>
    <hyperlink ref="F1" location="Contents!A1" display="back to contents"/>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sqref="A1:E1"/>
    </sheetView>
  </sheetViews>
  <sheetFormatPr defaultColWidth="9.140625" defaultRowHeight="12.75" x14ac:dyDescent="0.2"/>
  <cols>
    <col min="1" max="16384" width="9.140625" style="3"/>
  </cols>
  <sheetData>
    <row r="1" spans="1:13" ht="18" customHeight="1" x14ac:dyDescent="0.25">
      <c r="A1" s="1143" t="s">
        <v>263</v>
      </c>
      <c r="B1" s="1143"/>
      <c r="C1" s="1143"/>
      <c r="D1" s="1143"/>
      <c r="E1" s="1143"/>
      <c r="G1" s="1144" t="s">
        <v>24</v>
      </c>
      <c r="H1" s="1144"/>
      <c r="L1" s="381"/>
      <c r="M1" s="381"/>
    </row>
    <row r="2" spans="1:13" ht="15" customHeight="1" x14ac:dyDescent="0.25">
      <c r="A2" s="382"/>
      <c r="B2" s="382"/>
      <c r="C2" s="382"/>
      <c r="D2" s="382"/>
      <c r="E2" s="382"/>
      <c r="L2" s="381"/>
      <c r="M2" s="381"/>
    </row>
    <row r="3" spans="1:13" ht="12.75" customHeight="1" x14ac:dyDescent="0.2">
      <c r="A3" s="1145" t="s">
        <v>264</v>
      </c>
      <c r="B3" s="1145"/>
      <c r="C3" s="1145"/>
      <c r="D3" s="1145"/>
      <c r="E3" s="1145"/>
      <c r="F3" s="1145"/>
      <c r="G3" s="1145"/>
      <c r="H3" s="1145"/>
      <c r="I3" s="1145"/>
      <c r="J3" s="383"/>
      <c r="K3" s="383"/>
    </row>
    <row r="4" spans="1:13" ht="12.75" customHeight="1" x14ac:dyDescent="0.2">
      <c r="A4" s="384"/>
      <c r="B4" s="384"/>
      <c r="C4" s="384"/>
      <c r="D4" s="384"/>
    </row>
    <row r="5" spans="1:13" ht="12.75" customHeight="1" x14ac:dyDescent="0.2">
      <c r="A5" s="1146" t="s">
        <v>165</v>
      </c>
      <c r="B5" s="1148" t="s">
        <v>265</v>
      </c>
      <c r="C5" s="1148" t="s">
        <v>266</v>
      </c>
      <c r="D5" s="384"/>
    </row>
    <row r="6" spans="1:13" x14ac:dyDescent="0.2">
      <c r="A6" s="1147"/>
      <c r="B6" s="1149"/>
      <c r="C6" s="1149"/>
      <c r="D6" s="384"/>
    </row>
    <row r="7" spans="1:13" x14ac:dyDescent="0.2">
      <c r="A7" s="385"/>
      <c r="B7" s="386"/>
      <c r="C7" s="386"/>
      <c r="D7" s="384"/>
    </row>
    <row r="8" spans="1:13" x14ac:dyDescent="0.2">
      <c r="A8" s="387">
        <v>1994</v>
      </c>
      <c r="B8" s="388">
        <v>1559.6</v>
      </c>
      <c r="C8" s="389">
        <v>59328</v>
      </c>
      <c r="D8" s="390"/>
      <c r="F8" s="391">
        <v>1994</v>
      </c>
    </row>
    <row r="9" spans="1:13" x14ac:dyDescent="0.2">
      <c r="A9" s="387">
        <v>1995</v>
      </c>
      <c r="B9" s="388">
        <v>1572.3</v>
      </c>
      <c r="C9" s="389">
        <v>60500</v>
      </c>
      <c r="D9" s="390"/>
      <c r="F9" s="391"/>
    </row>
    <row r="10" spans="1:13" x14ac:dyDescent="0.2">
      <c r="A10" s="387">
        <v>1996</v>
      </c>
      <c r="B10" s="388">
        <v>1564.1</v>
      </c>
      <c r="C10" s="389">
        <v>60654</v>
      </c>
      <c r="D10" s="390"/>
      <c r="F10" s="391">
        <v>1996</v>
      </c>
    </row>
    <row r="11" spans="1:13" x14ac:dyDescent="0.2">
      <c r="A11" s="387">
        <v>1997</v>
      </c>
      <c r="B11" s="388">
        <v>1527.4</v>
      </c>
      <c r="C11" s="389">
        <v>59494</v>
      </c>
      <c r="D11" s="390"/>
      <c r="F11" s="391"/>
    </row>
    <row r="12" spans="1:13" x14ac:dyDescent="0.2">
      <c r="A12" s="387">
        <v>1998</v>
      </c>
      <c r="B12" s="388">
        <v>1507.3</v>
      </c>
      <c r="C12" s="389">
        <v>59164</v>
      </c>
      <c r="D12" s="390"/>
      <c r="F12" s="391">
        <v>1998</v>
      </c>
    </row>
    <row r="13" spans="1:13" x14ac:dyDescent="0.2">
      <c r="A13" s="387">
        <v>1999</v>
      </c>
      <c r="B13" s="388">
        <v>1528.8</v>
      </c>
      <c r="C13" s="389">
        <v>60281</v>
      </c>
      <c r="D13" s="390"/>
      <c r="F13" s="391"/>
    </row>
    <row r="14" spans="1:13" x14ac:dyDescent="0.2">
      <c r="A14" s="387">
        <v>2000</v>
      </c>
      <c r="B14" s="388">
        <v>1443.5</v>
      </c>
      <c r="C14" s="389">
        <v>57799</v>
      </c>
      <c r="D14" s="390"/>
      <c r="F14" s="391">
        <v>2000</v>
      </c>
    </row>
    <row r="15" spans="1:13" x14ac:dyDescent="0.2">
      <c r="A15" s="387">
        <v>2001</v>
      </c>
      <c r="B15" s="388">
        <v>1414.6</v>
      </c>
      <c r="C15" s="389">
        <v>57382</v>
      </c>
      <c r="D15" s="390"/>
      <c r="F15" s="391"/>
    </row>
    <row r="16" spans="1:13" x14ac:dyDescent="0.2">
      <c r="A16" s="387">
        <v>2002</v>
      </c>
      <c r="B16" s="388">
        <v>1442.2</v>
      </c>
      <c r="C16" s="389">
        <v>58103</v>
      </c>
      <c r="D16" s="390"/>
      <c r="F16" s="391">
        <v>2002</v>
      </c>
    </row>
    <row r="17" spans="1:6" x14ac:dyDescent="0.2">
      <c r="A17" s="387">
        <v>2003</v>
      </c>
      <c r="B17" s="388">
        <v>1448.3</v>
      </c>
      <c r="C17" s="389">
        <v>58472</v>
      </c>
      <c r="D17" s="390"/>
      <c r="F17" s="391"/>
    </row>
    <row r="18" spans="1:6" x14ac:dyDescent="0.2">
      <c r="A18" s="387">
        <v>2004</v>
      </c>
      <c r="B18" s="388">
        <v>1374.1</v>
      </c>
      <c r="C18" s="389">
        <v>56187</v>
      </c>
      <c r="D18" s="390"/>
      <c r="F18" s="391">
        <v>2004</v>
      </c>
    </row>
    <row r="19" spans="1:6" x14ac:dyDescent="0.2">
      <c r="A19" s="387">
        <v>2005</v>
      </c>
      <c r="B19" s="388">
        <v>1341.5</v>
      </c>
      <c r="C19" s="389">
        <v>55747</v>
      </c>
      <c r="D19" s="390"/>
      <c r="F19" s="391"/>
    </row>
    <row r="20" spans="1:6" x14ac:dyDescent="0.2">
      <c r="A20" s="387">
        <v>2006</v>
      </c>
      <c r="B20" s="388">
        <v>1302.0999999999999</v>
      </c>
      <c r="C20" s="389">
        <v>55093</v>
      </c>
      <c r="D20" s="390"/>
      <c r="F20" s="391">
        <v>2006</v>
      </c>
    </row>
    <row r="21" spans="1:6" x14ac:dyDescent="0.2">
      <c r="A21" s="387">
        <v>2007</v>
      </c>
      <c r="B21" s="388">
        <v>1309</v>
      </c>
      <c r="C21" s="389">
        <v>55986</v>
      </c>
      <c r="D21" s="390"/>
      <c r="F21" s="391"/>
    </row>
    <row r="22" spans="1:6" x14ac:dyDescent="0.2">
      <c r="A22" s="387">
        <v>2008</v>
      </c>
      <c r="B22" s="388">
        <v>1286.8</v>
      </c>
      <c r="C22" s="389">
        <v>55700</v>
      </c>
      <c r="D22" s="390"/>
      <c r="F22" s="391">
        <v>2008</v>
      </c>
    </row>
    <row r="23" spans="1:6" x14ac:dyDescent="0.2">
      <c r="A23" s="387">
        <v>2009</v>
      </c>
      <c r="B23" s="388">
        <v>1224.9000000000001</v>
      </c>
      <c r="C23" s="389">
        <v>53856</v>
      </c>
      <c r="D23" s="390"/>
      <c r="F23" s="391"/>
    </row>
    <row r="24" spans="1:6" x14ac:dyDescent="0.2">
      <c r="A24" s="387">
        <v>2010</v>
      </c>
      <c r="B24" s="388">
        <v>1198.8</v>
      </c>
      <c r="C24" s="389">
        <v>53967</v>
      </c>
      <c r="D24" s="390"/>
      <c r="F24" s="391">
        <v>2010</v>
      </c>
    </row>
    <row r="25" spans="1:6" x14ac:dyDescent="0.2">
      <c r="A25" s="387">
        <v>2011</v>
      </c>
      <c r="B25" s="388">
        <v>1164.2</v>
      </c>
      <c r="C25" s="389">
        <v>53661</v>
      </c>
      <c r="D25" s="390"/>
      <c r="F25" s="391"/>
    </row>
    <row r="26" spans="1:6" x14ac:dyDescent="0.2">
      <c r="A26" s="387">
        <v>2012</v>
      </c>
      <c r="B26" s="388">
        <v>1173.4000000000001</v>
      </c>
      <c r="C26" s="389">
        <v>54937</v>
      </c>
      <c r="D26" s="390"/>
      <c r="F26" s="391">
        <v>2012</v>
      </c>
    </row>
    <row r="27" spans="1:6" x14ac:dyDescent="0.2">
      <c r="A27" s="387">
        <v>2013</v>
      </c>
      <c r="B27" s="388">
        <v>1152.3</v>
      </c>
      <c r="C27" s="389">
        <v>54700</v>
      </c>
      <c r="D27" s="390"/>
      <c r="F27" s="391"/>
    </row>
    <row r="28" spans="1:6" x14ac:dyDescent="0.2">
      <c r="A28" s="387">
        <v>2014</v>
      </c>
      <c r="B28" s="388">
        <v>1116.9000000000001</v>
      </c>
      <c r="C28" s="389">
        <v>54239</v>
      </c>
      <c r="D28" s="390"/>
      <c r="F28" s="391">
        <v>2014</v>
      </c>
    </row>
    <row r="29" spans="1:6" x14ac:dyDescent="0.2">
      <c r="A29" s="387">
        <v>2015</v>
      </c>
      <c r="B29" s="388">
        <v>1177.3</v>
      </c>
      <c r="C29" s="389">
        <v>57579</v>
      </c>
      <c r="D29" s="390"/>
      <c r="F29" s="391"/>
    </row>
    <row r="30" spans="1:6" x14ac:dyDescent="0.2">
      <c r="A30" s="387">
        <v>2016</v>
      </c>
      <c r="B30" s="388">
        <v>1136.4000000000001</v>
      </c>
      <c r="C30" s="389">
        <v>56728</v>
      </c>
      <c r="D30" s="390"/>
      <c r="F30" s="391">
        <v>2016</v>
      </c>
    </row>
    <row r="31" spans="1:6" x14ac:dyDescent="0.2">
      <c r="A31" s="387">
        <v>2017</v>
      </c>
      <c r="B31" s="388">
        <v>1142.9000000000001</v>
      </c>
      <c r="C31" s="389">
        <v>57883</v>
      </c>
      <c r="F31" s="391"/>
    </row>
    <row r="32" spans="1:6" x14ac:dyDescent="0.2">
      <c r="A32" s="387">
        <v>2018</v>
      </c>
      <c r="B32" s="388">
        <v>1139.5</v>
      </c>
      <c r="C32" s="389">
        <v>58503</v>
      </c>
      <c r="F32" s="391">
        <v>2018</v>
      </c>
    </row>
    <row r="33" spans="1:6" x14ac:dyDescent="0.2">
      <c r="A33" s="392"/>
      <c r="B33" s="393"/>
      <c r="C33" s="394"/>
      <c r="F33" s="391"/>
    </row>
    <row r="34" spans="1:6" x14ac:dyDescent="0.2">
      <c r="B34" s="395"/>
      <c r="C34" s="395"/>
    </row>
    <row r="35" spans="1:6" ht="10.5" customHeight="1" x14ac:dyDescent="0.2">
      <c r="A35" s="1142" t="s">
        <v>22</v>
      </c>
      <c r="B35" s="1142"/>
      <c r="C35" s="396"/>
    </row>
    <row r="37" spans="1:6" x14ac:dyDescent="0.2">
      <c r="B37" s="395"/>
      <c r="C37" s="395"/>
    </row>
  </sheetData>
  <mergeCells count="7">
    <mergeCell ref="A35:B35"/>
    <mergeCell ref="A1:E1"/>
    <mergeCell ref="G1:H1"/>
    <mergeCell ref="A3:I3"/>
    <mergeCell ref="A5:A6"/>
    <mergeCell ref="B5:B6"/>
    <mergeCell ref="C5:C6"/>
  </mergeCells>
  <hyperlinks>
    <hyperlink ref="G1" location="Contents!A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selection sqref="A1:D1"/>
    </sheetView>
  </sheetViews>
  <sheetFormatPr defaultRowHeight="12.75" x14ac:dyDescent="0.2"/>
  <cols>
    <col min="1" max="1" width="9.140625" style="3"/>
    <col min="2" max="2" width="11" style="3" customWidth="1"/>
    <col min="3" max="3" width="13.140625" style="3" customWidth="1"/>
    <col min="4" max="4" width="13.42578125" style="3" customWidth="1"/>
    <col min="5" max="5" width="13.140625" style="3" customWidth="1"/>
    <col min="6" max="16384" width="9.140625" style="3"/>
  </cols>
  <sheetData>
    <row r="1" spans="1:14" ht="18" customHeight="1" x14ac:dyDescent="0.25">
      <c r="A1" s="1143" t="s">
        <v>263</v>
      </c>
      <c r="B1" s="1143"/>
      <c r="C1" s="1143"/>
      <c r="D1" s="1143"/>
      <c r="E1" s="382"/>
      <c r="F1" s="1144" t="s">
        <v>24</v>
      </c>
      <c r="G1" s="1144"/>
      <c r="H1" s="1144"/>
      <c r="J1" s="98"/>
      <c r="K1" s="98"/>
      <c r="L1" s="98"/>
      <c r="M1" s="381"/>
      <c r="N1" s="381"/>
    </row>
    <row r="2" spans="1:14" ht="15" customHeight="1" x14ac:dyDescent="0.25">
      <c r="A2" s="382"/>
      <c r="B2" s="382"/>
      <c r="C2" s="382"/>
      <c r="D2" s="382"/>
      <c r="E2" s="382"/>
      <c r="F2" s="98"/>
      <c r="G2" s="98"/>
      <c r="H2" s="98"/>
      <c r="I2" s="98"/>
      <c r="J2" s="98"/>
      <c r="K2" s="98"/>
      <c r="L2" s="98"/>
      <c r="M2" s="381"/>
      <c r="N2" s="381"/>
    </row>
    <row r="3" spans="1:14" ht="12.75" customHeight="1" x14ac:dyDescent="0.2">
      <c r="A3" s="1152" t="s">
        <v>267</v>
      </c>
      <c r="B3" s="1152"/>
      <c r="C3" s="1152"/>
      <c r="D3" s="1152"/>
      <c r="E3" s="1152"/>
      <c r="F3" s="1152"/>
      <c r="G3" s="1152"/>
      <c r="H3" s="1152"/>
      <c r="I3" s="1152"/>
      <c r="J3" s="1152"/>
      <c r="K3" s="397"/>
      <c r="L3" s="397"/>
      <c r="M3" s="98"/>
    </row>
    <row r="4" spans="1:14" ht="12.75" customHeight="1" x14ac:dyDescent="0.2">
      <c r="A4" s="398"/>
      <c r="B4" s="399"/>
      <c r="C4" s="399"/>
      <c r="D4" s="399"/>
      <c r="E4" s="399"/>
      <c r="F4" s="399"/>
      <c r="G4" s="399"/>
    </row>
    <row r="5" spans="1:14" ht="12.75" customHeight="1" x14ac:dyDescent="0.2">
      <c r="A5" s="1153" t="s">
        <v>165</v>
      </c>
      <c r="B5" s="1153" t="s">
        <v>268</v>
      </c>
      <c r="C5" s="1153" t="s">
        <v>269</v>
      </c>
      <c r="D5" s="1153" t="s">
        <v>270</v>
      </c>
      <c r="E5" s="1153" t="s">
        <v>271</v>
      </c>
      <c r="F5" s="399"/>
      <c r="G5" s="399"/>
    </row>
    <row r="6" spans="1:14" ht="12.75" customHeight="1" x14ac:dyDescent="0.2">
      <c r="A6" s="1154"/>
      <c r="B6" s="1154"/>
      <c r="C6" s="1154"/>
      <c r="D6" s="1154"/>
      <c r="E6" s="1154"/>
      <c r="F6" s="399"/>
      <c r="G6" s="399"/>
    </row>
    <row r="7" spans="1:14" ht="12.75" customHeight="1" x14ac:dyDescent="0.2">
      <c r="A7" s="1154"/>
      <c r="B7" s="1154"/>
      <c r="C7" s="1154"/>
      <c r="D7" s="1154"/>
      <c r="E7" s="1154"/>
      <c r="F7" s="399"/>
      <c r="G7" s="399"/>
    </row>
    <row r="8" spans="1:14" ht="12.75" customHeight="1" x14ac:dyDescent="0.2">
      <c r="A8" s="1154"/>
      <c r="B8" s="1154"/>
      <c r="C8" s="1154"/>
      <c r="D8" s="1154"/>
      <c r="E8" s="1154"/>
      <c r="F8" s="399"/>
      <c r="G8" s="399"/>
    </row>
    <row r="9" spans="1:14" x14ac:dyDescent="0.2">
      <c r="A9" s="1155"/>
      <c r="B9" s="1155"/>
      <c r="C9" s="1155"/>
      <c r="D9" s="1155"/>
      <c r="E9" s="1155"/>
      <c r="F9" s="399"/>
      <c r="G9" s="399"/>
    </row>
    <row r="10" spans="1:14" x14ac:dyDescent="0.2">
      <c r="A10" s="400"/>
      <c r="B10" s="400"/>
      <c r="C10" s="400"/>
      <c r="D10" s="400"/>
      <c r="E10" s="400"/>
      <c r="F10" s="399"/>
      <c r="G10" s="399"/>
    </row>
    <row r="11" spans="1:14" x14ac:dyDescent="0.2">
      <c r="A11" s="401">
        <v>1974</v>
      </c>
      <c r="B11" s="402">
        <v>13172</v>
      </c>
      <c r="C11" s="403"/>
      <c r="D11" s="403"/>
      <c r="E11" s="403">
        <v>67.400000000000006</v>
      </c>
      <c r="F11" s="399"/>
      <c r="G11" s="399"/>
    </row>
    <row r="12" spans="1:14" x14ac:dyDescent="0.2">
      <c r="A12" s="401">
        <v>1984</v>
      </c>
      <c r="B12" s="404">
        <v>14299</v>
      </c>
      <c r="C12" s="403"/>
      <c r="D12" s="403"/>
      <c r="E12" s="403">
        <v>69.099999999999994</v>
      </c>
      <c r="F12" s="399"/>
      <c r="G12" s="399"/>
    </row>
    <row r="13" spans="1:14" x14ac:dyDescent="0.2">
      <c r="A13" s="401">
        <v>1994</v>
      </c>
      <c r="B13" s="404">
        <v>15164</v>
      </c>
      <c r="C13" s="403">
        <v>378.3</v>
      </c>
      <c r="D13" s="403">
        <v>231.4</v>
      </c>
      <c r="E13" s="403">
        <v>70.900000000000006</v>
      </c>
      <c r="F13" s="399"/>
      <c r="G13" s="399"/>
    </row>
    <row r="14" spans="1:14" x14ac:dyDescent="0.2">
      <c r="A14" s="401">
        <v>2004</v>
      </c>
      <c r="B14" s="404">
        <v>15047</v>
      </c>
      <c r="C14" s="403">
        <v>350.5</v>
      </c>
      <c r="D14" s="403">
        <v>195.9</v>
      </c>
      <c r="E14" s="403">
        <v>72.3</v>
      </c>
      <c r="F14" s="399"/>
      <c r="G14" s="399"/>
    </row>
    <row r="15" spans="1:14" x14ac:dyDescent="0.2">
      <c r="A15" s="401">
        <v>2014</v>
      </c>
      <c r="B15" s="404">
        <v>15840</v>
      </c>
      <c r="C15" s="403">
        <v>318.60000000000002</v>
      </c>
      <c r="D15" s="403">
        <v>165.8</v>
      </c>
      <c r="E15" s="403">
        <v>73.8</v>
      </c>
      <c r="F15" s="399"/>
      <c r="G15" s="399"/>
    </row>
    <row r="16" spans="1:14" x14ac:dyDescent="0.2">
      <c r="A16" s="401">
        <v>2018</v>
      </c>
      <c r="B16" s="404">
        <v>16256</v>
      </c>
      <c r="C16" s="403">
        <v>308.39999999999998</v>
      </c>
      <c r="D16" s="403">
        <v>156.6</v>
      </c>
      <c r="E16" s="403">
        <v>74.099999999999994</v>
      </c>
      <c r="F16" s="399"/>
      <c r="G16" s="399"/>
    </row>
    <row r="17" spans="1:15" x14ac:dyDescent="0.2">
      <c r="A17" s="405"/>
      <c r="B17" s="406"/>
      <c r="C17" s="407"/>
      <c r="D17" s="407"/>
      <c r="E17" s="407"/>
      <c r="F17" s="399"/>
      <c r="G17" s="399"/>
    </row>
    <row r="18" spans="1:15" x14ac:dyDescent="0.2">
      <c r="A18" s="401"/>
      <c r="B18" s="404"/>
      <c r="C18" s="403"/>
      <c r="D18" s="403"/>
      <c r="E18" s="403"/>
      <c r="F18" s="399"/>
      <c r="G18" s="399"/>
    </row>
    <row r="19" spans="1:15" ht="10.5" customHeight="1" x14ac:dyDescent="0.2">
      <c r="A19" s="1150" t="s">
        <v>272</v>
      </c>
      <c r="B19" s="1150"/>
      <c r="C19" s="408"/>
      <c r="D19" s="408"/>
      <c r="E19" s="408"/>
      <c r="F19" s="409"/>
      <c r="G19" s="409"/>
      <c r="H19" s="409"/>
      <c r="I19" s="409"/>
      <c r="J19" s="409"/>
      <c r="K19" s="409"/>
      <c r="L19" s="409"/>
      <c r="M19" s="409"/>
      <c r="N19" s="409"/>
      <c r="O19" s="409"/>
    </row>
    <row r="20" spans="1:15" ht="10.5" customHeight="1" x14ac:dyDescent="0.2">
      <c r="A20" s="1151" t="s">
        <v>273</v>
      </c>
      <c r="B20" s="1151"/>
      <c r="C20" s="1151"/>
      <c r="D20" s="1151"/>
      <c r="E20" s="1151"/>
      <c r="F20" s="1151"/>
      <c r="G20" s="1151"/>
      <c r="H20" s="1151"/>
      <c r="I20" s="410"/>
      <c r="J20" s="410"/>
      <c r="K20" s="410"/>
      <c r="L20" s="409"/>
      <c r="M20" s="409"/>
      <c r="N20" s="409"/>
      <c r="O20" s="409"/>
    </row>
    <row r="21" spans="1:15" ht="10.5" customHeight="1" x14ac:dyDescent="0.2">
      <c r="A21" s="1151"/>
      <c r="B21" s="1151"/>
      <c r="C21" s="1151"/>
      <c r="D21" s="1151"/>
      <c r="E21" s="1151"/>
      <c r="F21" s="1151"/>
      <c r="G21" s="1151"/>
      <c r="H21" s="1151"/>
      <c r="I21" s="411"/>
      <c r="J21" s="411"/>
      <c r="K21" s="411"/>
      <c r="L21" s="409"/>
      <c r="M21" s="409"/>
      <c r="N21" s="409"/>
      <c r="O21" s="409"/>
    </row>
    <row r="22" spans="1:15" ht="10.5" customHeight="1" x14ac:dyDescent="0.2">
      <c r="A22" s="1151" t="s">
        <v>274</v>
      </c>
      <c r="B22" s="1151"/>
      <c r="C22" s="1151"/>
      <c r="D22" s="1151"/>
      <c r="E22" s="1151"/>
      <c r="F22" s="1151"/>
      <c r="G22" s="1151"/>
      <c r="H22" s="1151"/>
      <c r="I22" s="410"/>
      <c r="J22" s="410"/>
      <c r="K22" s="410"/>
      <c r="L22" s="410"/>
      <c r="M22" s="410"/>
      <c r="N22" s="410"/>
      <c r="O22" s="409"/>
    </row>
    <row r="23" spans="1:15" ht="10.5" customHeight="1" x14ac:dyDescent="0.2">
      <c r="A23" s="1151"/>
      <c r="B23" s="1151"/>
      <c r="C23" s="1151"/>
      <c r="D23" s="1151"/>
      <c r="E23" s="1151"/>
      <c r="F23" s="1151"/>
      <c r="G23" s="1151"/>
      <c r="H23" s="1151"/>
      <c r="I23" s="411"/>
      <c r="J23" s="411"/>
      <c r="K23" s="411"/>
      <c r="L23" s="411"/>
      <c r="M23" s="411"/>
      <c r="N23" s="411"/>
      <c r="O23" s="409"/>
    </row>
    <row r="24" spans="1:15" x14ac:dyDescent="0.2">
      <c r="A24" s="412"/>
      <c r="B24" s="399"/>
      <c r="C24" s="399"/>
      <c r="D24" s="399"/>
      <c r="E24" s="399"/>
      <c r="F24" s="399"/>
      <c r="G24" s="399"/>
    </row>
    <row r="25" spans="1:15" ht="10.5" customHeight="1" x14ac:dyDescent="0.2">
      <c r="A25" s="1142" t="s">
        <v>22</v>
      </c>
      <c r="B25" s="1142"/>
      <c r="C25" s="396"/>
      <c r="D25" s="399"/>
      <c r="E25" s="399"/>
      <c r="F25" s="399"/>
      <c r="G25" s="399"/>
    </row>
    <row r="26" spans="1:15" x14ac:dyDescent="0.2">
      <c r="A26" s="399"/>
      <c r="B26" s="399"/>
      <c r="C26" s="399"/>
      <c r="D26" s="399"/>
      <c r="E26" s="399"/>
      <c r="F26" s="399"/>
      <c r="G26" s="399"/>
    </row>
  </sheetData>
  <mergeCells count="12">
    <mergeCell ref="A19:B19"/>
    <mergeCell ref="A20:H21"/>
    <mergeCell ref="A22:H23"/>
    <mergeCell ref="A25:B25"/>
    <mergeCell ref="A1:D1"/>
    <mergeCell ref="F1:H1"/>
    <mergeCell ref="A3:J3"/>
    <mergeCell ref="A5:A9"/>
    <mergeCell ref="B5:B9"/>
    <mergeCell ref="C5:C9"/>
    <mergeCell ref="D5:D9"/>
    <mergeCell ref="E5:E9"/>
  </mergeCells>
  <hyperlinks>
    <hyperlink ref="F1" location="Contents!A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8"/>
  <sheetViews>
    <sheetView workbookViewId="0">
      <selection sqref="A1:E1"/>
    </sheetView>
  </sheetViews>
  <sheetFormatPr defaultRowHeight="12.75" x14ac:dyDescent="0.2"/>
  <cols>
    <col min="1" max="1" width="12.140625" style="3" customWidth="1"/>
    <col min="2" max="8" width="9.140625" style="3"/>
    <col min="9" max="9" width="10.7109375" style="3" customWidth="1"/>
    <col min="10" max="10" width="10.28515625" style="3" customWidth="1"/>
    <col min="11" max="11" width="16.140625" style="3" customWidth="1"/>
    <col min="12" max="12" width="11" style="3" customWidth="1"/>
    <col min="13" max="13" width="12.140625" style="3" customWidth="1"/>
    <col min="14" max="14" width="11.7109375" style="3" customWidth="1"/>
    <col min="15" max="15" width="10.5703125" style="3" customWidth="1"/>
    <col min="16" max="16" width="11.42578125" style="3" customWidth="1"/>
    <col min="17" max="18" width="10.7109375" style="3" customWidth="1"/>
    <col min="19" max="19" width="12.5703125" style="3" customWidth="1"/>
    <col min="20" max="16384" width="9.140625" style="3"/>
  </cols>
  <sheetData>
    <row r="1" spans="1:22" ht="18" customHeight="1" x14ac:dyDescent="0.25">
      <c r="A1" s="1143" t="s">
        <v>263</v>
      </c>
      <c r="B1" s="1143"/>
      <c r="C1" s="1143"/>
      <c r="D1" s="1143"/>
      <c r="E1" s="1143"/>
      <c r="G1" s="1144" t="s">
        <v>24</v>
      </c>
      <c r="H1" s="1144"/>
      <c r="L1" s="381"/>
      <c r="M1" s="381"/>
    </row>
    <row r="2" spans="1:22" ht="15" customHeight="1" x14ac:dyDescent="0.25">
      <c r="A2" s="382"/>
      <c r="B2" s="382"/>
      <c r="C2" s="382"/>
      <c r="D2" s="382"/>
      <c r="E2" s="382"/>
      <c r="L2" s="381"/>
      <c r="M2" s="381"/>
    </row>
    <row r="3" spans="1:22" ht="12.75" customHeight="1" x14ac:dyDescent="0.2">
      <c r="A3" s="1156" t="s">
        <v>275</v>
      </c>
      <c r="B3" s="1156"/>
      <c r="C3" s="1156"/>
      <c r="D3" s="1156"/>
      <c r="E3" s="1156"/>
      <c r="F3" s="1156"/>
      <c r="G3" s="1156"/>
      <c r="H3" s="1156"/>
      <c r="I3" s="413"/>
      <c r="J3" s="414"/>
    </row>
    <row r="4" spans="1:22" ht="12.75" customHeight="1" x14ac:dyDescent="0.2">
      <c r="A4" s="415"/>
    </row>
    <row r="5" spans="1:22" ht="12.75" customHeight="1" x14ac:dyDescent="0.2">
      <c r="A5" s="1157" t="s">
        <v>276</v>
      </c>
      <c r="B5" s="1160" t="s">
        <v>277</v>
      </c>
      <c r="C5" s="1160" t="s">
        <v>278</v>
      </c>
      <c r="D5" s="1160" t="s">
        <v>279</v>
      </c>
      <c r="E5" s="1160" t="s">
        <v>280</v>
      </c>
      <c r="F5" s="1160" t="s">
        <v>281</v>
      </c>
      <c r="G5" s="1160" t="s">
        <v>282</v>
      </c>
      <c r="H5" s="1160" t="s">
        <v>283</v>
      </c>
      <c r="I5" s="1153" t="s">
        <v>284</v>
      </c>
      <c r="J5" s="1160" t="s">
        <v>285</v>
      </c>
      <c r="K5" s="1160" t="s">
        <v>286</v>
      </c>
      <c r="L5" s="1153" t="s">
        <v>287</v>
      </c>
      <c r="M5" s="1160" t="s">
        <v>288</v>
      </c>
      <c r="N5" s="1160" t="s">
        <v>289</v>
      </c>
      <c r="O5" s="1153" t="s">
        <v>290</v>
      </c>
      <c r="P5" s="1153" t="s">
        <v>291</v>
      </c>
      <c r="Q5" s="1160" t="s">
        <v>292</v>
      </c>
      <c r="R5" s="1153" t="s">
        <v>293</v>
      </c>
      <c r="S5" s="1153" t="s">
        <v>294</v>
      </c>
    </row>
    <row r="6" spans="1:22" ht="12.75" customHeight="1" x14ac:dyDescent="0.2">
      <c r="A6" s="1158"/>
      <c r="B6" s="1161"/>
      <c r="C6" s="1161"/>
      <c r="D6" s="1161"/>
      <c r="E6" s="1161"/>
      <c r="F6" s="1161"/>
      <c r="G6" s="1161"/>
      <c r="H6" s="1161"/>
      <c r="I6" s="1154"/>
      <c r="J6" s="1161"/>
      <c r="K6" s="1161"/>
      <c r="L6" s="1154"/>
      <c r="M6" s="1161"/>
      <c r="N6" s="1161"/>
      <c r="O6" s="1154"/>
      <c r="P6" s="1154"/>
      <c r="Q6" s="1161"/>
      <c r="R6" s="1154"/>
      <c r="S6" s="1154"/>
    </row>
    <row r="7" spans="1:22" ht="12.75" customHeight="1" x14ac:dyDescent="0.2">
      <c r="A7" s="1158"/>
      <c r="B7" s="1161"/>
      <c r="C7" s="1161"/>
      <c r="D7" s="1161"/>
      <c r="E7" s="1161"/>
      <c r="F7" s="1161"/>
      <c r="G7" s="1161"/>
      <c r="H7" s="1161"/>
      <c r="I7" s="1154"/>
      <c r="J7" s="1161"/>
      <c r="K7" s="1161"/>
      <c r="L7" s="1154"/>
      <c r="M7" s="1161"/>
      <c r="N7" s="1161"/>
      <c r="O7" s="1154"/>
      <c r="P7" s="1154"/>
      <c r="Q7" s="1161"/>
      <c r="R7" s="1154"/>
      <c r="S7" s="1154"/>
    </row>
    <row r="8" spans="1:22" ht="12.75" customHeight="1" x14ac:dyDescent="0.2">
      <c r="A8" s="1158"/>
      <c r="B8" s="1161"/>
      <c r="C8" s="1161"/>
      <c r="D8" s="1161"/>
      <c r="E8" s="1161"/>
      <c r="F8" s="1161"/>
      <c r="G8" s="1161"/>
      <c r="H8" s="1161"/>
      <c r="I8" s="1154"/>
      <c r="J8" s="1161"/>
      <c r="K8" s="1161"/>
      <c r="L8" s="1154"/>
      <c r="M8" s="1161"/>
      <c r="N8" s="1161"/>
      <c r="O8" s="1154"/>
      <c r="P8" s="1154"/>
      <c r="Q8" s="1161"/>
      <c r="R8" s="1154"/>
      <c r="S8" s="1154"/>
    </row>
    <row r="9" spans="1:22" ht="12.75" customHeight="1" x14ac:dyDescent="0.2">
      <c r="A9" s="1158"/>
      <c r="B9" s="1161"/>
      <c r="C9" s="1161"/>
      <c r="D9" s="1161"/>
      <c r="E9" s="1161"/>
      <c r="F9" s="1161"/>
      <c r="G9" s="1161"/>
      <c r="H9" s="1161"/>
      <c r="I9" s="1154"/>
      <c r="J9" s="1161"/>
      <c r="K9" s="1161"/>
      <c r="L9" s="1154"/>
      <c r="M9" s="1161"/>
      <c r="N9" s="1161"/>
      <c r="O9" s="1154"/>
      <c r="P9" s="1154"/>
      <c r="Q9" s="1161"/>
      <c r="R9" s="1154"/>
      <c r="S9" s="1154"/>
    </row>
    <row r="10" spans="1:22" ht="12.75" customHeight="1" x14ac:dyDescent="0.2">
      <c r="A10" s="1158"/>
      <c r="B10" s="1161"/>
      <c r="C10" s="1161"/>
      <c r="D10" s="1161"/>
      <c r="E10" s="1161"/>
      <c r="F10" s="1161"/>
      <c r="G10" s="1161"/>
      <c r="H10" s="1161"/>
      <c r="I10" s="1154"/>
      <c r="J10" s="1161"/>
      <c r="K10" s="1161"/>
      <c r="L10" s="1154"/>
      <c r="M10" s="1161"/>
      <c r="N10" s="1161"/>
      <c r="O10" s="1154"/>
      <c r="P10" s="1154"/>
      <c r="Q10" s="1161"/>
      <c r="R10" s="1154"/>
      <c r="S10" s="1154"/>
    </row>
    <row r="11" spans="1:22" s="416" customFormat="1" x14ac:dyDescent="0.2">
      <c r="A11" s="1159"/>
      <c r="B11" s="1162"/>
      <c r="C11" s="1162"/>
      <c r="D11" s="1162"/>
      <c r="E11" s="1162"/>
      <c r="F11" s="1162"/>
      <c r="G11" s="1162"/>
      <c r="H11" s="1162"/>
      <c r="I11" s="1155"/>
      <c r="J11" s="1162"/>
      <c r="K11" s="1162"/>
      <c r="L11" s="1155"/>
      <c r="M11" s="1162"/>
      <c r="N11" s="1162"/>
      <c r="O11" s="1155"/>
      <c r="P11" s="1155"/>
      <c r="Q11" s="1162"/>
      <c r="R11" s="1155"/>
      <c r="S11" s="1155"/>
    </row>
    <row r="12" spans="1:22" s="416" customFormat="1" x14ac:dyDescent="0.2">
      <c r="A12" s="417"/>
      <c r="B12" s="418"/>
      <c r="C12" s="418"/>
      <c r="D12" s="418"/>
      <c r="E12" s="418"/>
      <c r="F12" s="418"/>
      <c r="G12" s="418"/>
      <c r="H12" s="418"/>
      <c r="I12" s="400"/>
      <c r="J12" s="418"/>
      <c r="K12" s="418"/>
      <c r="L12" s="400"/>
      <c r="M12" s="418"/>
      <c r="N12" s="418"/>
      <c r="O12" s="400"/>
      <c r="P12" s="400"/>
      <c r="Q12" s="418"/>
      <c r="R12" s="400"/>
      <c r="S12" s="400"/>
    </row>
    <row r="13" spans="1:22" x14ac:dyDescent="0.2">
      <c r="A13" s="419">
        <v>1994</v>
      </c>
      <c r="B13" s="420">
        <v>1559.6</v>
      </c>
      <c r="C13" s="420">
        <v>378.3</v>
      </c>
      <c r="D13" s="421">
        <v>103.8</v>
      </c>
      <c r="E13" s="421">
        <v>58.4</v>
      </c>
      <c r="F13" s="421">
        <v>54</v>
      </c>
      <c r="G13" s="421">
        <v>44.4</v>
      </c>
      <c r="H13" s="421">
        <v>22.6</v>
      </c>
      <c r="I13" s="420">
        <v>730.2</v>
      </c>
      <c r="J13" s="420">
        <v>398.5</v>
      </c>
      <c r="K13" s="420">
        <v>214.9</v>
      </c>
      <c r="L13" s="420">
        <v>197</v>
      </c>
      <c r="M13" s="420">
        <v>60.2</v>
      </c>
      <c r="N13" s="422">
        <v>12.2</v>
      </c>
      <c r="O13" s="420">
        <v>33.299999999999997</v>
      </c>
      <c r="P13" s="420"/>
      <c r="Q13" s="420">
        <v>16.600000000000001</v>
      </c>
      <c r="R13" s="420"/>
      <c r="S13" s="420">
        <v>19.399999999999999</v>
      </c>
      <c r="V13" s="423">
        <v>1994</v>
      </c>
    </row>
    <row r="14" spans="1:22" x14ac:dyDescent="0.2">
      <c r="A14" s="419">
        <v>1995</v>
      </c>
      <c r="B14" s="420">
        <v>1572.3</v>
      </c>
      <c r="C14" s="420">
        <v>377.8</v>
      </c>
      <c r="D14" s="421">
        <v>103.2</v>
      </c>
      <c r="E14" s="421">
        <v>58</v>
      </c>
      <c r="F14" s="421">
        <v>52.1</v>
      </c>
      <c r="G14" s="421">
        <v>44.3</v>
      </c>
      <c r="H14" s="421">
        <v>22.7</v>
      </c>
      <c r="I14" s="420">
        <v>717.9</v>
      </c>
      <c r="J14" s="420">
        <v>386.6</v>
      </c>
      <c r="K14" s="420">
        <v>213.2</v>
      </c>
      <c r="L14" s="420">
        <v>211.8</v>
      </c>
      <c r="M14" s="420">
        <v>66.2</v>
      </c>
      <c r="N14" s="422">
        <v>14</v>
      </c>
      <c r="O14" s="420">
        <v>33.9</v>
      </c>
      <c r="P14" s="420"/>
      <c r="Q14" s="420">
        <v>16.600000000000001</v>
      </c>
      <c r="R14" s="420"/>
      <c r="S14" s="420">
        <v>21.3</v>
      </c>
      <c r="V14" s="423"/>
    </row>
    <row r="15" spans="1:22" x14ac:dyDescent="0.2">
      <c r="A15" s="419">
        <v>1996</v>
      </c>
      <c r="B15" s="420">
        <v>1564.1</v>
      </c>
      <c r="C15" s="420">
        <v>374.1</v>
      </c>
      <c r="D15" s="421">
        <v>100.3</v>
      </c>
      <c r="E15" s="421">
        <v>56.5</v>
      </c>
      <c r="F15" s="421">
        <v>49.6</v>
      </c>
      <c r="G15" s="421">
        <v>44.2</v>
      </c>
      <c r="H15" s="421">
        <v>24.2</v>
      </c>
      <c r="I15" s="420">
        <v>704.1</v>
      </c>
      <c r="J15" s="420">
        <v>377.3</v>
      </c>
      <c r="K15" s="420">
        <v>194</v>
      </c>
      <c r="L15" s="420">
        <v>215.5</v>
      </c>
      <c r="M15" s="420">
        <v>63.7</v>
      </c>
      <c r="N15" s="422">
        <v>17.3</v>
      </c>
      <c r="O15" s="420">
        <v>33.299999999999997</v>
      </c>
      <c r="P15" s="420"/>
      <c r="Q15" s="420">
        <v>16.899999999999999</v>
      </c>
      <c r="R15" s="420"/>
      <c r="S15" s="420">
        <v>22.7</v>
      </c>
      <c r="V15" s="423">
        <v>1996</v>
      </c>
    </row>
    <row r="16" spans="1:22" x14ac:dyDescent="0.2">
      <c r="A16" s="419">
        <v>1997</v>
      </c>
      <c r="B16" s="420">
        <v>1527.4</v>
      </c>
      <c r="C16" s="420">
        <v>365.6</v>
      </c>
      <c r="D16" s="421">
        <v>99.6</v>
      </c>
      <c r="E16" s="421">
        <v>52.9</v>
      </c>
      <c r="F16" s="421">
        <v>48</v>
      </c>
      <c r="G16" s="421">
        <v>42.6</v>
      </c>
      <c r="H16" s="421">
        <v>22.2</v>
      </c>
      <c r="I16" s="420">
        <v>679.9</v>
      </c>
      <c r="J16" s="420">
        <v>359.1</v>
      </c>
      <c r="K16" s="420">
        <v>189.2</v>
      </c>
      <c r="L16" s="420">
        <v>214.5</v>
      </c>
      <c r="M16" s="420">
        <v>65.5</v>
      </c>
      <c r="N16" s="422">
        <v>18.8</v>
      </c>
      <c r="O16" s="420">
        <v>31.4</v>
      </c>
      <c r="P16" s="420"/>
      <c r="Q16" s="420">
        <v>17.100000000000001</v>
      </c>
      <c r="R16" s="420"/>
      <c r="S16" s="420">
        <v>23.9</v>
      </c>
      <c r="V16" s="423"/>
    </row>
    <row r="17" spans="1:22" x14ac:dyDescent="0.2">
      <c r="A17" s="419">
        <v>1998</v>
      </c>
      <c r="B17" s="420">
        <v>1507.3</v>
      </c>
      <c r="C17" s="420">
        <v>359.7</v>
      </c>
      <c r="D17" s="421">
        <v>95.9</v>
      </c>
      <c r="E17" s="421">
        <v>50.5</v>
      </c>
      <c r="F17" s="421">
        <v>47.3</v>
      </c>
      <c r="G17" s="421">
        <v>41.1</v>
      </c>
      <c r="H17" s="421">
        <v>23.4</v>
      </c>
      <c r="I17" s="420">
        <v>654.4</v>
      </c>
      <c r="J17" s="420">
        <v>341</v>
      </c>
      <c r="K17" s="420">
        <v>185.3</v>
      </c>
      <c r="L17" s="420">
        <v>215.9</v>
      </c>
      <c r="M17" s="420">
        <v>66.7</v>
      </c>
      <c r="N17" s="422">
        <v>19.899999999999999</v>
      </c>
      <c r="O17" s="420">
        <v>31.5</v>
      </c>
      <c r="P17" s="420"/>
      <c r="Q17" s="420">
        <v>17.3</v>
      </c>
      <c r="R17" s="420"/>
      <c r="S17" s="420">
        <v>24.1</v>
      </c>
      <c r="V17" s="423">
        <v>1998</v>
      </c>
    </row>
    <row r="18" spans="1:22" x14ac:dyDescent="0.2">
      <c r="A18" s="419">
        <v>1999</v>
      </c>
      <c r="B18" s="420">
        <v>1528.8</v>
      </c>
      <c r="C18" s="420">
        <v>358.8</v>
      </c>
      <c r="D18" s="421">
        <v>95</v>
      </c>
      <c r="E18" s="421">
        <v>55.7</v>
      </c>
      <c r="F18" s="421">
        <v>46.5</v>
      </c>
      <c r="G18" s="421">
        <v>42</v>
      </c>
      <c r="H18" s="421">
        <v>23.1</v>
      </c>
      <c r="I18" s="420">
        <v>642</v>
      </c>
      <c r="J18" s="420">
        <v>337.8</v>
      </c>
      <c r="K18" s="420">
        <v>181.6</v>
      </c>
      <c r="L18" s="420">
        <v>237.1</v>
      </c>
      <c r="M18" s="420">
        <v>73.400000000000006</v>
      </c>
      <c r="N18" s="424">
        <v>21.9</v>
      </c>
      <c r="O18" s="420">
        <v>33.299999999999997</v>
      </c>
      <c r="P18" s="420"/>
      <c r="Q18" s="420">
        <v>17.2</v>
      </c>
      <c r="R18" s="420"/>
      <c r="S18" s="420">
        <v>26.5</v>
      </c>
      <c r="V18" s="423"/>
    </row>
    <row r="19" spans="1:22" x14ac:dyDescent="0.2">
      <c r="A19" s="419">
        <v>2000</v>
      </c>
      <c r="B19" s="420">
        <v>1443.5</v>
      </c>
      <c r="C19" s="420">
        <v>360.7</v>
      </c>
      <c r="D19" s="421">
        <v>94.3</v>
      </c>
      <c r="E19" s="421">
        <v>56.3</v>
      </c>
      <c r="F19" s="421">
        <v>45.4</v>
      </c>
      <c r="G19" s="421">
        <v>39.6</v>
      </c>
      <c r="H19" s="421">
        <v>23.8</v>
      </c>
      <c r="I19" s="420">
        <v>603.5</v>
      </c>
      <c r="J19" s="420">
        <v>310</v>
      </c>
      <c r="K19" s="420">
        <v>178.9</v>
      </c>
      <c r="L19" s="420">
        <v>170.1</v>
      </c>
      <c r="M19" s="420">
        <v>69.599999999999994</v>
      </c>
      <c r="N19" s="424">
        <v>24.5</v>
      </c>
      <c r="O19" s="420">
        <v>32.299999999999997</v>
      </c>
      <c r="P19" s="420"/>
      <c r="Q19" s="420">
        <v>17.2</v>
      </c>
      <c r="R19" s="420"/>
      <c r="S19" s="420">
        <v>56</v>
      </c>
      <c r="V19" s="423">
        <v>2000</v>
      </c>
    </row>
    <row r="20" spans="1:22" x14ac:dyDescent="0.2">
      <c r="A20" s="419">
        <v>2001</v>
      </c>
      <c r="B20" s="420">
        <v>1414.6</v>
      </c>
      <c r="C20" s="420">
        <v>362</v>
      </c>
      <c r="D20" s="421">
        <v>92.5</v>
      </c>
      <c r="E20" s="421">
        <v>55.7</v>
      </c>
      <c r="F20" s="421">
        <v>46.2</v>
      </c>
      <c r="G20" s="421">
        <v>39.799999999999997</v>
      </c>
      <c r="H20" s="421">
        <v>24.7</v>
      </c>
      <c r="I20" s="420">
        <v>571.9</v>
      </c>
      <c r="J20" s="420">
        <v>295</v>
      </c>
      <c r="K20" s="420">
        <v>171.8</v>
      </c>
      <c r="L20" s="420">
        <v>165.6</v>
      </c>
      <c r="M20" s="420">
        <v>69.400000000000006</v>
      </c>
      <c r="N20" s="422">
        <v>26.1</v>
      </c>
      <c r="O20" s="420">
        <v>31.4</v>
      </c>
      <c r="P20" s="420"/>
      <c r="Q20" s="420">
        <v>17.399999999999999</v>
      </c>
      <c r="R20" s="420"/>
      <c r="S20" s="420">
        <v>58.2</v>
      </c>
      <c r="V20" s="423"/>
    </row>
    <row r="21" spans="1:22" x14ac:dyDescent="0.2">
      <c r="A21" s="419">
        <v>2002</v>
      </c>
      <c r="B21" s="420">
        <v>1442.2</v>
      </c>
      <c r="C21" s="420">
        <v>356.3</v>
      </c>
      <c r="D21" s="421">
        <v>94.5</v>
      </c>
      <c r="E21" s="421">
        <v>56</v>
      </c>
      <c r="F21" s="421">
        <v>44.5</v>
      </c>
      <c r="G21" s="421">
        <v>37.9</v>
      </c>
      <c r="H21" s="421">
        <v>23.6</v>
      </c>
      <c r="I21" s="420">
        <v>577.20000000000005</v>
      </c>
      <c r="J21" s="420">
        <v>290</v>
      </c>
      <c r="K21" s="420">
        <v>177.4</v>
      </c>
      <c r="L21" s="420">
        <v>176.9</v>
      </c>
      <c r="M21" s="420">
        <v>69.400000000000006</v>
      </c>
      <c r="N21" s="422">
        <v>28.1</v>
      </c>
      <c r="O21" s="420">
        <v>31.6</v>
      </c>
      <c r="P21" s="420"/>
      <c r="Q21" s="420">
        <v>17.600000000000001</v>
      </c>
      <c r="R21" s="420"/>
      <c r="S21" s="420">
        <v>61.2</v>
      </c>
      <c r="V21" s="423">
        <v>2002</v>
      </c>
    </row>
    <row r="22" spans="1:22" x14ac:dyDescent="0.2">
      <c r="A22" s="419">
        <v>2003</v>
      </c>
      <c r="B22" s="420">
        <v>1448.3</v>
      </c>
      <c r="C22" s="420">
        <v>355.8</v>
      </c>
      <c r="D22" s="421">
        <v>90.4</v>
      </c>
      <c r="E22" s="421">
        <v>55.1</v>
      </c>
      <c r="F22" s="421">
        <v>45.7</v>
      </c>
      <c r="G22" s="421">
        <v>38.4</v>
      </c>
      <c r="H22" s="421">
        <v>24.7</v>
      </c>
      <c r="I22" s="420">
        <v>561.6</v>
      </c>
      <c r="J22" s="420">
        <v>283.39999999999998</v>
      </c>
      <c r="K22" s="420">
        <v>170.9</v>
      </c>
      <c r="L22" s="420">
        <v>193.2</v>
      </c>
      <c r="M22" s="420">
        <v>73</v>
      </c>
      <c r="N22" s="422">
        <v>28.3</v>
      </c>
      <c r="O22" s="420">
        <v>31.8</v>
      </c>
      <c r="P22" s="420"/>
      <c r="Q22" s="420">
        <v>15.6</v>
      </c>
      <c r="R22" s="420"/>
      <c r="S22" s="420">
        <v>66.099999999999994</v>
      </c>
      <c r="V22" s="423"/>
    </row>
    <row r="23" spans="1:22" x14ac:dyDescent="0.2">
      <c r="A23" s="419">
        <v>2004</v>
      </c>
      <c r="B23" s="420">
        <v>1374.1</v>
      </c>
      <c r="C23" s="420">
        <v>350.5</v>
      </c>
      <c r="D23" s="421">
        <v>89.9</v>
      </c>
      <c r="E23" s="421">
        <v>55</v>
      </c>
      <c r="F23" s="421">
        <v>43</v>
      </c>
      <c r="G23" s="421">
        <v>37.200000000000003</v>
      </c>
      <c r="H23" s="421">
        <v>21.7</v>
      </c>
      <c r="I23" s="420">
        <v>522.9</v>
      </c>
      <c r="J23" s="420">
        <v>263.89999999999998</v>
      </c>
      <c r="K23" s="420">
        <v>160.4</v>
      </c>
      <c r="L23" s="420">
        <v>172.7</v>
      </c>
      <c r="M23" s="420">
        <v>66.099999999999994</v>
      </c>
      <c r="N23" s="422">
        <v>27.3</v>
      </c>
      <c r="O23" s="420">
        <v>33</v>
      </c>
      <c r="P23" s="420"/>
      <c r="Q23" s="420">
        <v>16.3</v>
      </c>
      <c r="R23" s="420"/>
      <c r="S23" s="420">
        <v>65.599999999999994</v>
      </c>
      <c r="V23" s="423">
        <v>2004</v>
      </c>
    </row>
    <row r="24" spans="1:22" x14ac:dyDescent="0.2">
      <c r="A24" s="419">
        <v>2005</v>
      </c>
      <c r="B24" s="420">
        <v>1341.5</v>
      </c>
      <c r="C24" s="420">
        <v>347.6</v>
      </c>
      <c r="D24" s="421">
        <v>91.1</v>
      </c>
      <c r="E24" s="421">
        <v>51.7</v>
      </c>
      <c r="F24" s="421">
        <v>44.9</v>
      </c>
      <c r="G24" s="421">
        <v>36.5</v>
      </c>
      <c r="H24" s="421">
        <v>23.2</v>
      </c>
      <c r="I24" s="420">
        <v>494.5</v>
      </c>
      <c r="J24" s="420">
        <v>248.4</v>
      </c>
      <c r="K24" s="420">
        <v>148.19999999999999</v>
      </c>
      <c r="L24" s="420">
        <v>178.2</v>
      </c>
      <c r="M24" s="420">
        <v>67.599999999999994</v>
      </c>
      <c r="N24" s="422">
        <v>27.6</v>
      </c>
      <c r="O24" s="420">
        <v>29.9</v>
      </c>
      <c r="P24" s="420"/>
      <c r="Q24" s="420">
        <v>14.8</v>
      </c>
      <c r="R24" s="420"/>
      <c r="S24" s="420">
        <v>61.5</v>
      </c>
      <c r="V24" s="423"/>
    </row>
    <row r="25" spans="1:22" x14ac:dyDescent="0.2">
      <c r="A25" s="419">
        <v>2006</v>
      </c>
      <c r="B25" s="420">
        <v>1302.0999999999999</v>
      </c>
      <c r="C25" s="420">
        <v>342.7</v>
      </c>
      <c r="D25" s="421">
        <v>91.3</v>
      </c>
      <c r="E25" s="421">
        <v>49.9</v>
      </c>
      <c r="F25" s="421">
        <v>43.4</v>
      </c>
      <c r="G25" s="421">
        <v>36</v>
      </c>
      <c r="H25" s="421">
        <v>24</v>
      </c>
      <c r="I25" s="420">
        <v>454</v>
      </c>
      <c r="J25" s="420">
        <v>226.4</v>
      </c>
      <c r="K25" s="420">
        <v>136.1</v>
      </c>
      <c r="L25" s="420">
        <v>176.8</v>
      </c>
      <c r="M25" s="420">
        <v>66.400000000000006</v>
      </c>
      <c r="N25" s="422">
        <v>28.5</v>
      </c>
      <c r="O25" s="420">
        <v>29</v>
      </c>
      <c r="P25" s="420"/>
      <c r="Q25" s="420">
        <v>14.7</v>
      </c>
      <c r="R25" s="420"/>
      <c r="S25" s="420">
        <v>67.900000000000006</v>
      </c>
      <c r="V25" s="423">
        <v>2006</v>
      </c>
    </row>
    <row r="26" spans="1:22" x14ac:dyDescent="0.2">
      <c r="A26" s="419">
        <v>2007</v>
      </c>
      <c r="B26" s="420">
        <v>1309</v>
      </c>
      <c r="C26" s="420">
        <v>342.9</v>
      </c>
      <c r="D26" s="421">
        <v>91.4</v>
      </c>
      <c r="E26" s="421">
        <v>52.2</v>
      </c>
      <c r="F26" s="421">
        <v>40.9</v>
      </c>
      <c r="G26" s="421">
        <v>35.6</v>
      </c>
      <c r="H26" s="421">
        <v>23.5</v>
      </c>
      <c r="I26" s="420">
        <v>443.1</v>
      </c>
      <c r="J26" s="420">
        <v>217.6</v>
      </c>
      <c r="K26" s="420">
        <v>131.5</v>
      </c>
      <c r="L26" s="420">
        <v>179.8</v>
      </c>
      <c r="M26" s="420">
        <v>66.8</v>
      </c>
      <c r="N26" s="422">
        <v>25.5</v>
      </c>
      <c r="O26" s="420">
        <v>29.6</v>
      </c>
      <c r="P26" s="420"/>
      <c r="Q26" s="420">
        <v>16.100000000000001</v>
      </c>
      <c r="R26" s="420"/>
      <c r="S26" s="420">
        <v>78.400000000000006</v>
      </c>
      <c r="V26" s="423"/>
    </row>
    <row r="27" spans="1:22" x14ac:dyDescent="0.2">
      <c r="A27" s="419">
        <v>2008</v>
      </c>
      <c r="B27" s="420">
        <v>1286.8</v>
      </c>
      <c r="C27" s="420">
        <v>337.9</v>
      </c>
      <c r="D27" s="421">
        <v>89.3</v>
      </c>
      <c r="E27" s="421">
        <v>50.7</v>
      </c>
      <c r="F27" s="421">
        <v>39.799999999999997</v>
      </c>
      <c r="G27" s="421">
        <v>35.4</v>
      </c>
      <c r="H27" s="421">
        <v>22.3</v>
      </c>
      <c r="I27" s="420">
        <v>420.6</v>
      </c>
      <c r="J27" s="420">
        <v>204.1</v>
      </c>
      <c r="K27" s="420">
        <v>130</v>
      </c>
      <c r="L27" s="420">
        <v>179.6</v>
      </c>
      <c r="M27" s="420">
        <v>64.599999999999994</v>
      </c>
      <c r="N27" s="422">
        <v>25.9</v>
      </c>
      <c r="O27" s="420">
        <v>28.7</v>
      </c>
      <c r="P27" s="420"/>
      <c r="Q27" s="420">
        <v>16.100000000000001</v>
      </c>
      <c r="R27" s="420"/>
      <c r="S27" s="420">
        <v>82.8</v>
      </c>
      <c r="V27" s="423">
        <v>2008</v>
      </c>
    </row>
    <row r="28" spans="1:22" x14ac:dyDescent="0.2">
      <c r="A28" s="419">
        <v>2009</v>
      </c>
      <c r="B28" s="420">
        <v>1224.9000000000001</v>
      </c>
      <c r="C28" s="420">
        <v>331.1</v>
      </c>
      <c r="D28" s="421">
        <v>89.4</v>
      </c>
      <c r="E28" s="421">
        <v>47.8</v>
      </c>
      <c r="F28" s="421">
        <v>38.200000000000003</v>
      </c>
      <c r="G28" s="421">
        <v>34.700000000000003</v>
      </c>
      <c r="H28" s="421">
        <v>21.5</v>
      </c>
      <c r="I28" s="420">
        <v>390.2</v>
      </c>
      <c r="J28" s="420">
        <v>188.2</v>
      </c>
      <c r="K28" s="420">
        <v>117.9</v>
      </c>
      <c r="L28" s="420">
        <v>168.4</v>
      </c>
      <c r="M28" s="420">
        <v>62.6</v>
      </c>
      <c r="N28" s="422">
        <v>23</v>
      </c>
      <c r="O28" s="420">
        <v>29.4</v>
      </c>
      <c r="P28" s="420"/>
      <c r="Q28" s="420">
        <v>14</v>
      </c>
      <c r="R28" s="420"/>
      <c r="S28" s="420">
        <v>81.3</v>
      </c>
      <c r="V28" s="423"/>
    </row>
    <row r="29" spans="1:22" x14ac:dyDescent="0.2">
      <c r="A29" s="419">
        <v>2010</v>
      </c>
      <c r="B29" s="420">
        <v>1198.8</v>
      </c>
      <c r="C29" s="420">
        <v>328.7</v>
      </c>
      <c r="D29" s="421">
        <v>86.4</v>
      </c>
      <c r="E29" s="421">
        <v>49.8</v>
      </c>
      <c r="F29" s="421">
        <v>37.9</v>
      </c>
      <c r="G29" s="421">
        <v>33.200000000000003</v>
      </c>
      <c r="H29" s="421">
        <v>23.2</v>
      </c>
      <c r="I29" s="420">
        <v>373.3</v>
      </c>
      <c r="J29" s="420">
        <v>181.1</v>
      </c>
      <c r="K29" s="420">
        <v>109.9</v>
      </c>
      <c r="L29" s="420">
        <v>158.80000000000001</v>
      </c>
      <c r="M29" s="420">
        <v>57.5</v>
      </c>
      <c r="N29" s="424">
        <v>22.8</v>
      </c>
      <c r="O29" s="420">
        <v>28.4</v>
      </c>
      <c r="P29" s="420"/>
      <c r="Q29" s="420">
        <v>14.7</v>
      </c>
      <c r="R29" s="420"/>
      <c r="S29" s="420">
        <v>82.9</v>
      </c>
      <c r="V29" s="423">
        <v>2010</v>
      </c>
    </row>
    <row r="30" spans="1:22" x14ac:dyDescent="0.2">
      <c r="A30" s="419">
        <v>2011</v>
      </c>
      <c r="B30" s="420">
        <v>1164.2</v>
      </c>
      <c r="C30" s="420">
        <v>326.2</v>
      </c>
      <c r="D30" s="421">
        <v>87.9</v>
      </c>
      <c r="E30" s="421">
        <v>52.3</v>
      </c>
      <c r="F30" s="421">
        <v>38</v>
      </c>
      <c r="G30" s="421">
        <v>33</v>
      </c>
      <c r="H30" s="421">
        <v>22.5</v>
      </c>
      <c r="I30" s="420">
        <v>351.4</v>
      </c>
      <c r="J30" s="420">
        <v>166.2</v>
      </c>
      <c r="K30" s="420">
        <v>103.7</v>
      </c>
      <c r="L30" s="420">
        <v>150.69999999999999</v>
      </c>
      <c r="M30" s="420">
        <v>61.4</v>
      </c>
      <c r="N30" s="424">
        <v>21.9</v>
      </c>
      <c r="O30" s="420">
        <v>27.9</v>
      </c>
      <c r="P30" s="420">
        <v>34.700000000000003</v>
      </c>
      <c r="Q30" s="420">
        <v>14.4</v>
      </c>
      <c r="R30" s="420">
        <v>16.600000000000001</v>
      </c>
      <c r="S30" s="420">
        <v>91.6</v>
      </c>
      <c r="V30" s="423"/>
    </row>
    <row r="31" spans="1:22" x14ac:dyDescent="0.2">
      <c r="A31" s="419">
        <v>2012</v>
      </c>
      <c r="B31" s="420">
        <v>1173.4000000000001</v>
      </c>
      <c r="C31" s="420">
        <v>329.7</v>
      </c>
      <c r="D31" s="421">
        <v>86.5</v>
      </c>
      <c r="E31" s="421">
        <v>49.7</v>
      </c>
      <c r="F31" s="421">
        <v>38.6</v>
      </c>
      <c r="G31" s="421">
        <v>34.6</v>
      </c>
      <c r="H31" s="421">
        <v>22.6</v>
      </c>
      <c r="I31" s="420">
        <v>343.8</v>
      </c>
      <c r="J31" s="420">
        <v>160.4</v>
      </c>
      <c r="K31" s="420">
        <v>98.9</v>
      </c>
      <c r="L31" s="420">
        <v>156.69999999999999</v>
      </c>
      <c r="M31" s="420">
        <v>64.2</v>
      </c>
      <c r="N31" s="424">
        <v>18.399999999999999</v>
      </c>
      <c r="O31" s="420">
        <v>26.1</v>
      </c>
      <c r="P31" s="420">
        <v>33.200000000000003</v>
      </c>
      <c r="Q31" s="420">
        <v>14.2</v>
      </c>
      <c r="R31" s="420">
        <v>15.5</v>
      </c>
      <c r="S31" s="420">
        <v>105.4</v>
      </c>
      <c r="V31" s="423">
        <v>2012</v>
      </c>
    </row>
    <row r="32" spans="1:22" x14ac:dyDescent="0.2">
      <c r="A32" s="419">
        <v>2013</v>
      </c>
      <c r="B32" s="420">
        <v>1152.3</v>
      </c>
      <c r="C32" s="420">
        <v>324.7</v>
      </c>
      <c r="D32" s="421">
        <v>84</v>
      </c>
      <c r="E32" s="421">
        <v>47.2</v>
      </c>
      <c r="F32" s="421">
        <v>36.4</v>
      </c>
      <c r="G32" s="421">
        <v>32.9</v>
      </c>
      <c r="H32" s="421">
        <v>22</v>
      </c>
      <c r="I32" s="420">
        <v>332.2</v>
      </c>
      <c r="J32" s="420">
        <v>152.4</v>
      </c>
      <c r="K32" s="420">
        <v>96.5</v>
      </c>
      <c r="L32" s="420">
        <v>151.5</v>
      </c>
      <c r="M32" s="420">
        <v>61.4</v>
      </c>
      <c r="N32" s="424">
        <v>19</v>
      </c>
      <c r="O32" s="420">
        <v>26.5</v>
      </c>
      <c r="P32" s="420">
        <v>33.700000000000003</v>
      </c>
      <c r="Q32" s="420">
        <v>14</v>
      </c>
      <c r="R32" s="420">
        <v>14.9</v>
      </c>
      <c r="S32" s="420">
        <v>108.3</v>
      </c>
      <c r="V32" s="423"/>
    </row>
    <row r="33" spans="1:22" x14ac:dyDescent="0.2">
      <c r="A33" s="419">
        <v>2014</v>
      </c>
      <c r="B33" s="420">
        <v>1116.9000000000001</v>
      </c>
      <c r="C33" s="420">
        <v>318.60000000000002</v>
      </c>
      <c r="D33" s="421">
        <v>82.5</v>
      </c>
      <c r="E33" s="421">
        <v>46.7</v>
      </c>
      <c r="F33" s="421">
        <v>34.299999999999997</v>
      </c>
      <c r="G33" s="421">
        <v>31.9</v>
      </c>
      <c r="H33" s="421">
        <v>20.9</v>
      </c>
      <c r="I33" s="420">
        <v>312.89999999999998</v>
      </c>
      <c r="J33" s="420">
        <v>141.5</v>
      </c>
      <c r="K33" s="420">
        <v>87.4</v>
      </c>
      <c r="L33" s="420">
        <v>140.4</v>
      </c>
      <c r="M33" s="420">
        <v>59.3</v>
      </c>
      <c r="N33" s="424">
        <v>19.5</v>
      </c>
      <c r="O33" s="420">
        <v>26.8</v>
      </c>
      <c r="P33" s="420">
        <v>35</v>
      </c>
      <c r="Q33" s="420">
        <v>12.3</v>
      </c>
      <c r="R33" s="420">
        <v>13</v>
      </c>
      <c r="S33" s="420">
        <v>107.3</v>
      </c>
      <c r="V33" s="423">
        <v>2014</v>
      </c>
    </row>
    <row r="34" spans="1:22" x14ac:dyDescent="0.2">
      <c r="A34" s="419">
        <v>2015</v>
      </c>
      <c r="B34" s="420">
        <v>1177.3</v>
      </c>
      <c r="C34" s="420">
        <v>320.3</v>
      </c>
      <c r="D34" s="421">
        <v>80.2</v>
      </c>
      <c r="E34" s="421">
        <v>51.3</v>
      </c>
      <c r="F34" s="421">
        <v>34.700000000000003</v>
      </c>
      <c r="G34" s="421">
        <v>32</v>
      </c>
      <c r="H34" s="421">
        <v>22.9</v>
      </c>
      <c r="I34" s="420">
        <v>326</v>
      </c>
      <c r="J34" s="420">
        <v>145.69999999999999</v>
      </c>
      <c r="K34" s="420">
        <v>90.4</v>
      </c>
      <c r="L34" s="420">
        <v>159.80000000000001</v>
      </c>
      <c r="M34" s="420">
        <v>65.7</v>
      </c>
      <c r="N34" s="424">
        <v>19.5</v>
      </c>
      <c r="O34" s="420">
        <v>28.4</v>
      </c>
      <c r="P34" s="420">
        <v>37.6</v>
      </c>
      <c r="Q34" s="420">
        <v>12.3</v>
      </c>
      <c r="R34" s="420">
        <v>12.6</v>
      </c>
      <c r="S34" s="420">
        <v>124</v>
      </c>
      <c r="V34" s="423"/>
    </row>
    <row r="35" spans="1:22" x14ac:dyDescent="0.2">
      <c r="A35" s="419">
        <v>2016</v>
      </c>
      <c r="B35" s="420">
        <v>1136.4000000000001</v>
      </c>
      <c r="C35" s="420">
        <v>311.3</v>
      </c>
      <c r="D35" s="421">
        <v>78.7</v>
      </c>
      <c r="E35" s="421">
        <v>44.7</v>
      </c>
      <c r="F35" s="421">
        <v>35.6</v>
      </c>
      <c r="G35" s="421">
        <v>32.700000000000003</v>
      </c>
      <c r="H35" s="421">
        <v>21.5</v>
      </c>
      <c r="I35" s="420">
        <v>305.89999999999998</v>
      </c>
      <c r="J35" s="420">
        <v>133.6</v>
      </c>
      <c r="K35" s="420">
        <v>84.9</v>
      </c>
      <c r="L35" s="420">
        <v>148.5</v>
      </c>
      <c r="M35" s="420">
        <v>62.3</v>
      </c>
      <c r="N35" s="424">
        <v>21.1</v>
      </c>
      <c r="O35" s="420">
        <v>31.1</v>
      </c>
      <c r="P35" s="420">
        <v>43.6</v>
      </c>
      <c r="Q35" s="420">
        <v>12.8</v>
      </c>
      <c r="R35" s="420">
        <v>13.4</v>
      </c>
      <c r="S35" s="420">
        <v>117.9</v>
      </c>
      <c r="V35" s="423">
        <v>2016</v>
      </c>
    </row>
    <row r="36" spans="1:22" s="102" customFormat="1" x14ac:dyDescent="0.2">
      <c r="A36" s="425">
        <v>2017</v>
      </c>
      <c r="B36" s="422">
        <v>1142.9000000000001</v>
      </c>
      <c r="C36" s="422">
        <v>312.60000000000002</v>
      </c>
      <c r="D36" s="388">
        <v>78.099999999999994</v>
      </c>
      <c r="E36" s="388">
        <v>49</v>
      </c>
      <c r="F36" s="388">
        <v>32.5</v>
      </c>
      <c r="G36" s="388">
        <v>33.5</v>
      </c>
      <c r="H36" s="388">
        <v>21.9</v>
      </c>
      <c r="I36" s="422">
        <v>300.39999999999998</v>
      </c>
      <c r="J36" s="422">
        <v>131.80000000000001</v>
      </c>
      <c r="K36" s="422">
        <v>79.400000000000006</v>
      </c>
      <c r="L36" s="422">
        <v>137.1</v>
      </c>
      <c r="M36" s="422">
        <v>61.3</v>
      </c>
      <c r="N36" s="424">
        <v>20.5</v>
      </c>
      <c r="O36" s="422">
        <v>31.3</v>
      </c>
      <c r="P36" s="422">
        <v>46</v>
      </c>
      <c r="Q36" s="422">
        <v>12.2</v>
      </c>
      <c r="R36" s="422">
        <v>12.6</v>
      </c>
      <c r="S36" s="422">
        <v>135.69999999999999</v>
      </c>
      <c r="V36" s="426"/>
    </row>
    <row r="37" spans="1:22" x14ac:dyDescent="0.2">
      <c r="A37" s="425">
        <v>2018</v>
      </c>
      <c r="B37" s="422">
        <v>1139.5</v>
      </c>
      <c r="C37" s="422">
        <v>308.39999999999998</v>
      </c>
      <c r="D37" s="388">
        <v>75.099999999999994</v>
      </c>
      <c r="E37" s="388">
        <v>43.9</v>
      </c>
      <c r="F37" s="388">
        <v>33.9</v>
      </c>
      <c r="G37" s="388">
        <v>34.4</v>
      </c>
      <c r="H37" s="388">
        <v>20.7</v>
      </c>
      <c r="I37" s="422">
        <v>290.89999999999998</v>
      </c>
      <c r="J37" s="422">
        <v>127.8</v>
      </c>
      <c r="K37" s="422">
        <v>76.5</v>
      </c>
      <c r="L37" s="422">
        <v>141</v>
      </c>
      <c r="M37" s="422">
        <v>60.9</v>
      </c>
      <c r="N37" s="422">
        <v>20.8</v>
      </c>
      <c r="O37" s="422">
        <v>30.2</v>
      </c>
      <c r="P37" s="422">
        <v>48.8</v>
      </c>
      <c r="Q37" s="422">
        <v>13.8</v>
      </c>
      <c r="R37" s="422">
        <v>14.4</v>
      </c>
      <c r="S37" s="422">
        <v>132.69999999999999</v>
      </c>
      <c r="V37" s="423">
        <v>2018</v>
      </c>
    </row>
    <row r="38" spans="1:22" x14ac:dyDescent="0.2">
      <c r="A38" s="427"/>
      <c r="B38" s="428"/>
      <c r="C38" s="428"/>
      <c r="D38" s="393"/>
      <c r="E38" s="393"/>
      <c r="F38" s="393"/>
      <c r="G38" s="393"/>
      <c r="H38" s="393"/>
      <c r="I38" s="428"/>
      <c r="J38" s="428"/>
      <c r="K38" s="428"/>
      <c r="L38" s="428"/>
      <c r="M38" s="428"/>
      <c r="N38" s="428"/>
      <c r="O38" s="428"/>
      <c r="P38" s="428"/>
      <c r="Q38" s="428"/>
      <c r="R38" s="428"/>
      <c r="S38" s="428"/>
      <c r="V38" s="423"/>
    </row>
    <row r="39" spans="1:22" x14ac:dyDescent="0.2">
      <c r="A39" s="425"/>
      <c r="B39" s="422"/>
      <c r="C39" s="422"/>
      <c r="D39" s="388"/>
      <c r="E39" s="388"/>
      <c r="F39" s="388"/>
      <c r="G39" s="388"/>
      <c r="H39" s="388"/>
      <c r="I39" s="422"/>
      <c r="J39" s="422"/>
      <c r="K39" s="422"/>
      <c r="L39" s="422"/>
      <c r="M39" s="422"/>
      <c r="N39" s="424"/>
      <c r="O39" s="422"/>
      <c r="P39" s="422"/>
      <c r="Q39" s="422"/>
      <c r="R39" s="422"/>
      <c r="S39" s="422"/>
      <c r="V39" s="423"/>
    </row>
    <row r="40" spans="1:22" ht="12.75" customHeight="1" x14ac:dyDescent="0.2">
      <c r="A40" s="1163" t="s">
        <v>272</v>
      </c>
      <c r="B40" s="1163"/>
    </row>
    <row r="41" spans="1:22" s="429" customFormat="1" ht="12.75" customHeight="1" x14ac:dyDescent="0.2">
      <c r="A41" s="1164" t="s">
        <v>295</v>
      </c>
      <c r="B41" s="1164"/>
      <c r="C41" s="1164"/>
      <c r="D41" s="1164"/>
      <c r="E41" s="1164"/>
      <c r="F41" s="1164"/>
      <c r="G41" s="1164"/>
      <c r="H41" s="1164"/>
      <c r="I41" s="1164"/>
      <c r="J41" s="1164"/>
      <c r="K41" s="1164"/>
      <c r="L41" s="1164"/>
      <c r="M41" s="1164"/>
      <c r="N41" s="1164"/>
      <c r="O41" s="1164"/>
      <c r="P41" s="1164"/>
    </row>
    <row r="42" spans="1:22" ht="12.75" customHeight="1" x14ac:dyDescent="0.2">
      <c r="A42" s="1165" t="s">
        <v>296</v>
      </c>
      <c r="B42" s="1165"/>
      <c r="C42" s="1165"/>
      <c r="D42" s="1165"/>
      <c r="E42" s="1165"/>
      <c r="F42" s="1165"/>
      <c r="G42" s="1165"/>
      <c r="H42" s="1165"/>
      <c r="I42" s="1165"/>
      <c r="J42" s="1165"/>
      <c r="K42" s="1165"/>
      <c r="L42" s="1165"/>
      <c r="M42" s="1165"/>
      <c r="N42" s="1165"/>
      <c r="O42" s="1165"/>
      <c r="P42" s="1165"/>
    </row>
    <row r="43" spans="1:22" ht="12.75" customHeight="1" x14ac:dyDescent="0.2">
      <c r="A43" s="1028" t="s">
        <v>297</v>
      </c>
      <c r="B43" s="1028"/>
      <c r="C43" s="1028"/>
      <c r="D43" s="1028"/>
      <c r="E43" s="1028"/>
      <c r="F43" s="1028"/>
      <c r="G43" s="1028"/>
      <c r="H43" s="1028"/>
      <c r="I43" s="1028"/>
      <c r="J43" s="1028"/>
      <c r="K43" s="1028"/>
      <c r="L43" s="1028"/>
      <c r="M43" s="1028"/>
      <c r="N43" s="1028"/>
      <c r="O43" s="1028"/>
      <c r="P43" s="1028"/>
    </row>
    <row r="44" spans="1:22" ht="12.75" customHeight="1" x14ac:dyDescent="0.2">
      <c r="A44" s="1164" t="s">
        <v>298</v>
      </c>
      <c r="B44" s="1164"/>
      <c r="C44" s="1164"/>
      <c r="D44" s="1164"/>
      <c r="E44" s="1164"/>
      <c r="F44" s="1164"/>
      <c r="G44" s="1164"/>
      <c r="H44" s="1164"/>
      <c r="I44" s="1164"/>
      <c r="J44" s="1164"/>
      <c r="K44" s="1164"/>
      <c r="L44" s="1164"/>
      <c r="M44" s="1164"/>
      <c r="N44" s="1164"/>
      <c r="O44" s="1164"/>
      <c r="P44" s="1164"/>
      <c r="Q44" s="430"/>
      <c r="R44" s="430"/>
      <c r="S44" s="430"/>
    </row>
    <row r="45" spans="1:22" ht="12.75" customHeight="1" x14ac:dyDescent="0.2"/>
    <row r="46" spans="1:22" ht="12.75" customHeight="1" x14ac:dyDescent="0.2">
      <c r="A46" s="1142" t="s">
        <v>22</v>
      </c>
      <c r="B46" s="1142"/>
      <c r="C46" s="1142"/>
      <c r="D46" s="395"/>
      <c r="E46" s="395"/>
      <c r="F46" s="395"/>
      <c r="G46" s="395"/>
      <c r="H46" s="395"/>
      <c r="I46" s="395"/>
      <c r="J46" s="395"/>
      <c r="K46" s="395"/>
      <c r="L46" s="395"/>
      <c r="M46" s="395"/>
      <c r="N46" s="395"/>
      <c r="O46" s="395"/>
      <c r="P46" s="395"/>
      <c r="Q46" s="395"/>
      <c r="R46" s="395"/>
      <c r="S46" s="395"/>
    </row>
    <row r="47" spans="1:22" ht="12.75" customHeight="1" x14ac:dyDescent="0.2"/>
    <row r="48" spans="1:22"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sheetData>
  <mergeCells count="28">
    <mergeCell ref="A46:C46"/>
    <mergeCell ref="N5:N11"/>
    <mergeCell ref="O5:O11"/>
    <mergeCell ref="P5:P11"/>
    <mergeCell ref="Q5:Q11"/>
    <mergeCell ref="A40:B40"/>
    <mergeCell ref="A41:P41"/>
    <mergeCell ref="A42:P42"/>
    <mergeCell ref="A43:P43"/>
    <mergeCell ref="A44:P44"/>
    <mergeCell ref="R5:R11"/>
    <mergeCell ref="S5:S11"/>
    <mergeCell ref="H5:H11"/>
    <mergeCell ref="I5:I11"/>
    <mergeCell ref="J5:J11"/>
    <mergeCell ref="K5:K11"/>
    <mergeCell ref="L5:L11"/>
    <mergeCell ref="M5:M11"/>
    <mergeCell ref="A1:E1"/>
    <mergeCell ref="G1:H1"/>
    <mergeCell ref="A3:H3"/>
    <mergeCell ref="A5:A11"/>
    <mergeCell ref="B5:B11"/>
    <mergeCell ref="C5:C11"/>
    <mergeCell ref="D5:D11"/>
    <mergeCell ref="E5:E11"/>
    <mergeCell ref="F5:F11"/>
    <mergeCell ref="G5:G11"/>
  </mergeCells>
  <hyperlinks>
    <hyperlink ref="A41" r:id="rId1" display="1) The National Statistics definition of alcohol deaths was changed in November 2017 following a consultation exercise.  Figures are shown here on both the old and new basis to preserve the comparability of the time series."/>
    <hyperlink ref="G1" location="Contents!A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sqref="A1:D1"/>
    </sheetView>
  </sheetViews>
  <sheetFormatPr defaultRowHeight="12.75" x14ac:dyDescent="0.2"/>
  <cols>
    <col min="1" max="2" width="9.140625" style="431"/>
    <col min="3" max="3" width="13.140625" style="431" customWidth="1"/>
    <col min="4" max="4" width="13.7109375" style="431" customWidth="1"/>
    <col min="5" max="5" width="12.7109375" style="431" customWidth="1"/>
    <col min="6" max="16384" width="9.140625" style="431"/>
  </cols>
  <sheetData>
    <row r="1" spans="1:14" ht="18" customHeight="1" x14ac:dyDescent="0.25">
      <c r="A1" s="1143" t="s">
        <v>263</v>
      </c>
      <c r="B1" s="1143"/>
      <c r="C1" s="1143"/>
      <c r="D1" s="1143"/>
      <c r="E1" s="382"/>
      <c r="F1" s="1144" t="s">
        <v>24</v>
      </c>
      <c r="G1" s="1144"/>
      <c r="H1" s="98"/>
      <c r="J1" s="98"/>
      <c r="K1" s="98"/>
      <c r="L1" s="98"/>
      <c r="M1" s="432"/>
      <c r="N1" s="432"/>
    </row>
    <row r="2" spans="1:14" ht="15" customHeight="1" x14ac:dyDescent="0.25">
      <c r="A2" s="382"/>
      <c r="B2" s="382"/>
      <c r="C2" s="382"/>
      <c r="D2" s="382"/>
      <c r="E2" s="382"/>
      <c r="F2" s="98"/>
      <c r="G2" s="98"/>
      <c r="H2" s="98"/>
      <c r="I2" s="98"/>
      <c r="J2" s="98"/>
      <c r="K2" s="98"/>
      <c r="L2" s="98"/>
      <c r="M2" s="432"/>
      <c r="N2" s="432"/>
    </row>
    <row r="3" spans="1:14" ht="12.75" customHeight="1" x14ac:dyDescent="0.2">
      <c r="A3" s="1152" t="s">
        <v>299</v>
      </c>
      <c r="B3" s="1152"/>
      <c r="C3" s="1152"/>
      <c r="D3" s="1152"/>
      <c r="E3" s="1152"/>
      <c r="F3" s="1152"/>
      <c r="G3" s="1152"/>
      <c r="H3" s="1152"/>
      <c r="I3" s="1152"/>
      <c r="J3" s="1152"/>
      <c r="K3" s="1152"/>
      <c r="L3" s="397"/>
      <c r="M3" s="397"/>
    </row>
    <row r="4" spans="1:14" ht="12.75" customHeight="1" x14ac:dyDescent="0.2">
      <c r="A4" s="399"/>
      <c r="B4" s="399"/>
      <c r="C4" s="399"/>
      <c r="D4" s="399"/>
      <c r="E4" s="399"/>
    </row>
    <row r="5" spans="1:14" ht="12.75" customHeight="1" x14ac:dyDescent="0.2">
      <c r="A5" s="1153" t="s">
        <v>165</v>
      </c>
      <c r="B5" s="1153" t="s">
        <v>268</v>
      </c>
      <c r="C5" s="1153" t="s">
        <v>269</v>
      </c>
      <c r="D5" s="1153" t="s">
        <v>270</v>
      </c>
      <c r="E5" s="1153" t="s">
        <v>271</v>
      </c>
    </row>
    <row r="6" spans="1:14" ht="12.75" customHeight="1" x14ac:dyDescent="0.2">
      <c r="A6" s="1154"/>
      <c r="B6" s="1154"/>
      <c r="C6" s="1154"/>
      <c r="D6" s="1154"/>
      <c r="E6" s="1154"/>
    </row>
    <row r="7" spans="1:14" ht="12.75" customHeight="1" x14ac:dyDescent="0.2">
      <c r="A7" s="1154"/>
      <c r="B7" s="1154"/>
      <c r="C7" s="1154"/>
      <c r="D7" s="1154"/>
      <c r="E7" s="1154"/>
    </row>
    <row r="8" spans="1:14" ht="12.75" customHeight="1" x14ac:dyDescent="0.2">
      <c r="A8" s="1154"/>
      <c r="B8" s="1154"/>
      <c r="C8" s="1154"/>
      <c r="D8" s="1154"/>
      <c r="E8" s="1154"/>
    </row>
    <row r="9" spans="1:14" x14ac:dyDescent="0.2">
      <c r="A9" s="1155"/>
      <c r="B9" s="1155"/>
      <c r="C9" s="1155"/>
      <c r="D9" s="1155"/>
      <c r="E9" s="1155"/>
    </row>
    <row r="10" spans="1:14" x14ac:dyDescent="0.2">
      <c r="A10" s="400"/>
      <c r="B10" s="400"/>
      <c r="C10" s="400"/>
      <c r="D10" s="400"/>
      <c r="E10" s="400"/>
    </row>
    <row r="11" spans="1:14" x14ac:dyDescent="0.2">
      <c r="A11" s="401">
        <v>1974</v>
      </c>
      <c r="B11" s="404">
        <v>19028</v>
      </c>
      <c r="C11" s="403"/>
      <c r="D11" s="403"/>
      <c r="E11" s="403">
        <v>71.599999999999994</v>
      </c>
    </row>
    <row r="12" spans="1:14" x14ac:dyDescent="0.2">
      <c r="A12" s="401">
        <v>1984</v>
      </c>
      <c r="B12" s="404">
        <v>18107</v>
      </c>
      <c r="C12" s="403"/>
      <c r="D12" s="403"/>
      <c r="E12" s="403">
        <v>72.5</v>
      </c>
    </row>
    <row r="13" spans="1:14" x14ac:dyDescent="0.2">
      <c r="A13" s="401">
        <v>1994</v>
      </c>
      <c r="B13" s="404">
        <v>15234</v>
      </c>
      <c r="C13" s="403">
        <v>398.5</v>
      </c>
      <c r="D13" s="403">
        <v>183.9</v>
      </c>
      <c r="E13" s="433">
        <v>75</v>
      </c>
    </row>
    <row r="14" spans="1:14" x14ac:dyDescent="0.2">
      <c r="A14" s="401">
        <v>2004</v>
      </c>
      <c r="B14" s="403">
        <v>10.778</v>
      </c>
      <c r="C14" s="403">
        <v>263.89999999999998</v>
      </c>
      <c r="D14" s="403">
        <v>98.9</v>
      </c>
      <c r="E14" s="433">
        <v>77</v>
      </c>
    </row>
    <row r="15" spans="1:14" x14ac:dyDescent="0.2">
      <c r="A15" s="401">
        <v>2014</v>
      </c>
      <c r="B15" s="404">
        <v>6872</v>
      </c>
      <c r="C15" s="403">
        <v>141.5</v>
      </c>
      <c r="D15" s="403">
        <v>52.5</v>
      </c>
      <c r="E15" s="403">
        <v>77.5</v>
      </c>
    </row>
    <row r="16" spans="1:14" x14ac:dyDescent="0.2">
      <c r="A16" s="401">
        <v>2018</v>
      </c>
      <c r="B16" s="404">
        <v>6615</v>
      </c>
      <c r="C16" s="403">
        <v>127.8</v>
      </c>
      <c r="D16" s="403">
        <v>49.5</v>
      </c>
      <c r="E16" s="403">
        <v>77.400000000000006</v>
      </c>
    </row>
    <row r="17" spans="1:14" x14ac:dyDescent="0.2">
      <c r="A17" s="405"/>
      <c r="B17" s="406"/>
      <c r="C17" s="407"/>
      <c r="D17" s="407"/>
      <c r="E17" s="407"/>
    </row>
    <row r="18" spans="1:14" x14ac:dyDescent="0.2">
      <c r="A18" s="401"/>
      <c r="B18" s="404"/>
      <c r="C18" s="403"/>
      <c r="D18" s="403"/>
      <c r="E18" s="403"/>
    </row>
    <row r="19" spans="1:14" ht="10.5" customHeight="1" x14ac:dyDescent="0.2">
      <c r="A19" s="1150" t="s">
        <v>272</v>
      </c>
      <c r="B19" s="1150"/>
      <c r="C19" s="403"/>
      <c r="D19" s="403"/>
      <c r="E19" s="403"/>
    </row>
    <row r="20" spans="1:14" ht="10.5" customHeight="1" x14ac:dyDescent="0.2">
      <c r="A20" s="1151" t="s">
        <v>300</v>
      </c>
      <c r="B20" s="1151"/>
      <c r="C20" s="1151"/>
      <c r="D20" s="1151"/>
      <c r="E20" s="1151"/>
      <c r="F20" s="1151"/>
      <c r="G20" s="1151"/>
      <c r="H20" s="411"/>
      <c r="I20" s="411"/>
      <c r="J20" s="411"/>
      <c r="K20" s="411"/>
      <c r="L20" s="411"/>
    </row>
    <row r="21" spans="1:14" ht="10.5" customHeight="1" x14ac:dyDescent="0.2">
      <c r="A21" s="1151"/>
      <c r="B21" s="1151"/>
      <c r="C21" s="1151"/>
      <c r="D21" s="1151"/>
      <c r="E21" s="1151"/>
      <c r="F21" s="1151"/>
      <c r="G21" s="1151"/>
      <c r="H21" s="411"/>
      <c r="I21" s="411"/>
      <c r="J21" s="411"/>
      <c r="K21" s="411"/>
      <c r="L21" s="411"/>
    </row>
    <row r="22" spans="1:14" ht="10.5" customHeight="1" x14ac:dyDescent="0.2">
      <c r="A22" s="1151" t="s">
        <v>274</v>
      </c>
      <c r="B22" s="1151"/>
      <c r="C22" s="1151"/>
      <c r="D22" s="1151"/>
      <c r="E22" s="1151"/>
      <c r="F22" s="1151"/>
      <c r="G22" s="1151"/>
      <c r="H22" s="411"/>
      <c r="I22" s="411"/>
      <c r="J22" s="411"/>
      <c r="K22" s="411"/>
      <c r="L22" s="411"/>
      <c r="M22" s="411"/>
      <c r="N22" s="411"/>
    </row>
    <row r="23" spans="1:14" x14ac:dyDescent="0.2">
      <c r="A23" s="1151"/>
      <c r="B23" s="1151"/>
      <c r="C23" s="1151"/>
      <c r="D23" s="1151"/>
      <c r="E23" s="1151"/>
      <c r="F23" s="1151"/>
      <c r="G23" s="1151"/>
    </row>
    <row r="25" spans="1:14" ht="10.5" customHeight="1" x14ac:dyDescent="0.2">
      <c r="A25" s="1142" t="s">
        <v>22</v>
      </c>
      <c r="B25" s="1142"/>
      <c r="C25" s="1142"/>
    </row>
  </sheetData>
  <mergeCells count="12">
    <mergeCell ref="A19:B19"/>
    <mergeCell ref="A20:G21"/>
    <mergeCell ref="A22:G23"/>
    <mergeCell ref="A25:C25"/>
    <mergeCell ref="A1:D1"/>
    <mergeCell ref="F1:G1"/>
    <mergeCell ref="A3:K3"/>
    <mergeCell ref="A5:A9"/>
    <mergeCell ref="B5:B9"/>
    <mergeCell ref="C5:C9"/>
    <mergeCell ref="D5:D9"/>
    <mergeCell ref="E5:E9"/>
  </mergeCells>
  <hyperlinks>
    <hyperlink ref="F1" location="Contents!A1" display="back to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election sqref="A1:D1"/>
    </sheetView>
  </sheetViews>
  <sheetFormatPr defaultRowHeight="12.75" x14ac:dyDescent="0.2"/>
  <cols>
    <col min="1" max="1" width="9.140625" style="431"/>
    <col min="2" max="2" width="9.28515625" style="431" customWidth="1"/>
    <col min="3" max="3" width="13.140625" style="431" customWidth="1"/>
    <col min="4" max="4" width="13.85546875" style="431" customWidth="1"/>
    <col min="5" max="5" width="14.5703125" style="431" customWidth="1"/>
    <col min="6" max="16384" width="9.140625" style="431"/>
  </cols>
  <sheetData>
    <row r="1" spans="1:14" ht="18" customHeight="1" x14ac:dyDescent="0.25">
      <c r="A1" s="1143" t="s">
        <v>263</v>
      </c>
      <c r="B1" s="1143"/>
      <c r="C1" s="1143"/>
      <c r="D1" s="1143"/>
      <c r="E1" s="382"/>
      <c r="F1" s="1144" t="s">
        <v>24</v>
      </c>
      <c r="G1" s="1144"/>
      <c r="H1" s="98"/>
      <c r="J1" s="98"/>
      <c r="K1" s="98"/>
      <c r="L1" s="98"/>
      <c r="M1" s="432"/>
      <c r="N1" s="432"/>
    </row>
    <row r="2" spans="1:14" ht="15" customHeight="1" x14ac:dyDescent="0.25">
      <c r="A2" s="382"/>
      <c r="B2" s="382"/>
      <c r="C2" s="382"/>
      <c r="D2" s="382"/>
      <c r="E2" s="382"/>
      <c r="F2" s="98"/>
      <c r="G2" s="98"/>
      <c r="H2" s="98"/>
      <c r="I2" s="98"/>
      <c r="J2" s="98"/>
      <c r="K2" s="98"/>
      <c r="L2" s="98"/>
      <c r="M2" s="432"/>
      <c r="N2" s="432"/>
    </row>
    <row r="3" spans="1:14" ht="12.75" customHeight="1" x14ac:dyDescent="0.2">
      <c r="A3" s="1152" t="s">
        <v>301</v>
      </c>
      <c r="B3" s="1152"/>
      <c r="C3" s="1152"/>
      <c r="D3" s="1152"/>
      <c r="E3" s="1152"/>
      <c r="F3" s="1152"/>
      <c r="G3" s="1152"/>
      <c r="H3" s="1152"/>
      <c r="I3" s="1152"/>
      <c r="J3" s="1152"/>
      <c r="K3" s="1152"/>
      <c r="L3" s="397"/>
      <c r="M3" s="397"/>
    </row>
    <row r="4" spans="1:14" ht="12.75" customHeight="1" x14ac:dyDescent="0.2"/>
    <row r="5" spans="1:14" ht="12.75" customHeight="1" x14ac:dyDescent="0.2">
      <c r="A5" s="1153" t="s">
        <v>165</v>
      </c>
      <c r="B5" s="1153" t="s">
        <v>268</v>
      </c>
      <c r="C5" s="1153" t="s">
        <v>269</v>
      </c>
      <c r="D5" s="1153" t="s">
        <v>270</v>
      </c>
      <c r="E5" s="1153" t="s">
        <v>271</v>
      </c>
    </row>
    <row r="6" spans="1:14" ht="12.75" customHeight="1" x14ac:dyDescent="0.2">
      <c r="A6" s="1154"/>
      <c r="B6" s="1154"/>
      <c r="C6" s="1154"/>
      <c r="D6" s="1154"/>
      <c r="E6" s="1154"/>
    </row>
    <row r="7" spans="1:14" ht="12.75" customHeight="1" x14ac:dyDescent="0.2">
      <c r="A7" s="1154"/>
      <c r="B7" s="1154"/>
      <c r="C7" s="1154"/>
      <c r="D7" s="1154"/>
      <c r="E7" s="1154"/>
    </row>
    <row r="8" spans="1:14" ht="12.75" customHeight="1" x14ac:dyDescent="0.2">
      <c r="A8" s="1154"/>
      <c r="B8" s="1154"/>
      <c r="C8" s="1154"/>
      <c r="D8" s="1154"/>
      <c r="E8" s="1154"/>
    </row>
    <row r="9" spans="1:14" ht="12.75" customHeight="1" x14ac:dyDescent="0.2">
      <c r="A9" s="1155"/>
      <c r="B9" s="1155"/>
      <c r="C9" s="1155"/>
      <c r="D9" s="1155"/>
      <c r="E9" s="1155"/>
      <c r="F9" s="108"/>
    </row>
    <row r="10" spans="1:14" ht="12.75" customHeight="1" x14ac:dyDescent="0.2">
      <c r="A10" s="400"/>
      <c r="B10" s="400"/>
      <c r="C10" s="400"/>
      <c r="D10" s="400"/>
      <c r="E10" s="400"/>
      <c r="F10" s="108"/>
    </row>
    <row r="11" spans="1:14" ht="12.75" customHeight="1" x14ac:dyDescent="0.2">
      <c r="A11" s="434">
        <v>1974</v>
      </c>
      <c r="B11" s="435">
        <v>10197</v>
      </c>
      <c r="C11" s="436"/>
      <c r="D11" s="436"/>
      <c r="E11" s="436">
        <v>75.5</v>
      </c>
      <c r="F11" s="108"/>
    </row>
    <row r="12" spans="1:14" ht="12.75" customHeight="1" x14ac:dyDescent="0.2">
      <c r="A12" s="434">
        <v>1984</v>
      </c>
      <c r="B12" s="435">
        <v>8378</v>
      </c>
      <c r="C12" s="436"/>
      <c r="D12" s="436"/>
      <c r="E12" s="436">
        <v>77.400000000000006</v>
      </c>
      <c r="F12" s="108"/>
    </row>
    <row r="13" spans="1:14" ht="12.75" customHeight="1" x14ac:dyDescent="0.2">
      <c r="A13" s="434">
        <v>1994</v>
      </c>
      <c r="B13" s="435">
        <v>7684</v>
      </c>
      <c r="C13" s="436">
        <v>214.9</v>
      </c>
      <c r="D13" s="436">
        <v>56.7</v>
      </c>
      <c r="E13" s="436">
        <v>79.400000000000006</v>
      </c>
      <c r="F13" s="108"/>
    </row>
    <row r="14" spans="1:14" ht="12.75" customHeight="1" x14ac:dyDescent="0.2">
      <c r="A14" s="434">
        <v>2004</v>
      </c>
      <c r="B14" s="435">
        <v>6155</v>
      </c>
      <c r="C14" s="436">
        <v>160.4</v>
      </c>
      <c r="D14" s="436">
        <v>32</v>
      </c>
      <c r="E14" s="436">
        <v>81.5</v>
      </c>
      <c r="F14" s="108"/>
    </row>
    <row r="15" spans="1:14" ht="12.75" customHeight="1" x14ac:dyDescent="0.2">
      <c r="A15" s="434">
        <v>2014</v>
      </c>
      <c r="B15" s="435">
        <v>4123</v>
      </c>
      <c r="C15" s="436">
        <v>87.4</v>
      </c>
      <c r="D15" s="436">
        <v>17.399999999999999</v>
      </c>
      <c r="E15" s="436">
        <v>82.4</v>
      </c>
      <c r="F15" s="108"/>
    </row>
    <row r="16" spans="1:14" ht="12.75" customHeight="1" x14ac:dyDescent="0.2">
      <c r="A16" s="434">
        <v>2018</v>
      </c>
      <c r="B16" s="435">
        <v>3831</v>
      </c>
      <c r="C16" s="436">
        <v>76.5</v>
      </c>
      <c r="D16" s="436">
        <v>16.8</v>
      </c>
      <c r="E16" s="437">
        <v>82</v>
      </c>
      <c r="F16" s="108"/>
    </row>
    <row r="17" spans="1:13" ht="12.75" customHeight="1" x14ac:dyDescent="0.2">
      <c r="A17" s="438"/>
      <c r="B17" s="439"/>
      <c r="C17" s="440"/>
      <c r="D17" s="440"/>
      <c r="E17" s="441"/>
      <c r="F17" s="108"/>
    </row>
    <row r="18" spans="1:13" ht="12.75" customHeight="1" x14ac:dyDescent="0.2">
      <c r="A18" s="434"/>
      <c r="B18" s="435"/>
      <c r="C18" s="436"/>
      <c r="D18" s="436"/>
      <c r="E18" s="436"/>
      <c r="F18" s="108"/>
    </row>
    <row r="19" spans="1:13" ht="12.75" customHeight="1" x14ac:dyDescent="0.2">
      <c r="A19" s="1150" t="s">
        <v>272</v>
      </c>
      <c r="B19" s="1150"/>
      <c r="C19" s="442"/>
      <c r="D19" s="442"/>
      <c r="E19" s="442"/>
    </row>
    <row r="20" spans="1:13" ht="12.75" customHeight="1" x14ac:dyDescent="0.2">
      <c r="A20" s="1151" t="s">
        <v>302</v>
      </c>
      <c r="B20" s="1151"/>
      <c r="C20" s="1151"/>
      <c r="D20" s="1151"/>
      <c r="E20" s="1151"/>
      <c r="F20" s="1151"/>
      <c r="G20" s="1151"/>
      <c r="H20" s="411"/>
      <c r="I20" s="411"/>
      <c r="J20" s="411"/>
      <c r="K20" s="411"/>
    </row>
    <row r="21" spans="1:13" ht="12.75" customHeight="1" x14ac:dyDescent="0.2">
      <c r="A21" s="1151"/>
      <c r="B21" s="1151"/>
      <c r="C21" s="1151"/>
      <c r="D21" s="1151"/>
      <c r="E21" s="1151"/>
      <c r="F21" s="1151"/>
      <c r="G21" s="1151"/>
      <c r="H21" s="411"/>
      <c r="I21" s="411"/>
      <c r="J21" s="411"/>
      <c r="K21" s="411"/>
    </row>
    <row r="22" spans="1:13" ht="12.75" customHeight="1" x14ac:dyDescent="0.2">
      <c r="A22" s="1151" t="s">
        <v>274</v>
      </c>
      <c r="B22" s="1151"/>
      <c r="C22" s="1151"/>
      <c r="D22" s="1151"/>
      <c r="E22" s="1151"/>
      <c r="F22" s="1151"/>
      <c r="G22" s="1151"/>
      <c r="H22" s="411"/>
      <c r="I22" s="411"/>
      <c r="J22" s="411"/>
      <c r="K22" s="411"/>
      <c r="L22" s="411"/>
      <c r="M22" s="411"/>
    </row>
    <row r="23" spans="1:13" ht="12.75" customHeight="1" x14ac:dyDescent="0.2">
      <c r="A23" s="1151"/>
      <c r="B23" s="1151"/>
      <c r="C23" s="1151"/>
      <c r="D23" s="1151"/>
      <c r="E23" s="1151"/>
      <c r="F23" s="1151"/>
      <c r="G23" s="1151"/>
    </row>
    <row r="24" spans="1:13" ht="12.75" customHeight="1" x14ac:dyDescent="0.2"/>
    <row r="25" spans="1:13" ht="12.75" customHeight="1" x14ac:dyDescent="0.2">
      <c r="A25" s="1142" t="s">
        <v>22</v>
      </c>
      <c r="B25" s="1142"/>
      <c r="C25" s="1142"/>
    </row>
    <row r="26" spans="1:13" ht="12.75" customHeight="1" x14ac:dyDescent="0.2"/>
    <row r="27" spans="1:13" ht="12.75" customHeight="1" x14ac:dyDescent="0.2"/>
    <row r="28" spans="1:13" ht="12.75" customHeight="1" x14ac:dyDescent="0.2"/>
    <row r="29" spans="1:13" ht="12.75" customHeight="1" x14ac:dyDescent="0.2"/>
  </sheetData>
  <mergeCells count="12">
    <mergeCell ref="A19:B19"/>
    <mergeCell ref="A20:G21"/>
    <mergeCell ref="A22:G23"/>
    <mergeCell ref="A25:C25"/>
    <mergeCell ref="A1:D1"/>
    <mergeCell ref="F1:G1"/>
    <mergeCell ref="A3:K3"/>
    <mergeCell ref="A5:A9"/>
    <mergeCell ref="B5:B9"/>
    <mergeCell ref="C5:C9"/>
    <mergeCell ref="D5:D9"/>
    <mergeCell ref="E5:E9"/>
  </mergeCells>
  <hyperlinks>
    <hyperlink ref="F1" location="Contents!A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sqref="A1:E1"/>
    </sheetView>
  </sheetViews>
  <sheetFormatPr defaultRowHeight="12.75" x14ac:dyDescent="0.2"/>
  <cols>
    <col min="1" max="2" width="9.140625" style="431"/>
    <col min="3" max="3" width="12.42578125" style="431" customWidth="1"/>
    <col min="4" max="4" width="12.5703125" style="431" customWidth="1"/>
    <col min="5" max="5" width="14" style="431" customWidth="1"/>
    <col min="6" max="16384" width="9.140625" style="431"/>
  </cols>
  <sheetData>
    <row r="1" spans="1:14" ht="18" customHeight="1" x14ac:dyDescent="0.25">
      <c r="A1" s="1143" t="s">
        <v>263</v>
      </c>
      <c r="B1" s="1143"/>
      <c r="C1" s="1143"/>
      <c r="D1" s="1143"/>
      <c r="E1" s="1143"/>
      <c r="F1" s="98"/>
      <c r="G1" s="1144" t="s">
        <v>24</v>
      </c>
      <c r="H1" s="1144"/>
      <c r="J1" s="98"/>
      <c r="K1" s="98"/>
      <c r="L1" s="98"/>
      <c r="M1" s="1166"/>
      <c r="N1" s="1166"/>
    </row>
    <row r="2" spans="1:14" ht="15" customHeight="1" x14ac:dyDescent="0.25">
      <c r="A2" s="382"/>
      <c r="B2" s="382"/>
      <c r="C2" s="382"/>
      <c r="D2" s="382"/>
      <c r="E2" s="382"/>
      <c r="F2" s="98"/>
      <c r="G2" s="98"/>
      <c r="H2" s="98"/>
      <c r="I2" s="98"/>
      <c r="J2" s="98"/>
      <c r="K2" s="98"/>
      <c r="L2" s="98"/>
      <c r="M2" s="432"/>
      <c r="N2" s="432"/>
    </row>
    <row r="3" spans="1:14" ht="12.75" customHeight="1" x14ac:dyDescent="0.2">
      <c r="A3" s="1152" t="s">
        <v>303</v>
      </c>
      <c r="B3" s="1152"/>
      <c r="C3" s="1152"/>
      <c r="D3" s="1152"/>
      <c r="E3" s="1152"/>
      <c r="F3" s="1152"/>
      <c r="G3" s="1152"/>
      <c r="H3" s="1152"/>
      <c r="I3" s="1152"/>
      <c r="J3" s="1152"/>
      <c r="K3" s="399"/>
      <c r="L3" s="399"/>
    </row>
    <row r="4" spans="1:14" ht="12.75" customHeight="1" x14ac:dyDescent="0.2">
      <c r="A4" s="397"/>
      <c r="B4" s="399"/>
      <c r="C4" s="399"/>
      <c r="D4" s="399"/>
      <c r="E4" s="399"/>
    </row>
    <row r="5" spans="1:14" ht="12.75" customHeight="1" x14ac:dyDescent="0.2">
      <c r="A5" s="1153" t="s">
        <v>165</v>
      </c>
      <c r="B5" s="1153" t="s">
        <v>268</v>
      </c>
      <c r="C5" s="1153" t="s">
        <v>269</v>
      </c>
      <c r="D5" s="1153" t="s">
        <v>270</v>
      </c>
      <c r="E5" s="1153" t="s">
        <v>271</v>
      </c>
    </row>
    <row r="6" spans="1:14" ht="12.75" customHeight="1" x14ac:dyDescent="0.2">
      <c r="A6" s="1154"/>
      <c r="B6" s="1154"/>
      <c r="C6" s="1154"/>
      <c r="D6" s="1154"/>
      <c r="E6" s="1154"/>
    </row>
    <row r="7" spans="1:14" ht="12.75" customHeight="1" x14ac:dyDescent="0.2">
      <c r="A7" s="1154"/>
      <c r="B7" s="1154"/>
      <c r="C7" s="1154"/>
      <c r="D7" s="1154"/>
      <c r="E7" s="1154"/>
    </row>
    <row r="8" spans="1:14" ht="12.75" customHeight="1" x14ac:dyDescent="0.2">
      <c r="A8" s="1154"/>
      <c r="B8" s="1154"/>
      <c r="C8" s="1154"/>
      <c r="D8" s="1154"/>
      <c r="E8" s="1154"/>
    </row>
    <row r="9" spans="1:14" ht="12.75" customHeight="1" x14ac:dyDescent="0.2">
      <c r="A9" s="1155"/>
      <c r="B9" s="1155"/>
      <c r="C9" s="1155"/>
      <c r="D9" s="1155"/>
      <c r="E9" s="1155"/>
    </row>
    <row r="10" spans="1:14" ht="12.75" customHeight="1" x14ac:dyDescent="0.2">
      <c r="A10" s="400"/>
      <c r="B10" s="400"/>
      <c r="C10" s="400"/>
      <c r="D10" s="400"/>
      <c r="E10" s="400"/>
    </row>
    <row r="11" spans="1:14" ht="12.75" customHeight="1" x14ac:dyDescent="0.2">
      <c r="A11" s="401">
        <v>1974</v>
      </c>
      <c r="B11" s="404">
        <v>6285</v>
      </c>
      <c r="C11" s="403"/>
      <c r="D11" s="403"/>
      <c r="E11" s="433">
        <v>71.900000000000006</v>
      </c>
    </row>
    <row r="12" spans="1:14" ht="12.75" customHeight="1" x14ac:dyDescent="0.2">
      <c r="A12" s="401">
        <v>1984</v>
      </c>
      <c r="B12" s="404">
        <v>7099</v>
      </c>
      <c r="C12" s="403"/>
      <c r="D12" s="403"/>
      <c r="E12" s="433">
        <v>76.599999999999994</v>
      </c>
    </row>
    <row r="13" spans="1:14" ht="12.75" customHeight="1" x14ac:dyDescent="0.2">
      <c r="A13" s="401">
        <v>1994</v>
      </c>
      <c r="B13" s="404">
        <v>6981</v>
      </c>
      <c r="C13" s="433">
        <v>197</v>
      </c>
      <c r="D13" s="433">
        <v>55.3</v>
      </c>
      <c r="E13" s="433">
        <v>79</v>
      </c>
    </row>
    <row r="14" spans="1:14" ht="12.75" customHeight="1" x14ac:dyDescent="0.2">
      <c r="A14" s="401">
        <v>2004</v>
      </c>
      <c r="B14" s="404">
        <v>6743</v>
      </c>
      <c r="C14" s="403">
        <v>172.7</v>
      </c>
      <c r="D14" s="433">
        <v>47</v>
      </c>
      <c r="E14" s="433">
        <v>79.8</v>
      </c>
    </row>
    <row r="15" spans="1:14" ht="12.75" customHeight="1" x14ac:dyDescent="0.2">
      <c r="A15" s="401">
        <v>2014</v>
      </c>
      <c r="B15" s="404">
        <v>6706</v>
      </c>
      <c r="C15" s="403">
        <v>140.4</v>
      </c>
      <c r="D15" s="433">
        <v>40</v>
      </c>
      <c r="E15" s="433">
        <v>80.3</v>
      </c>
    </row>
    <row r="16" spans="1:14" ht="12.75" customHeight="1" x14ac:dyDescent="0.2">
      <c r="A16" s="401">
        <v>2018</v>
      </c>
      <c r="B16" s="404">
        <v>7128</v>
      </c>
      <c r="C16" s="433">
        <v>141</v>
      </c>
      <c r="D16" s="433">
        <v>37.6</v>
      </c>
      <c r="E16" s="433">
        <v>80.7</v>
      </c>
    </row>
    <row r="17" spans="1:13" ht="12.75" customHeight="1" x14ac:dyDescent="0.2">
      <c r="A17" s="405"/>
      <c r="B17" s="406"/>
      <c r="C17" s="443"/>
      <c r="D17" s="443"/>
      <c r="E17" s="443"/>
    </row>
    <row r="18" spans="1:13" ht="12.75" customHeight="1" x14ac:dyDescent="0.2">
      <c r="A18" s="444"/>
      <c r="B18" s="404"/>
      <c r="C18" s="403"/>
      <c r="D18" s="403"/>
      <c r="E18" s="403"/>
    </row>
    <row r="19" spans="1:13" ht="12.75" customHeight="1" x14ac:dyDescent="0.2">
      <c r="A19" s="1150" t="s">
        <v>272</v>
      </c>
      <c r="B19" s="1150"/>
      <c r="C19" s="403"/>
      <c r="D19" s="403"/>
      <c r="E19" s="403"/>
    </row>
    <row r="20" spans="1:13" ht="12.75" customHeight="1" x14ac:dyDescent="0.2">
      <c r="A20" s="1151" t="s">
        <v>304</v>
      </c>
      <c r="B20" s="1151"/>
      <c r="C20" s="1151"/>
      <c r="D20" s="1151"/>
      <c r="E20" s="1151"/>
      <c r="F20" s="1151"/>
      <c r="G20" s="1151"/>
      <c r="H20" s="1151"/>
      <c r="I20" s="411"/>
      <c r="J20" s="411"/>
      <c r="K20" s="411"/>
    </row>
    <row r="21" spans="1:13" ht="12.75" customHeight="1" x14ac:dyDescent="0.2">
      <c r="A21" s="1151"/>
      <c r="B21" s="1151"/>
      <c r="C21" s="1151"/>
      <c r="D21" s="1151"/>
      <c r="E21" s="1151"/>
      <c r="F21" s="1151"/>
      <c r="G21" s="1151"/>
      <c r="H21" s="1151"/>
      <c r="I21" s="411"/>
      <c r="J21" s="411"/>
      <c r="K21" s="411"/>
    </row>
    <row r="22" spans="1:13" ht="12.75" customHeight="1" x14ac:dyDescent="0.2">
      <c r="A22" s="1151" t="s">
        <v>274</v>
      </c>
      <c r="B22" s="1151"/>
      <c r="C22" s="1151"/>
      <c r="D22" s="1151"/>
      <c r="E22" s="1151"/>
      <c r="F22" s="1151"/>
      <c r="G22" s="1151"/>
      <c r="H22" s="1151"/>
      <c r="I22" s="410"/>
      <c r="J22" s="410"/>
      <c r="K22" s="410"/>
      <c r="L22" s="411"/>
      <c r="M22" s="411"/>
    </row>
    <row r="23" spans="1:13" ht="12.75" customHeight="1" x14ac:dyDescent="0.2">
      <c r="A23" s="1151"/>
      <c r="B23" s="1151"/>
      <c r="C23" s="1151"/>
      <c r="D23" s="1151"/>
      <c r="E23" s="1151"/>
      <c r="F23" s="1151"/>
      <c r="G23" s="1151"/>
      <c r="H23" s="1151"/>
      <c r="I23" s="410"/>
      <c r="J23" s="410"/>
      <c r="K23" s="410"/>
    </row>
    <row r="24" spans="1:13" ht="12.75" customHeight="1" x14ac:dyDescent="0.2">
      <c r="A24" s="445"/>
    </row>
    <row r="25" spans="1:13" ht="12.75" customHeight="1" x14ac:dyDescent="0.2">
      <c r="A25" s="1142" t="s">
        <v>22</v>
      </c>
      <c r="B25" s="1142"/>
      <c r="C25" s="1142"/>
    </row>
    <row r="26" spans="1:13" ht="12.75" customHeight="1" x14ac:dyDescent="0.2"/>
    <row r="27" spans="1:13" ht="12.75" customHeight="1" x14ac:dyDescent="0.2"/>
    <row r="28" spans="1:13" ht="12.75" customHeight="1" x14ac:dyDescent="0.2"/>
  </sheetData>
  <mergeCells count="13">
    <mergeCell ref="A19:B19"/>
    <mergeCell ref="A20:H21"/>
    <mergeCell ref="A22:H23"/>
    <mergeCell ref="A25:C25"/>
    <mergeCell ref="A1:E1"/>
    <mergeCell ref="G1:H1"/>
    <mergeCell ref="M1:N1"/>
    <mergeCell ref="A3:J3"/>
    <mergeCell ref="A5:A9"/>
    <mergeCell ref="B5:B9"/>
    <mergeCell ref="C5:C9"/>
    <mergeCell ref="D5:D9"/>
    <mergeCell ref="E5:E9"/>
  </mergeCells>
  <hyperlinks>
    <hyperlink ref="G1" location="Contents!A1" display="back to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sqref="A1:D1"/>
    </sheetView>
  </sheetViews>
  <sheetFormatPr defaultRowHeight="12.75" x14ac:dyDescent="0.2"/>
  <cols>
    <col min="1" max="1" width="9.140625" style="431"/>
    <col min="2" max="2" width="10.5703125" style="431" customWidth="1"/>
    <col min="3" max="3" width="13.42578125" style="431" customWidth="1"/>
    <col min="4" max="4" width="13.5703125" style="431" customWidth="1"/>
    <col min="5" max="5" width="13" style="431" customWidth="1"/>
    <col min="6" max="16384" width="9.140625" style="431"/>
  </cols>
  <sheetData>
    <row r="1" spans="1:14" ht="18" customHeight="1" x14ac:dyDescent="0.25">
      <c r="A1" s="1143" t="s">
        <v>263</v>
      </c>
      <c r="B1" s="1143"/>
      <c r="C1" s="1143"/>
      <c r="D1" s="1143"/>
      <c r="E1" s="382"/>
      <c r="F1" s="1144" t="s">
        <v>24</v>
      </c>
      <c r="G1" s="1144"/>
      <c r="H1" s="98"/>
      <c r="J1" s="98"/>
      <c r="K1" s="98"/>
      <c r="L1" s="98"/>
      <c r="M1" s="432"/>
      <c r="N1" s="432"/>
    </row>
    <row r="2" spans="1:14" ht="15" customHeight="1" x14ac:dyDescent="0.25">
      <c r="A2" s="382"/>
      <c r="B2" s="382"/>
      <c r="C2" s="382"/>
      <c r="D2" s="382"/>
      <c r="E2" s="382"/>
      <c r="F2" s="98"/>
      <c r="G2" s="98"/>
      <c r="H2" s="98"/>
      <c r="I2" s="98"/>
      <c r="J2" s="98"/>
      <c r="K2" s="98"/>
      <c r="L2" s="98"/>
      <c r="M2" s="432"/>
      <c r="N2" s="432"/>
    </row>
    <row r="3" spans="1:14" ht="12.75" customHeight="1" x14ac:dyDescent="0.2">
      <c r="A3" s="1152" t="s">
        <v>305</v>
      </c>
      <c r="B3" s="1152"/>
      <c r="C3" s="1152"/>
      <c r="D3" s="1152"/>
      <c r="E3" s="1152"/>
      <c r="F3" s="1152"/>
      <c r="G3" s="1152"/>
      <c r="H3" s="1152"/>
      <c r="I3" s="1152"/>
      <c r="J3" s="1152"/>
      <c r="K3" s="1152"/>
      <c r="L3" s="397"/>
      <c r="M3" s="397"/>
    </row>
    <row r="4" spans="1:14" ht="12.75" customHeight="1" x14ac:dyDescent="0.2">
      <c r="A4" s="446"/>
    </row>
    <row r="5" spans="1:14" ht="12.75" customHeight="1" x14ac:dyDescent="0.2">
      <c r="A5" s="1154" t="s">
        <v>165</v>
      </c>
      <c r="B5" s="1154" t="s">
        <v>268</v>
      </c>
      <c r="C5" s="1154" t="s">
        <v>269</v>
      </c>
      <c r="D5" s="1154" t="s">
        <v>270</v>
      </c>
      <c r="E5" s="1154" t="s">
        <v>271</v>
      </c>
    </row>
    <row r="6" spans="1:14" ht="12.75" customHeight="1" x14ac:dyDescent="0.2">
      <c r="A6" s="1154"/>
      <c r="B6" s="1154"/>
      <c r="C6" s="1154"/>
      <c r="D6" s="1154"/>
      <c r="E6" s="1154"/>
    </row>
    <row r="7" spans="1:14" ht="12.75" customHeight="1" x14ac:dyDescent="0.2">
      <c r="A7" s="1154"/>
      <c r="B7" s="1154"/>
      <c r="C7" s="1154"/>
      <c r="D7" s="1154"/>
      <c r="E7" s="1154"/>
    </row>
    <row r="8" spans="1:14" ht="12.75" customHeight="1" x14ac:dyDescent="0.2">
      <c r="A8" s="1154"/>
      <c r="B8" s="1154"/>
      <c r="C8" s="1154"/>
      <c r="D8" s="1154"/>
      <c r="E8" s="1154"/>
    </row>
    <row r="9" spans="1:14" x14ac:dyDescent="0.2">
      <c r="A9" s="1155"/>
      <c r="B9" s="1155"/>
      <c r="C9" s="1155"/>
      <c r="D9" s="1155"/>
      <c r="E9" s="1155"/>
    </row>
    <row r="10" spans="1:14" x14ac:dyDescent="0.2">
      <c r="A10" s="400"/>
      <c r="B10" s="400"/>
      <c r="C10" s="400"/>
      <c r="D10" s="400"/>
      <c r="E10" s="400"/>
    </row>
    <row r="11" spans="1:14" x14ac:dyDescent="0.2">
      <c r="A11" s="401">
        <v>1984</v>
      </c>
      <c r="B11" s="404">
        <v>389</v>
      </c>
      <c r="C11" s="403"/>
      <c r="D11" s="403"/>
      <c r="E11" s="403">
        <v>83.3</v>
      </c>
    </row>
    <row r="12" spans="1:14" x14ac:dyDescent="0.2">
      <c r="A12" s="401">
        <v>1994</v>
      </c>
      <c r="B12" s="404">
        <v>629</v>
      </c>
      <c r="C12" s="403">
        <v>19.399999999999999</v>
      </c>
      <c r="D12" s="403">
        <v>1.6</v>
      </c>
      <c r="E12" s="403">
        <v>84.8</v>
      </c>
    </row>
    <row r="13" spans="1:14" x14ac:dyDescent="0.2">
      <c r="A13" s="401">
        <v>2004</v>
      </c>
      <c r="B13" s="404">
        <v>2354</v>
      </c>
      <c r="C13" s="403">
        <v>65.599999999999994</v>
      </c>
      <c r="D13" s="403">
        <v>5.3</v>
      </c>
      <c r="E13" s="403">
        <v>85.7</v>
      </c>
    </row>
    <row r="14" spans="1:14" x14ac:dyDescent="0.2">
      <c r="A14" s="401">
        <v>2014</v>
      </c>
      <c r="B14" s="404">
        <v>4915</v>
      </c>
      <c r="C14" s="403">
        <v>107.3</v>
      </c>
      <c r="D14" s="403">
        <v>5.8</v>
      </c>
      <c r="E14" s="403">
        <v>86.9</v>
      </c>
    </row>
    <row r="15" spans="1:14" x14ac:dyDescent="0.2">
      <c r="A15" s="401">
        <v>2018</v>
      </c>
      <c r="B15" s="404">
        <v>6484</v>
      </c>
      <c r="C15" s="403">
        <v>132.69999999999999</v>
      </c>
      <c r="D15" s="403">
        <v>7.4</v>
      </c>
      <c r="E15" s="403">
        <v>86.9</v>
      </c>
    </row>
    <row r="16" spans="1:14" x14ac:dyDescent="0.2">
      <c r="A16" s="447"/>
      <c r="B16" s="406"/>
      <c r="C16" s="407"/>
      <c r="D16" s="407"/>
      <c r="E16" s="407"/>
    </row>
    <row r="17" spans="1:13" x14ac:dyDescent="0.2">
      <c r="A17" s="444"/>
      <c r="B17" s="404"/>
      <c r="C17" s="403"/>
      <c r="D17" s="403"/>
      <c r="E17" s="403"/>
    </row>
    <row r="18" spans="1:13" ht="12.75" customHeight="1" x14ac:dyDescent="0.2">
      <c r="A18" s="1150" t="s">
        <v>272</v>
      </c>
      <c r="B18" s="1150"/>
      <c r="C18" s="403"/>
      <c r="D18" s="403"/>
      <c r="E18" s="403"/>
    </row>
    <row r="19" spans="1:13" ht="12.75" customHeight="1" x14ac:dyDescent="0.2">
      <c r="A19" s="1167" t="s">
        <v>306</v>
      </c>
      <c r="B19" s="1167"/>
      <c r="C19" s="1167"/>
      <c r="D19" s="1167"/>
      <c r="E19" s="1167"/>
      <c r="F19" s="1167"/>
      <c r="G19" s="1167"/>
      <c r="H19" s="1167"/>
      <c r="I19" s="1167"/>
      <c r="J19" s="1167"/>
      <c r="K19" s="1167"/>
    </row>
    <row r="20" spans="1:13" ht="12.75" customHeight="1" x14ac:dyDescent="0.2">
      <c r="A20" s="1151" t="s">
        <v>274</v>
      </c>
      <c r="B20" s="1151"/>
      <c r="C20" s="1151"/>
      <c r="D20" s="1151"/>
      <c r="E20" s="1151"/>
      <c r="F20" s="1151"/>
      <c r="G20" s="1151"/>
      <c r="H20" s="1151"/>
      <c r="I20" s="1151"/>
      <c r="J20" s="1151"/>
      <c r="K20" s="411"/>
      <c r="L20" s="411"/>
      <c r="M20" s="411"/>
    </row>
    <row r="21" spans="1:13" ht="12.75" customHeight="1" x14ac:dyDescent="0.2">
      <c r="A21" s="1151"/>
      <c r="B21" s="1151"/>
      <c r="C21" s="1151"/>
      <c r="D21" s="1151"/>
      <c r="E21" s="1151"/>
      <c r="F21" s="1151"/>
      <c r="G21" s="1151"/>
      <c r="H21" s="1151"/>
      <c r="I21" s="1151"/>
      <c r="J21" s="1151"/>
    </row>
    <row r="22" spans="1:13" ht="12.75" customHeight="1" x14ac:dyDescent="0.2">
      <c r="A22" s="410"/>
      <c r="B22" s="410"/>
      <c r="C22" s="410"/>
      <c r="D22" s="410"/>
      <c r="E22" s="410"/>
      <c r="F22" s="410"/>
      <c r="G22" s="410"/>
      <c r="H22" s="410"/>
      <c r="I22" s="410"/>
      <c r="J22" s="410"/>
    </row>
    <row r="23" spans="1:13" ht="12.75" customHeight="1" x14ac:dyDescent="0.2">
      <c r="A23" s="1142" t="s">
        <v>22</v>
      </c>
      <c r="B23" s="1142"/>
      <c r="C23" s="1142"/>
    </row>
    <row r="24" spans="1:13" ht="12.75" customHeight="1" x14ac:dyDescent="0.2"/>
    <row r="25" spans="1:13" ht="12.75" customHeight="1" x14ac:dyDescent="0.2"/>
    <row r="26" spans="1:13" ht="12.75" customHeight="1" x14ac:dyDescent="0.2"/>
    <row r="27" spans="1:13" ht="12.75" customHeight="1" x14ac:dyDescent="0.2"/>
    <row r="28" spans="1:13" ht="12.75" customHeight="1" x14ac:dyDescent="0.2"/>
    <row r="29" spans="1:13" ht="12.75" customHeight="1" x14ac:dyDescent="0.2"/>
    <row r="30" spans="1:13" ht="12.75" customHeight="1" x14ac:dyDescent="0.2"/>
    <row r="31" spans="1:13" ht="12.75" customHeight="1" x14ac:dyDescent="0.2"/>
    <row r="32" spans="1:13" ht="12.75" customHeight="1" x14ac:dyDescent="0.2"/>
    <row r="33" ht="12.75" customHeight="1" x14ac:dyDescent="0.2"/>
    <row r="34" ht="12.75" customHeight="1" x14ac:dyDescent="0.2"/>
  </sheetData>
  <mergeCells count="12">
    <mergeCell ref="A18:B18"/>
    <mergeCell ref="A19:K19"/>
    <mergeCell ref="A20:J21"/>
    <mergeCell ref="A23:C23"/>
    <mergeCell ref="A1:D1"/>
    <mergeCell ref="F1:G1"/>
    <mergeCell ref="A3:K3"/>
    <mergeCell ref="A5:A9"/>
    <mergeCell ref="B5:B9"/>
    <mergeCell ref="C5:C9"/>
    <mergeCell ref="D5:D9"/>
    <mergeCell ref="E5:E9"/>
  </mergeCells>
  <hyperlinks>
    <hyperlink ref="F1" location="Contents!A1" display="back to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sqref="A1:D1"/>
    </sheetView>
  </sheetViews>
  <sheetFormatPr defaultRowHeight="12.75" x14ac:dyDescent="0.2"/>
  <cols>
    <col min="1" max="5" width="13" style="431" customWidth="1"/>
    <col min="6" max="16384" width="9.140625" style="431"/>
  </cols>
  <sheetData>
    <row r="1" spans="1:10" ht="18" customHeight="1" x14ac:dyDescent="0.25">
      <c r="A1" s="1143" t="s">
        <v>263</v>
      </c>
      <c r="B1" s="1143"/>
      <c r="C1" s="1143"/>
      <c r="D1" s="1143"/>
      <c r="E1" s="382"/>
      <c r="F1" s="1144" t="s">
        <v>24</v>
      </c>
      <c r="G1" s="1144"/>
      <c r="H1" s="98"/>
      <c r="J1" s="432"/>
    </row>
    <row r="2" spans="1:10" ht="15" customHeight="1" x14ac:dyDescent="0.25">
      <c r="A2" s="382"/>
      <c r="B2" s="382"/>
      <c r="C2" s="382"/>
      <c r="D2" s="382"/>
      <c r="E2" s="382"/>
      <c r="F2" s="98"/>
      <c r="G2" s="98"/>
      <c r="H2" s="98"/>
      <c r="I2" s="432"/>
      <c r="J2" s="432"/>
    </row>
    <row r="3" spans="1:10" ht="12.75" customHeight="1" x14ac:dyDescent="0.2">
      <c r="A3" s="1170" t="s">
        <v>307</v>
      </c>
      <c r="B3" s="1171"/>
      <c r="C3" s="1171"/>
      <c r="D3" s="1171"/>
      <c r="E3" s="1171"/>
      <c r="F3" s="1171"/>
      <c r="G3" s="1171"/>
      <c r="H3" s="1171"/>
      <c r="I3" s="1171"/>
      <c r="J3" s="397"/>
    </row>
    <row r="4" spans="1:10" ht="12.75" customHeight="1" x14ac:dyDescent="0.2">
      <c r="A4" s="448"/>
    </row>
    <row r="5" spans="1:10" ht="12.75" customHeight="1" x14ac:dyDescent="0.2">
      <c r="A5" s="1153" t="s">
        <v>165</v>
      </c>
      <c r="B5" s="1153" t="s">
        <v>268</v>
      </c>
      <c r="C5" s="1153" t="s">
        <v>269</v>
      </c>
      <c r="D5" s="1153" t="s">
        <v>270</v>
      </c>
      <c r="E5" s="1153" t="s">
        <v>271</v>
      </c>
    </row>
    <row r="6" spans="1:10" ht="12.75" customHeight="1" x14ac:dyDescent="0.2">
      <c r="A6" s="1154"/>
      <c r="B6" s="1154"/>
      <c r="C6" s="1154"/>
      <c r="D6" s="1154"/>
      <c r="E6" s="1154"/>
    </row>
    <row r="7" spans="1:10" ht="12.75" customHeight="1" x14ac:dyDescent="0.2">
      <c r="A7" s="1154"/>
      <c r="B7" s="1154"/>
      <c r="C7" s="1154"/>
      <c r="D7" s="1154"/>
      <c r="E7" s="1154"/>
    </row>
    <row r="8" spans="1:10" ht="12.75" customHeight="1" x14ac:dyDescent="0.2">
      <c r="A8" s="1154"/>
      <c r="B8" s="1154"/>
      <c r="C8" s="1154"/>
      <c r="D8" s="1154"/>
      <c r="E8" s="1154"/>
    </row>
    <row r="9" spans="1:10" x14ac:dyDescent="0.2">
      <c r="A9" s="1155"/>
      <c r="B9" s="1155"/>
      <c r="C9" s="1155"/>
      <c r="D9" s="1155"/>
      <c r="E9" s="1155"/>
    </row>
    <row r="10" spans="1:10" x14ac:dyDescent="0.2">
      <c r="A10" s="400"/>
      <c r="B10" s="400"/>
      <c r="C10" s="400"/>
      <c r="D10" s="400"/>
      <c r="E10" s="400"/>
    </row>
    <row r="11" spans="1:10" x14ac:dyDescent="0.2">
      <c r="A11" s="401">
        <v>1984</v>
      </c>
      <c r="B11" s="403">
        <v>369</v>
      </c>
      <c r="C11" s="403"/>
      <c r="D11" s="403"/>
      <c r="E11" s="403">
        <v>54.7</v>
      </c>
    </row>
    <row r="12" spans="1:10" x14ac:dyDescent="0.2">
      <c r="A12" s="401">
        <v>1994</v>
      </c>
      <c r="B12" s="404">
        <v>550</v>
      </c>
      <c r="C12" s="403">
        <v>12.2</v>
      </c>
      <c r="D12" s="403">
        <v>12.9</v>
      </c>
      <c r="E12" s="403">
        <v>54.9</v>
      </c>
    </row>
    <row r="13" spans="1:10" x14ac:dyDescent="0.2">
      <c r="A13" s="401">
        <v>2004</v>
      </c>
      <c r="B13" s="404">
        <v>1331</v>
      </c>
      <c r="C13" s="403">
        <v>27.3</v>
      </c>
      <c r="D13" s="403">
        <v>28.4</v>
      </c>
      <c r="E13" s="403">
        <v>55.3</v>
      </c>
    </row>
    <row r="14" spans="1:10" x14ac:dyDescent="0.2">
      <c r="A14" s="401">
        <v>2014</v>
      </c>
      <c r="B14" s="404">
        <v>1036</v>
      </c>
      <c r="C14" s="403">
        <v>19.5</v>
      </c>
      <c r="D14" s="403">
        <v>19.7</v>
      </c>
      <c r="E14" s="403">
        <v>57.3</v>
      </c>
    </row>
    <row r="15" spans="1:10" x14ac:dyDescent="0.2">
      <c r="A15" s="401">
        <v>2018</v>
      </c>
      <c r="B15" s="404">
        <v>1136</v>
      </c>
      <c r="C15" s="403">
        <v>20.8</v>
      </c>
      <c r="D15" s="403">
        <v>20.7</v>
      </c>
      <c r="E15" s="403">
        <v>59.3</v>
      </c>
    </row>
    <row r="16" spans="1:10" x14ac:dyDescent="0.2">
      <c r="A16" s="405"/>
      <c r="B16" s="406"/>
      <c r="C16" s="407"/>
      <c r="D16" s="407"/>
      <c r="E16" s="407"/>
    </row>
    <row r="17" spans="1:10" s="108" customFormat="1" ht="12.75" customHeight="1" x14ac:dyDescent="0.2">
      <c r="A17" s="400"/>
      <c r="B17" s="400"/>
      <c r="C17" s="400"/>
      <c r="D17" s="400"/>
      <c r="E17" s="400"/>
    </row>
    <row r="18" spans="1:10" ht="12.75" customHeight="1" x14ac:dyDescent="0.2">
      <c r="A18" s="1150" t="s">
        <v>272</v>
      </c>
      <c r="B18" s="1150"/>
      <c r="C18" s="404"/>
      <c r="D18" s="403"/>
      <c r="E18" s="403"/>
    </row>
    <row r="19" spans="1:10" ht="12.75" customHeight="1" x14ac:dyDescent="0.2">
      <c r="A19" s="1168" t="s">
        <v>308</v>
      </c>
      <c r="B19" s="1168"/>
      <c r="C19" s="1168"/>
      <c r="D19" s="1168"/>
      <c r="E19" s="1168"/>
      <c r="F19" s="1168"/>
      <c r="G19" s="1168"/>
      <c r="H19" s="1168"/>
    </row>
    <row r="20" spans="1:10" ht="12.75" customHeight="1" x14ac:dyDescent="0.2">
      <c r="A20" s="1169" t="s">
        <v>274</v>
      </c>
      <c r="B20" s="1169"/>
      <c r="C20" s="1169"/>
      <c r="D20" s="1169"/>
      <c r="E20" s="1169"/>
      <c r="F20" s="1169"/>
      <c r="G20" s="1169"/>
      <c r="H20" s="1169"/>
      <c r="I20" s="449"/>
      <c r="J20" s="449"/>
    </row>
    <row r="21" spans="1:10" ht="12.75" customHeight="1" x14ac:dyDescent="0.2">
      <c r="A21" s="1169"/>
      <c r="B21" s="1169"/>
      <c r="C21" s="1169"/>
      <c r="D21" s="1169"/>
      <c r="E21" s="1169"/>
      <c r="F21" s="1169"/>
      <c r="G21" s="1169"/>
      <c r="H21" s="1169"/>
    </row>
    <row r="22" spans="1:10" ht="12.75" customHeight="1" x14ac:dyDescent="0.2"/>
    <row r="23" spans="1:10" ht="12.75" customHeight="1" x14ac:dyDescent="0.2">
      <c r="A23" s="1142" t="s">
        <v>22</v>
      </c>
      <c r="B23" s="1142"/>
      <c r="C23" s="1142"/>
    </row>
    <row r="24" spans="1:10" ht="12.75" customHeight="1" x14ac:dyDescent="0.2"/>
    <row r="25" spans="1:10" ht="12.75" customHeight="1" x14ac:dyDescent="0.2"/>
    <row r="26" spans="1:10" ht="12.75" customHeight="1" x14ac:dyDescent="0.2"/>
    <row r="27" spans="1:10" ht="12.75" customHeight="1" x14ac:dyDescent="0.2"/>
    <row r="28" spans="1:10" ht="12.75" customHeight="1" x14ac:dyDescent="0.2"/>
    <row r="29" spans="1:10" ht="12.75" customHeight="1" x14ac:dyDescent="0.2"/>
    <row r="30" spans="1:10" ht="12.75" customHeight="1" x14ac:dyDescent="0.2"/>
    <row r="31" spans="1:10" ht="12.75" customHeight="1" x14ac:dyDescent="0.2"/>
  </sheetData>
  <mergeCells count="12">
    <mergeCell ref="A18:B18"/>
    <mergeCell ref="A19:H19"/>
    <mergeCell ref="A20:H21"/>
    <mergeCell ref="A23:C23"/>
    <mergeCell ref="A1:D1"/>
    <mergeCell ref="F1:G1"/>
    <mergeCell ref="A3:I3"/>
    <mergeCell ref="A5:A9"/>
    <mergeCell ref="B5:B9"/>
    <mergeCell ref="C5:C9"/>
    <mergeCell ref="D5:D9"/>
    <mergeCell ref="E5:E9"/>
  </mergeCells>
  <hyperlinks>
    <hyperlink ref="F1" location="Contents!A1" display="back to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sqref="A1:E1"/>
    </sheetView>
  </sheetViews>
  <sheetFormatPr defaultRowHeight="12.75" x14ac:dyDescent="0.2"/>
  <cols>
    <col min="1" max="4" width="9.140625" style="431"/>
    <col min="5" max="5" width="10.7109375" style="431" customWidth="1"/>
    <col min="6" max="6" width="9.140625" style="431"/>
    <col min="7" max="7" width="12" style="431" customWidth="1"/>
    <col min="8" max="8" width="9.140625" style="431"/>
    <col min="9" max="9" width="10.28515625" style="431" customWidth="1"/>
    <col min="10" max="16384" width="9.140625" style="431"/>
  </cols>
  <sheetData>
    <row r="1" spans="1:15" ht="18" customHeight="1" x14ac:dyDescent="0.25">
      <c r="A1" s="1143" t="s">
        <v>263</v>
      </c>
      <c r="B1" s="1143"/>
      <c r="C1" s="1143"/>
      <c r="D1" s="1143"/>
      <c r="E1" s="1143"/>
      <c r="F1" s="98"/>
      <c r="G1" s="1144" t="s">
        <v>24</v>
      </c>
      <c r="H1" s="1144"/>
      <c r="J1" s="98"/>
      <c r="K1" s="98"/>
      <c r="L1" s="98"/>
      <c r="M1" s="432"/>
      <c r="N1" s="432"/>
    </row>
    <row r="2" spans="1:15" ht="15" customHeight="1" x14ac:dyDescent="0.25">
      <c r="A2" s="382"/>
      <c r="B2" s="382"/>
      <c r="C2" s="382"/>
      <c r="D2" s="382"/>
      <c r="E2" s="382"/>
      <c r="F2" s="98"/>
      <c r="G2" s="98"/>
      <c r="H2" s="98"/>
      <c r="I2" s="98"/>
      <c r="J2" s="98"/>
      <c r="K2" s="98"/>
      <c r="L2" s="98"/>
      <c r="M2" s="432"/>
      <c r="N2" s="432"/>
    </row>
    <row r="3" spans="1:15" ht="12.75" customHeight="1" x14ac:dyDescent="0.2">
      <c r="A3" s="1152" t="s">
        <v>309</v>
      </c>
      <c r="B3" s="1152"/>
      <c r="C3" s="1152"/>
      <c r="D3" s="1152"/>
      <c r="E3" s="1152"/>
      <c r="F3" s="1152"/>
      <c r="G3" s="1152"/>
      <c r="H3" s="1152"/>
      <c r="I3" s="1152"/>
      <c r="J3" s="1152"/>
      <c r="K3" s="1152"/>
      <c r="L3" s="1152"/>
      <c r="M3" s="1152"/>
      <c r="N3" s="399"/>
      <c r="O3" s="399"/>
    </row>
    <row r="4" spans="1:15" ht="12.75" customHeight="1" x14ac:dyDescent="0.2">
      <c r="A4" s="448"/>
    </row>
    <row r="5" spans="1:15" x14ac:dyDescent="0.2">
      <c r="A5" s="1174" t="s">
        <v>165</v>
      </c>
      <c r="B5" s="1174" t="s">
        <v>268</v>
      </c>
      <c r="C5" s="1177"/>
      <c r="D5" s="1174" t="s">
        <v>269</v>
      </c>
      <c r="E5" s="1177"/>
      <c r="F5" s="1174" t="s">
        <v>270</v>
      </c>
      <c r="G5" s="1177"/>
      <c r="H5" s="1174" t="s">
        <v>271</v>
      </c>
      <c r="I5" s="1177"/>
    </row>
    <row r="6" spans="1:15" x14ac:dyDescent="0.2">
      <c r="A6" s="1175"/>
      <c r="B6" s="1175"/>
      <c r="C6" s="1178"/>
      <c r="D6" s="1175"/>
      <c r="E6" s="1178"/>
      <c r="F6" s="1175"/>
      <c r="G6" s="1178"/>
      <c r="H6" s="1175"/>
      <c r="I6" s="1178"/>
    </row>
    <row r="7" spans="1:15" x14ac:dyDescent="0.2">
      <c r="A7" s="1175"/>
      <c r="B7" s="1175"/>
      <c r="C7" s="1178"/>
      <c r="D7" s="1175"/>
      <c r="E7" s="1178"/>
      <c r="F7" s="1175"/>
      <c r="G7" s="1178"/>
      <c r="H7" s="1175"/>
      <c r="I7" s="1178"/>
    </row>
    <row r="8" spans="1:15" x14ac:dyDescent="0.2">
      <c r="A8" s="1176"/>
      <c r="B8" s="450" t="s">
        <v>310</v>
      </c>
      <c r="C8" s="407" t="s">
        <v>311</v>
      </c>
      <c r="D8" s="450" t="s">
        <v>310</v>
      </c>
      <c r="E8" s="451" t="s">
        <v>311</v>
      </c>
      <c r="F8" s="407" t="s">
        <v>310</v>
      </c>
      <c r="G8" s="407" t="s">
        <v>311</v>
      </c>
      <c r="H8" s="450" t="s">
        <v>310</v>
      </c>
      <c r="I8" s="451" t="s">
        <v>311</v>
      </c>
    </row>
    <row r="9" spans="1:15" x14ac:dyDescent="0.2">
      <c r="A9" s="452"/>
      <c r="B9" s="403"/>
      <c r="C9" s="403"/>
      <c r="D9" s="453"/>
      <c r="E9" s="454"/>
      <c r="F9" s="403"/>
      <c r="G9" s="403"/>
      <c r="H9" s="453"/>
      <c r="I9" s="454"/>
    </row>
    <row r="10" spans="1:15" x14ac:dyDescent="0.2">
      <c r="A10" s="455">
        <v>1984</v>
      </c>
      <c r="B10" s="404">
        <v>1997</v>
      </c>
      <c r="C10" s="403"/>
      <c r="D10" s="453"/>
      <c r="E10" s="454"/>
      <c r="F10" s="403"/>
      <c r="G10" s="403"/>
      <c r="H10" s="453">
        <v>56.1</v>
      </c>
      <c r="I10" s="454"/>
    </row>
    <row r="11" spans="1:15" x14ac:dyDescent="0.2">
      <c r="A11" s="455">
        <v>1994</v>
      </c>
      <c r="B11" s="404">
        <v>1362</v>
      </c>
      <c r="C11" s="403"/>
      <c r="D11" s="453">
        <v>33.299999999999997</v>
      </c>
      <c r="E11" s="454"/>
      <c r="F11" s="403">
        <v>17.600000000000001</v>
      </c>
      <c r="G11" s="403"/>
      <c r="H11" s="453">
        <v>60.9</v>
      </c>
      <c r="I11" s="454"/>
    </row>
    <row r="12" spans="1:15" x14ac:dyDescent="0.2">
      <c r="A12" s="455">
        <v>2004</v>
      </c>
      <c r="B12" s="404">
        <v>1390</v>
      </c>
      <c r="C12" s="403"/>
      <c r="D12" s="456">
        <v>33</v>
      </c>
      <c r="E12" s="454"/>
      <c r="F12" s="403">
        <v>15.7</v>
      </c>
      <c r="G12" s="403"/>
      <c r="H12" s="453">
        <v>65.900000000000006</v>
      </c>
      <c r="I12" s="454"/>
    </row>
    <row r="13" spans="1:15" x14ac:dyDescent="0.2">
      <c r="A13" s="455">
        <v>2014</v>
      </c>
      <c r="B13" s="404">
        <v>1320</v>
      </c>
      <c r="C13" s="404">
        <v>1750</v>
      </c>
      <c r="D13" s="453">
        <v>26.8</v>
      </c>
      <c r="E13" s="457">
        <v>35</v>
      </c>
      <c r="F13" s="403">
        <v>11.9</v>
      </c>
      <c r="G13" s="403">
        <v>20.8</v>
      </c>
      <c r="H13" s="453">
        <v>70.099999999999994</v>
      </c>
      <c r="I13" s="454">
        <v>62.9</v>
      </c>
    </row>
    <row r="14" spans="1:15" x14ac:dyDescent="0.2">
      <c r="A14" s="455">
        <v>2018</v>
      </c>
      <c r="B14" s="404">
        <v>1536</v>
      </c>
      <c r="C14" s="404">
        <v>2512</v>
      </c>
      <c r="D14" s="453">
        <v>30.2</v>
      </c>
      <c r="E14" s="454">
        <v>48.8</v>
      </c>
      <c r="F14" s="433">
        <v>12</v>
      </c>
      <c r="G14" s="403">
        <v>32.4</v>
      </c>
      <c r="H14" s="453">
        <v>73.8</v>
      </c>
      <c r="I14" s="454">
        <v>61.3</v>
      </c>
    </row>
    <row r="15" spans="1:15" ht="12.75" customHeight="1" x14ac:dyDescent="0.2">
      <c r="A15" s="458"/>
      <c r="B15" s="406"/>
      <c r="C15" s="459"/>
      <c r="D15" s="407"/>
      <c r="E15" s="451"/>
      <c r="F15" s="443"/>
      <c r="G15" s="451"/>
      <c r="H15" s="407"/>
      <c r="I15" s="451"/>
    </row>
    <row r="16" spans="1:15" ht="12.75" customHeight="1" x14ac:dyDescent="0.2">
      <c r="A16" s="444"/>
      <c r="B16" s="404"/>
      <c r="C16" s="404"/>
      <c r="D16" s="403"/>
      <c r="E16" s="403"/>
      <c r="F16" s="403"/>
      <c r="G16" s="403"/>
      <c r="H16" s="403"/>
      <c r="I16" s="403"/>
    </row>
    <row r="17" spans="1:14" ht="12.75" customHeight="1" x14ac:dyDescent="0.2">
      <c r="A17" s="1150" t="s">
        <v>272</v>
      </c>
      <c r="B17" s="1150"/>
      <c r="C17" s="460"/>
      <c r="D17" s="442"/>
      <c r="E17" s="442"/>
      <c r="F17" s="442"/>
      <c r="G17" s="442"/>
      <c r="H17" s="442"/>
      <c r="I17" s="442"/>
    </row>
    <row r="18" spans="1:14" s="461" customFormat="1" ht="12.75" customHeight="1" x14ac:dyDescent="0.2">
      <c r="A18" s="1172" t="s">
        <v>312</v>
      </c>
      <c r="B18" s="1173"/>
      <c r="C18" s="1173"/>
      <c r="D18" s="1173"/>
      <c r="E18" s="1173"/>
      <c r="F18" s="1173"/>
      <c r="G18" s="1173"/>
      <c r="H18" s="1173"/>
    </row>
    <row r="19" spans="1:14" ht="12.75" customHeight="1" x14ac:dyDescent="0.2">
      <c r="A19" s="1151" t="s">
        <v>274</v>
      </c>
      <c r="B19" s="1151"/>
      <c r="C19" s="1151"/>
      <c r="D19" s="1151"/>
      <c r="E19" s="1151"/>
      <c r="F19" s="1151"/>
      <c r="G19" s="1151"/>
      <c r="H19" s="1151"/>
      <c r="I19" s="1151"/>
      <c r="J19" s="411"/>
      <c r="K19" s="411"/>
      <c r="L19" s="411"/>
      <c r="M19" s="411"/>
      <c r="N19" s="411"/>
    </row>
    <row r="20" spans="1:14" ht="12.75" customHeight="1" x14ac:dyDescent="0.2">
      <c r="A20" s="1151"/>
      <c r="B20" s="1151"/>
      <c r="C20" s="1151"/>
      <c r="D20" s="1151"/>
      <c r="E20" s="1151"/>
      <c r="F20" s="1151"/>
      <c r="G20" s="1151"/>
      <c r="H20" s="1151"/>
      <c r="I20" s="1151"/>
    </row>
    <row r="21" spans="1:14" ht="12.75" customHeight="1" x14ac:dyDescent="0.2">
      <c r="A21" s="1142" t="s">
        <v>22</v>
      </c>
      <c r="B21" s="1142"/>
      <c r="C21" s="1142"/>
    </row>
    <row r="22" spans="1:14" ht="12.75" customHeight="1" x14ac:dyDescent="0.2"/>
    <row r="23" spans="1:14" ht="12.75" customHeight="1" x14ac:dyDescent="0.2"/>
    <row r="24" spans="1:14" ht="12.75" customHeight="1" x14ac:dyDescent="0.2"/>
    <row r="25" spans="1:14" ht="12.75" customHeight="1" x14ac:dyDescent="0.2"/>
    <row r="26" spans="1:14" ht="12.75" customHeight="1" x14ac:dyDescent="0.2"/>
    <row r="27" spans="1:14" ht="12.75" customHeight="1" x14ac:dyDescent="0.2"/>
    <row r="28" spans="1:14" ht="12.75" customHeight="1" x14ac:dyDescent="0.2"/>
  </sheetData>
  <mergeCells count="12">
    <mergeCell ref="A17:B17"/>
    <mergeCell ref="A18:H18"/>
    <mergeCell ref="A19:I20"/>
    <mergeCell ref="A21:C21"/>
    <mergeCell ref="A1:E1"/>
    <mergeCell ref="G1:H1"/>
    <mergeCell ref="A3:M3"/>
    <mergeCell ref="A5:A8"/>
    <mergeCell ref="B5:C7"/>
    <mergeCell ref="D5:E7"/>
    <mergeCell ref="F5:G7"/>
    <mergeCell ref="H5:I7"/>
  </mergeCells>
  <hyperlinks>
    <hyperlink ref="A18:H18" r:id="rId1" display="1) For details of ICD codes used refer to the definition of the statistics page on the NRS website."/>
    <hyperlink ref="G1" location="Contents!A1" display="back to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sqref="A1:E1"/>
    </sheetView>
  </sheetViews>
  <sheetFormatPr defaultRowHeight="12.75" x14ac:dyDescent="0.2"/>
  <cols>
    <col min="1" max="4" width="9.140625" style="3"/>
    <col min="5" max="5" width="11.7109375" style="3" customWidth="1"/>
    <col min="6" max="6" width="9.140625" style="3"/>
    <col min="7" max="7" width="12.85546875" style="3" customWidth="1"/>
    <col min="8" max="8" width="9.140625" style="3"/>
    <col min="9" max="9" width="10.7109375" style="3" customWidth="1"/>
    <col min="10" max="16384" width="9.140625" style="3"/>
  </cols>
  <sheetData>
    <row r="1" spans="1:15" ht="18" customHeight="1" x14ac:dyDescent="0.25">
      <c r="A1" s="1143" t="s">
        <v>263</v>
      </c>
      <c r="B1" s="1143"/>
      <c r="C1" s="1143"/>
      <c r="D1" s="1143"/>
      <c r="E1" s="1143"/>
      <c r="F1" s="98"/>
      <c r="G1" s="1144"/>
      <c r="H1" s="1144"/>
      <c r="I1" s="462" t="s">
        <v>24</v>
      </c>
      <c r="J1" s="98"/>
      <c r="K1" s="98"/>
      <c r="L1" s="98"/>
      <c r="M1" s="432"/>
      <c r="N1" s="432"/>
    </row>
    <row r="2" spans="1:15" ht="15" customHeight="1" x14ac:dyDescent="0.25">
      <c r="A2" s="382"/>
      <c r="B2" s="382"/>
      <c r="C2" s="382"/>
      <c r="D2" s="382"/>
      <c r="E2" s="382"/>
      <c r="F2" s="98"/>
      <c r="G2" s="98"/>
      <c r="H2" s="98"/>
      <c r="I2" s="98"/>
      <c r="J2" s="98"/>
      <c r="K2" s="98"/>
      <c r="L2" s="98"/>
      <c r="M2" s="432"/>
      <c r="N2" s="432"/>
    </row>
    <row r="3" spans="1:15" ht="12.75" customHeight="1" x14ac:dyDescent="0.2">
      <c r="A3" s="1152" t="s">
        <v>313</v>
      </c>
      <c r="B3" s="1152"/>
      <c r="C3" s="1152"/>
      <c r="D3" s="1152"/>
      <c r="E3" s="1152"/>
      <c r="F3" s="1152"/>
      <c r="G3" s="1152"/>
      <c r="H3" s="1152"/>
      <c r="I3" s="1152"/>
      <c r="J3" s="1152"/>
      <c r="K3" s="1152"/>
      <c r="L3" s="1152"/>
      <c r="M3" s="399"/>
      <c r="N3" s="399"/>
      <c r="O3" s="399"/>
    </row>
    <row r="4" spans="1:15" ht="12.75" customHeight="1" x14ac:dyDescent="0.2">
      <c r="A4" s="448"/>
      <c r="B4" s="399"/>
      <c r="C4" s="399"/>
      <c r="D4" s="399"/>
      <c r="E4" s="399"/>
      <c r="F4" s="399"/>
      <c r="G4" s="399"/>
      <c r="H4" s="399"/>
      <c r="I4" s="399"/>
    </row>
    <row r="5" spans="1:15" x14ac:dyDescent="0.2">
      <c r="A5" s="1174" t="s">
        <v>165</v>
      </c>
      <c r="B5" s="1174" t="s">
        <v>268</v>
      </c>
      <c r="C5" s="1177"/>
      <c r="D5" s="1174" t="s">
        <v>269</v>
      </c>
      <c r="E5" s="1177"/>
      <c r="F5" s="1174" t="s">
        <v>270</v>
      </c>
      <c r="G5" s="1177"/>
      <c r="H5" s="1174" t="s">
        <v>271</v>
      </c>
      <c r="I5" s="1177"/>
    </row>
    <row r="6" spans="1:15" x14ac:dyDescent="0.2">
      <c r="A6" s="1175"/>
      <c r="B6" s="1175"/>
      <c r="C6" s="1178"/>
      <c r="D6" s="1175"/>
      <c r="E6" s="1178"/>
      <c r="F6" s="1175"/>
      <c r="G6" s="1178"/>
      <c r="H6" s="1175"/>
      <c r="I6" s="1178"/>
    </row>
    <row r="7" spans="1:15" x14ac:dyDescent="0.2">
      <c r="A7" s="1175"/>
      <c r="B7" s="1175"/>
      <c r="C7" s="1178"/>
      <c r="D7" s="1175"/>
      <c r="E7" s="1178"/>
      <c r="F7" s="1175"/>
      <c r="G7" s="1178"/>
      <c r="H7" s="1175"/>
      <c r="I7" s="1178"/>
    </row>
    <row r="8" spans="1:15" x14ac:dyDescent="0.2">
      <c r="A8" s="1176"/>
      <c r="B8" s="450" t="s">
        <v>310</v>
      </c>
      <c r="C8" s="407" t="s">
        <v>311</v>
      </c>
      <c r="D8" s="450" t="s">
        <v>310</v>
      </c>
      <c r="E8" s="451" t="s">
        <v>311</v>
      </c>
      <c r="F8" s="407" t="s">
        <v>310</v>
      </c>
      <c r="G8" s="407" t="s">
        <v>311</v>
      </c>
      <c r="H8" s="450" t="s">
        <v>310</v>
      </c>
      <c r="I8" s="451" t="s">
        <v>311</v>
      </c>
    </row>
    <row r="9" spans="1:15" x14ac:dyDescent="0.2">
      <c r="A9" s="452"/>
      <c r="B9" s="463"/>
      <c r="C9" s="463"/>
      <c r="D9" s="464"/>
      <c r="E9" s="465"/>
      <c r="F9" s="463"/>
      <c r="G9" s="463"/>
      <c r="H9" s="464"/>
      <c r="I9" s="465"/>
    </row>
    <row r="10" spans="1:15" x14ac:dyDescent="0.2">
      <c r="A10" s="455">
        <v>1974</v>
      </c>
      <c r="B10" s="403">
        <v>642</v>
      </c>
      <c r="C10" s="403"/>
      <c r="D10" s="453"/>
      <c r="E10" s="454"/>
      <c r="F10" s="403"/>
      <c r="G10" s="403"/>
      <c r="H10" s="453">
        <v>48.1</v>
      </c>
      <c r="I10" s="454"/>
    </row>
    <row r="11" spans="1:15" x14ac:dyDescent="0.2">
      <c r="A11" s="455">
        <v>1984</v>
      </c>
      <c r="B11" s="403">
        <v>688</v>
      </c>
      <c r="C11" s="403"/>
      <c r="D11" s="453"/>
      <c r="E11" s="454"/>
      <c r="F11" s="403"/>
      <c r="G11" s="403"/>
      <c r="H11" s="453">
        <v>47.7</v>
      </c>
      <c r="I11" s="454"/>
    </row>
    <row r="12" spans="1:15" x14ac:dyDescent="0.2">
      <c r="A12" s="455">
        <v>1994</v>
      </c>
      <c r="B12" s="403">
        <v>834</v>
      </c>
      <c r="C12" s="403"/>
      <c r="D12" s="453">
        <v>16.600000000000001</v>
      </c>
      <c r="E12" s="454"/>
      <c r="F12" s="403">
        <v>16.600000000000001</v>
      </c>
      <c r="G12" s="403"/>
      <c r="H12" s="453">
        <v>43.2</v>
      </c>
      <c r="I12" s="454"/>
    </row>
    <row r="13" spans="1:15" x14ac:dyDescent="0.2">
      <c r="A13" s="455">
        <v>2004</v>
      </c>
      <c r="B13" s="403">
        <v>835</v>
      </c>
      <c r="C13" s="403"/>
      <c r="D13" s="453">
        <v>16.3</v>
      </c>
      <c r="E13" s="454"/>
      <c r="F13" s="403">
        <v>16.5</v>
      </c>
      <c r="G13" s="403"/>
      <c r="H13" s="453">
        <v>44.3</v>
      </c>
      <c r="I13" s="454"/>
    </row>
    <row r="14" spans="1:15" x14ac:dyDescent="0.2">
      <c r="A14" s="455">
        <v>2014</v>
      </c>
      <c r="B14" s="403">
        <v>659</v>
      </c>
      <c r="C14" s="403">
        <v>696</v>
      </c>
      <c r="D14" s="453">
        <v>12.3</v>
      </c>
      <c r="E14" s="454">
        <v>13</v>
      </c>
      <c r="F14" s="403">
        <v>12.8</v>
      </c>
      <c r="G14" s="403">
        <v>13.5</v>
      </c>
      <c r="H14" s="453">
        <v>46.2</v>
      </c>
      <c r="I14" s="454">
        <v>45.9</v>
      </c>
    </row>
    <row r="15" spans="1:15" x14ac:dyDescent="0.2">
      <c r="A15" s="455">
        <v>2018</v>
      </c>
      <c r="B15" s="403">
        <v>753</v>
      </c>
      <c r="C15" s="403">
        <v>784</v>
      </c>
      <c r="D15" s="453">
        <v>13.8</v>
      </c>
      <c r="E15" s="454">
        <v>14.4</v>
      </c>
      <c r="F15" s="403">
        <v>14.6</v>
      </c>
      <c r="G15" s="403">
        <v>15.3</v>
      </c>
      <c r="H15" s="453">
        <v>44.8</v>
      </c>
      <c r="I15" s="454">
        <v>44.5</v>
      </c>
    </row>
    <row r="16" spans="1:15" x14ac:dyDescent="0.2">
      <c r="A16" s="458"/>
      <c r="B16" s="407"/>
      <c r="C16" s="451"/>
      <c r="D16" s="407"/>
      <c r="E16" s="451"/>
      <c r="F16" s="407"/>
      <c r="G16" s="451"/>
      <c r="H16" s="407"/>
      <c r="I16" s="451"/>
    </row>
    <row r="17" spans="1:14" ht="15.75" x14ac:dyDescent="0.2">
      <c r="A17" s="466"/>
      <c r="B17" s="442"/>
      <c r="C17" s="442"/>
      <c r="D17" s="442"/>
      <c r="E17" s="442"/>
      <c r="F17" s="442"/>
      <c r="G17" s="442"/>
      <c r="H17" s="442"/>
      <c r="I17" s="442"/>
    </row>
    <row r="18" spans="1:14" ht="12.75" customHeight="1" x14ac:dyDescent="0.2">
      <c r="A18" s="467" t="s">
        <v>272</v>
      </c>
      <c r="B18" s="442"/>
      <c r="C18" s="442"/>
      <c r="D18" s="442"/>
      <c r="E18" s="442"/>
      <c r="F18" s="442"/>
      <c r="G18" s="442"/>
      <c r="H18" s="442"/>
      <c r="I18" s="442"/>
    </row>
    <row r="19" spans="1:14" s="429" customFormat="1" ht="12.75" customHeight="1" x14ac:dyDescent="0.2">
      <c r="A19" s="1172" t="s">
        <v>314</v>
      </c>
      <c r="B19" s="1179"/>
      <c r="C19" s="1179"/>
      <c r="D19" s="1179"/>
      <c r="E19" s="1179"/>
      <c r="F19" s="1179"/>
      <c r="G19" s="1179"/>
      <c r="H19" s="1179"/>
      <c r="I19" s="1179"/>
    </row>
    <row r="20" spans="1:14" s="429" customFormat="1" ht="12.75" customHeight="1" x14ac:dyDescent="0.2">
      <c r="A20" s="1151" t="s">
        <v>274</v>
      </c>
      <c r="B20" s="1151"/>
      <c r="C20" s="1151"/>
      <c r="D20" s="1151"/>
      <c r="E20" s="1151"/>
      <c r="F20" s="1151"/>
      <c r="G20" s="1151"/>
      <c r="H20" s="1151"/>
      <c r="I20" s="1151"/>
      <c r="J20" s="411"/>
      <c r="K20" s="411"/>
      <c r="L20" s="411"/>
      <c r="M20" s="411"/>
      <c r="N20" s="411"/>
    </row>
    <row r="21" spans="1:14" s="429" customFormat="1" ht="12.75" customHeight="1" x14ac:dyDescent="0.2">
      <c r="A21" s="1151"/>
      <c r="B21" s="1151"/>
      <c r="C21" s="1151"/>
      <c r="D21" s="1151"/>
      <c r="E21" s="1151"/>
      <c r="F21" s="1151"/>
      <c r="G21" s="1151"/>
      <c r="H21" s="1151"/>
      <c r="I21" s="1151"/>
      <c r="J21" s="411"/>
      <c r="K21" s="411"/>
      <c r="L21" s="411"/>
      <c r="M21" s="411"/>
      <c r="N21" s="411"/>
    </row>
    <row r="22" spans="1:14" ht="12.75" customHeight="1" x14ac:dyDescent="0.2">
      <c r="A22" s="409"/>
    </row>
    <row r="23" spans="1:14" ht="12.75" customHeight="1" x14ac:dyDescent="0.2">
      <c r="A23" s="1142" t="s">
        <v>22</v>
      </c>
      <c r="B23" s="1142"/>
      <c r="C23" s="1142"/>
    </row>
    <row r="24" spans="1:14" ht="12.75" customHeight="1" x14ac:dyDescent="0.2"/>
    <row r="25" spans="1:14" ht="12.75" customHeight="1" x14ac:dyDescent="0.2"/>
    <row r="26" spans="1:14" ht="12.75" customHeight="1" x14ac:dyDescent="0.2"/>
    <row r="27" spans="1:14" ht="12.75" customHeight="1" x14ac:dyDescent="0.2"/>
    <row r="28" spans="1:14" ht="12.75" customHeight="1" x14ac:dyDescent="0.2"/>
    <row r="29" spans="1:14" ht="12.75" customHeight="1" x14ac:dyDescent="0.2"/>
    <row r="30" spans="1:14" ht="12.75" customHeight="1" x14ac:dyDescent="0.2"/>
  </sheetData>
  <mergeCells count="11">
    <mergeCell ref="A19:I19"/>
    <mergeCell ref="A20:I21"/>
    <mergeCell ref="A23:C23"/>
    <mergeCell ref="A1:E1"/>
    <mergeCell ref="G1:H1"/>
    <mergeCell ref="A3:L3"/>
    <mergeCell ref="A5:A8"/>
    <mergeCell ref="B5:C7"/>
    <mergeCell ref="D5:E7"/>
    <mergeCell ref="F5:G7"/>
    <mergeCell ref="H5:I7"/>
  </mergeCells>
  <hyperlinks>
    <hyperlink ref="A19" r:id="rId1" display="https://www.nrscotland.gov.uk/statistics-and-data/statistics/statistics-by-theme/vital-events/deaths/suicides/the-definition-of-the-statistics"/>
    <hyperlink ref="I1" location="Contents!A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showGridLines="0" workbookViewId="0">
      <selection sqref="A1:C1"/>
    </sheetView>
  </sheetViews>
  <sheetFormatPr defaultRowHeight="12.75" x14ac:dyDescent="0.2"/>
  <cols>
    <col min="1" max="1" width="16.7109375" style="42" customWidth="1"/>
    <col min="2" max="2" width="16.7109375" style="43" customWidth="1"/>
    <col min="3" max="3" width="16.7109375" style="44" customWidth="1"/>
    <col min="4" max="4" width="18.5703125" style="45" customWidth="1"/>
    <col min="5" max="6" width="9.140625" style="44"/>
    <col min="7" max="7" width="9.140625" style="39"/>
    <col min="8" max="9" width="9.140625" style="40"/>
    <col min="10" max="16384" width="9.140625" style="41"/>
  </cols>
  <sheetData>
    <row r="1" spans="1:10" ht="18" customHeight="1" x14ac:dyDescent="0.25">
      <c r="A1" s="989" t="s">
        <v>23</v>
      </c>
      <c r="B1" s="989"/>
      <c r="C1" s="989"/>
      <c r="D1" s="7"/>
      <c r="E1" s="1003" t="s">
        <v>24</v>
      </c>
      <c r="F1" s="1003"/>
    </row>
    <row r="2" spans="1:10" ht="15" customHeight="1" x14ac:dyDescent="0.2"/>
    <row r="3" spans="1:10" ht="12.75" customHeight="1" x14ac:dyDescent="0.25">
      <c r="A3" s="1004" t="s">
        <v>91</v>
      </c>
      <c r="B3" s="1004"/>
      <c r="C3" s="1004"/>
      <c r="D3" s="1004"/>
      <c r="E3" s="1004"/>
      <c r="F3" s="1005"/>
      <c r="G3" s="46"/>
      <c r="H3" s="1006"/>
      <c r="I3" s="1006"/>
    </row>
    <row r="4" spans="1:10" ht="15" customHeight="1" x14ac:dyDescent="0.2">
      <c r="A4" s="47"/>
    </row>
    <row r="5" spans="1:10" ht="15" customHeight="1" x14ac:dyDescent="0.2">
      <c r="A5" s="1007" t="s">
        <v>26</v>
      </c>
      <c r="B5" s="1010" t="s">
        <v>27</v>
      </c>
      <c r="C5" s="1013" t="s">
        <v>28</v>
      </c>
      <c r="D5" s="1016" t="s">
        <v>92</v>
      </c>
    </row>
    <row r="6" spans="1:10" ht="15" customHeight="1" x14ac:dyDescent="0.2">
      <c r="A6" s="1008"/>
      <c r="B6" s="1011"/>
      <c r="C6" s="1014"/>
      <c r="D6" s="1017"/>
    </row>
    <row r="7" spans="1:10" x14ac:dyDescent="0.2">
      <c r="A7" s="1009"/>
      <c r="B7" s="1012"/>
      <c r="C7" s="1015"/>
      <c r="D7" s="1018"/>
      <c r="E7" s="48"/>
      <c r="F7" s="49"/>
      <c r="G7" s="48"/>
      <c r="H7" s="48"/>
      <c r="I7" s="42"/>
      <c r="J7" s="42"/>
    </row>
    <row r="8" spans="1:10" x14ac:dyDescent="0.2">
      <c r="A8" s="50"/>
      <c r="B8" s="51"/>
      <c r="C8" s="52"/>
      <c r="D8" s="53"/>
      <c r="E8" s="48"/>
      <c r="F8" s="49"/>
      <c r="G8" s="48"/>
      <c r="H8" s="48"/>
      <c r="I8" s="42"/>
      <c r="J8" s="42"/>
    </row>
    <row r="9" spans="1:10" x14ac:dyDescent="0.2">
      <c r="A9" s="54">
        <v>1958</v>
      </c>
      <c r="B9" s="55" t="s">
        <v>30</v>
      </c>
      <c r="C9" s="56">
        <v>5141155</v>
      </c>
      <c r="D9" s="57">
        <v>3.2132687882657444E-3</v>
      </c>
      <c r="E9" s="39"/>
      <c r="F9" s="58"/>
      <c r="H9" s="44"/>
      <c r="J9" s="40"/>
    </row>
    <row r="10" spans="1:10" x14ac:dyDescent="0.2">
      <c r="A10" s="54">
        <v>1959</v>
      </c>
      <c r="B10" s="55" t="s">
        <v>31</v>
      </c>
      <c r="C10" s="56">
        <v>5162622</v>
      </c>
      <c r="D10" s="57">
        <v>4.1755208703102712E-3</v>
      </c>
      <c r="E10" s="39"/>
      <c r="F10" s="58"/>
      <c r="H10" s="44"/>
      <c r="J10" s="40"/>
    </row>
    <row r="11" spans="1:10" x14ac:dyDescent="0.2">
      <c r="A11" s="54">
        <v>1960</v>
      </c>
      <c r="B11" s="55" t="s">
        <v>32</v>
      </c>
      <c r="C11" s="56">
        <v>5177658</v>
      </c>
      <c r="D11" s="57">
        <v>2.9124735454193625E-3</v>
      </c>
      <c r="E11" s="39"/>
      <c r="F11" s="58"/>
      <c r="H11" s="44"/>
      <c r="J11" s="40"/>
    </row>
    <row r="12" spans="1:10" x14ac:dyDescent="0.2">
      <c r="A12" s="54">
        <v>1961</v>
      </c>
      <c r="B12" s="55" t="s">
        <v>33</v>
      </c>
      <c r="C12" s="56">
        <v>5183836</v>
      </c>
      <c r="D12" s="57">
        <v>1.1932035680997084E-3</v>
      </c>
      <c r="E12" s="39"/>
      <c r="F12" s="58"/>
      <c r="H12" s="44"/>
      <c r="J12" s="40"/>
    </row>
    <row r="13" spans="1:10" x14ac:dyDescent="0.2">
      <c r="A13" s="54">
        <v>1962</v>
      </c>
      <c r="B13" s="55" t="s">
        <v>34</v>
      </c>
      <c r="C13" s="56">
        <v>5197528</v>
      </c>
      <c r="D13" s="57">
        <v>2.6412872629458183E-3</v>
      </c>
      <c r="E13" s="39"/>
      <c r="F13" s="58"/>
      <c r="H13" s="44"/>
      <c r="J13" s="40"/>
    </row>
    <row r="14" spans="1:10" x14ac:dyDescent="0.2">
      <c r="A14" s="54">
        <v>1963</v>
      </c>
      <c r="B14" s="55" t="s">
        <v>35</v>
      </c>
      <c r="C14" s="56">
        <v>5205100</v>
      </c>
      <c r="D14" s="57">
        <v>1.4568464085234366E-3</v>
      </c>
      <c r="E14" s="39"/>
      <c r="F14" s="58"/>
      <c r="H14" s="44"/>
      <c r="J14" s="40"/>
    </row>
    <row r="15" spans="1:10" x14ac:dyDescent="0.2">
      <c r="A15" s="54">
        <v>1964</v>
      </c>
      <c r="B15" s="55" t="s">
        <v>36</v>
      </c>
      <c r="C15" s="56">
        <v>5208500</v>
      </c>
      <c r="D15" s="57">
        <v>6.5320550998059597E-4</v>
      </c>
      <c r="E15" s="39"/>
      <c r="F15" s="58"/>
      <c r="H15" s="44"/>
      <c r="J15" s="40"/>
    </row>
    <row r="16" spans="1:10" x14ac:dyDescent="0.2">
      <c r="A16" s="54">
        <v>1965</v>
      </c>
      <c r="B16" s="55" t="s">
        <v>37</v>
      </c>
      <c r="C16" s="56">
        <v>5209900</v>
      </c>
      <c r="D16" s="57">
        <v>2.6879139867524239E-4</v>
      </c>
      <c r="E16" s="39"/>
      <c r="F16" s="58"/>
      <c r="H16" s="44"/>
      <c r="J16" s="40"/>
    </row>
    <row r="17" spans="1:10" x14ac:dyDescent="0.2">
      <c r="A17" s="54">
        <v>1966</v>
      </c>
      <c r="B17" s="55" t="s">
        <v>38</v>
      </c>
      <c r="C17" s="56">
        <v>5200600</v>
      </c>
      <c r="D17" s="57">
        <v>-1.7850630530336475E-3</v>
      </c>
      <c r="E17" s="39"/>
      <c r="F17" s="58"/>
      <c r="H17" s="44"/>
      <c r="J17" s="40"/>
    </row>
    <row r="18" spans="1:10" x14ac:dyDescent="0.2">
      <c r="A18" s="54">
        <v>1967</v>
      </c>
      <c r="B18" s="55" t="s">
        <v>39</v>
      </c>
      <c r="C18" s="56">
        <v>5198300</v>
      </c>
      <c r="D18" s="57">
        <v>-4.422566626927662E-4</v>
      </c>
      <c r="E18" s="39"/>
      <c r="F18" s="58"/>
      <c r="H18" s="44"/>
      <c r="J18" s="40"/>
    </row>
    <row r="19" spans="1:10" x14ac:dyDescent="0.2">
      <c r="A19" s="54">
        <v>1968</v>
      </c>
      <c r="B19" s="55" t="s">
        <v>40</v>
      </c>
      <c r="C19" s="56">
        <v>5200200</v>
      </c>
      <c r="D19" s="57">
        <v>3.6550410711194047E-4</v>
      </c>
      <c r="E19" s="39"/>
      <c r="F19" s="58"/>
      <c r="H19" s="44"/>
      <c r="J19" s="40"/>
    </row>
    <row r="20" spans="1:10" x14ac:dyDescent="0.2">
      <c r="A20" s="54">
        <v>1969</v>
      </c>
      <c r="B20" s="55" t="s">
        <v>41</v>
      </c>
      <c r="C20" s="56">
        <v>5208500</v>
      </c>
      <c r="D20" s="57">
        <v>1.5960924579823852E-3</v>
      </c>
      <c r="E20" s="39"/>
      <c r="F20" s="58"/>
      <c r="H20" s="44"/>
      <c r="J20" s="40"/>
    </row>
    <row r="21" spans="1:10" x14ac:dyDescent="0.2">
      <c r="A21" s="54">
        <v>1970</v>
      </c>
      <c r="B21" s="55" t="s">
        <v>42</v>
      </c>
      <c r="C21" s="56">
        <v>5213700</v>
      </c>
      <c r="D21" s="57">
        <v>9.983680522223288E-4</v>
      </c>
      <c r="E21" s="39"/>
      <c r="F21" s="58"/>
      <c r="H21" s="44"/>
      <c r="J21" s="40"/>
    </row>
    <row r="22" spans="1:10" x14ac:dyDescent="0.2">
      <c r="A22" s="54">
        <v>1971</v>
      </c>
      <c r="B22" s="55" t="s">
        <v>43</v>
      </c>
      <c r="C22" s="56">
        <v>5235600</v>
      </c>
      <c r="D22" s="57">
        <v>4.2004718338224294E-3</v>
      </c>
      <c r="E22" s="39"/>
      <c r="F22" s="58"/>
      <c r="H22" s="44"/>
      <c r="J22" s="40"/>
    </row>
    <row r="23" spans="1:10" x14ac:dyDescent="0.2">
      <c r="A23" s="54">
        <v>1972</v>
      </c>
      <c r="B23" s="55" t="s">
        <v>44</v>
      </c>
      <c r="C23" s="56">
        <v>5230600</v>
      </c>
      <c r="D23" s="57">
        <v>-9.5500038200015277E-4</v>
      </c>
      <c r="E23" s="57"/>
      <c r="F23" s="58"/>
      <c r="H23" s="44"/>
      <c r="J23" s="40"/>
    </row>
    <row r="24" spans="1:10" x14ac:dyDescent="0.2">
      <c r="A24" s="54">
        <v>1973</v>
      </c>
      <c r="B24" s="55" t="s">
        <v>45</v>
      </c>
      <c r="C24" s="56">
        <v>5233900</v>
      </c>
      <c r="D24" s="57">
        <v>6.3090276450120445E-4</v>
      </c>
      <c r="E24" s="57"/>
      <c r="F24" s="58"/>
      <c r="H24" s="44"/>
      <c r="J24" s="40"/>
    </row>
    <row r="25" spans="1:10" x14ac:dyDescent="0.2">
      <c r="A25" s="54">
        <v>1974</v>
      </c>
      <c r="B25" s="55" t="s">
        <v>46</v>
      </c>
      <c r="C25" s="56">
        <v>5240800</v>
      </c>
      <c r="D25" s="57">
        <v>1.3183285886241617E-3</v>
      </c>
      <c r="E25" s="39"/>
      <c r="F25" s="58"/>
      <c r="H25" s="44"/>
      <c r="J25" s="40"/>
    </row>
    <row r="26" spans="1:10" x14ac:dyDescent="0.2">
      <c r="A26" s="54">
        <v>1975</v>
      </c>
      <c r="B26" s="55" t="s">
        <v>47</v>
      </c>
      <c r="C26" s="56">
        <v>5232400</v>
      </c>
      <c r="D26" s="57">
        <v>-1.6028087314913753E-3</v>
      </c>
      <c r="E26" s="39"/>
      <c r="F26" s="58"/>
      <c r="H26" s="44"/>
      <c r="J26" s="40"/>
    </row>
    <row r="27" spans="1:10" x14ac:dyDescent="0.2">
      <c r="A27" s="54">
        <v>1976</v>
      </c>
      <c r="B27" s="55" t="s">
        <v>48</v>
      </c>
      <c r="C27" s="56">
        <v>5233400</v>
      </c>
      <c r="D27" s="57">
        <v>1.9111688708814311E-4</v>
      </c>
      <c r="E27" s="39"/>
      <c r="F27" s="58"/>
      <c r="H27" s="44"/>
      <c r="J27" s="40"/>
    </row>
    <row r="28" spans="1:10" x14ac:dyDescent="0.2">
      <c r="A28" s="54">
        <v>1977</v>
      </c>
      <c r="B28" s="55" t="s">
        <v>49</v>
      </c>
      <c r="C28" s="56">
        <v>5226200</v>
      </c>
      <c r="D28" s="57">
        <v>-1.3757786525012421E-3</v>
      </c>
      <c r="E28" s="39"/>
      <c r="F28" s="58"/>
      <c r="H28" s="44"/>
      <c r="J28" s="40"/>
    </row>
    <row r="29" spans="1:10" x14ac:dyDescent="0.2">
      <c r="A29" s="54">
        <v>1978</v>
      </c>
      <c r="B29" s="55" t="s">
        <v>50</v>
      </c>
      <c r="C29" s="56">
        <v>5212300</v>
      </c>
      <c r="D29" s="57">
        <v>-2.6596762466036508E-3</v>
      </c>
      <c r="E29" s="39"/>
      <c r="F29" s="58"/>
      <c r="H29" s="44"/>
      <c r="J29" s="40"/>
    </row>
    <row r="30" spans="1:10" x14ac:dyDescent="0.2">
      <c r="A30" s="54">
        <v>1979</v>
      </c>
      <c r="B30" s="55" t="s">
        <v>51</v>
      </c>
      <c r="C30" s="56">
        <v>5203600</v>
      </c>
      <c r="D30" s="57">
        <v>-1.6691287915123843E-3</v>
      </c>
      <c r="E30" s="39"/>
      <c r="F30" s="58"/>
      <c r="H30" s="44"/>
      <c r="J30" s="40"/>
    </row>
    <row r="31" spans="1:10" x14ac:dyDescent="0.2">
      <c r="A31" s="54">
        <v>1980</v>
      </c>
      <c r="B31" s="55" t="s">
        <v>52</v>
      </c>
      <c r="C31" s="56">
        <v>5193900</v>
      </c>
      <c r="D31" s="57">
        <v>-1.8640940887078177E-3</v>
      </c>
      <c r="E31" s="39"/>
      <c r="F31" s="58"/>
      <c r="H31" s="44"/>
      <c r="J31" s="40"/>
    </row>
    <row r="32" spans="1:10" x14ac:dyDescent="0.2">
      <c r="A32" s="54">
        <v>1981</v>
      </c>
      <c r="B32" s="55" t="s">
        <v>53</v>
      </c>
      <c r="C32" s="56">
        <v>5180200</v>
      </c>
      <c r="D32" s="57">
        <v>-2.637709620901442E-3</v>
      </c>
      <c r="E32" s="39"/>
      <c r="F32" s="58"/>
      <c r="H32" s="44"/>
      <c r="J32" s="40"/>
    </row>
    <row r="33" spans="1:10" x14ac:dyDescent="0.2">
      <c r="A33" s="54">
        <v>1982</v>
      </c>
      <c r="B33" s="55" t="s">
        <v>54</v>
      </c>
      <c r="C33" s="56">
        <v>5164540</v>
      </c>
      <c r="D33" s="57">
        <v>-3.0230493031157099E-3</v>
      </c>
      <c r="E33" s="39"/>
      <c r="F33" s="58"/>
      <c r="H33" s="44"/>
      <c r="J33" s="40"/>
    </row>
    <row r="34" spans="1:10" x14ac:dyDescent="0.2">
      <c r="A34" s="54">
        <v>1983</v>
      </c>
      <c r="B34" s="55" t="s">
        <v>55</v>
      </c>
      <c r="C34" s="56">
        <v>5148120</v>
      </c>
      <c r="D34" s="57">
        <v>-3.1793731871570361E-3</v>
      </c>
      <c r="E34" s="39"/>
      <c r="F34" s="58"/>
      <c r="H34" s="44"/>
      <c r="J34" s="40"/>
    </row>
    <row r="35" spans="1:10" x14ac:dyDescent="0.2">
      <c r="A35" s="54">
        <v>1984</v>
      </c>
      <c r="B35" s="55" t="s">
        <v>56</v>
      </c>
      <c r="C35" s="56">
        <v>5138880</v>
      </c>
      <c r="D35" s="57">
        <v>-1.7948299573436516E-3</v>
      </c>
      <c r="E35" s="39"/>
      <c r="F35" s="58"/>
      <c r="H35" s="44"/>
      <c r="J35" s="40"/>
    </row>
    <row r="36" spans="1:10" x14ac:dyDescent="0.2">
      <c r="A36" s="54">
        <v>1985</v>
      </c>
      <c r="B36" s="55" t="s">
        <v>57</v>
      </c>
      <c r="C36" s="56">
        <v>5127890</v>
      </c>
      <c r="D36" s="57">
        <v>-2.1385982937916432E-3</v>
      </c>
      <c r="E36" s="39"/>
      <c r="F36" s="58"/>
      <c r="H36" s="44"/>
      <c r="J36" s="40"/>
    </row>
    <row r="37" spans="1:10" x14ac:dyDescent="0.2">
      <c r="A37" s="54">
        <v>1986</v>
      </c>
      <c r="B37" s="55" t="s">
        <v>58</v>
      </c>
      <c r="C37" s="56">
        <v>5111760</v>
      </c>
      <c r="D37" s="57">
        <v>-3.145543293635394E-3</v>
      </c>
      <c r="E37" s="39"/>
      <c r="F37" s="58"/>
      <c r="H37" s="44"/>
      <c r="J37" s="40"/>
    </row>
    <row r="38" spans="1:10" x14ac:dyDescent="0.2">
      <c r="A38" s="54">
        <v>1987</v>
      </c>
      <c r="B38" s="55" t="s">
        <v>59</v>
      </c>
      <c r="C38" s="56">
        <v>5099020</v>
      </c>
      <c r="D38" s="57">
        <v>-2.4922922828927805E-3</v>
      </c>
      <c r="E38" s="39"/>
      <c r="F38" s="58"/>
      <c r="H38" s="44"/>
      <c r="J38" s="40"/>
    </row>
    <row r="39" spans="1:10" x14ac:dyDescent="0.2">
      <c r="A39" s="54">
        <v>1988</v>
      </c>
      <c r="B39" s="55" t="s">
        <v>60</v>
      </c>
      <c r="C39" s="56">
        <v>5077440</v>
      </c>
      <c r="D39" s="57">
        <v>-4.2321857925640615E-3</v>
      </c>
      <c r="E39" s="39"/>
      <c r="F39" s="58"/>
      <c r="H39" s="44"/>
      <c r="J39" s="40"/>
    </row>
    <row r="40" spans="1:10" x14ac:dyDescent="0.2">
      <c r="A40" s="54">
        <v>1989</v>
      </c>
      <c r="B40" s="55" t="s">
        <v>61</v>
      </c>
      <c r="C40" s="56">
        <v>5078190</v>
      </c>
      <c r="D40" s="57">
        <v>1.4771223293628285E-4</v>
      </c>
      <c r="E40" s="39"/>
      <c r="F40" s="58"/>
      <c r="H40" s="44"/>
      <c r="J40" s="40"/>
    </row>
    <row r="41" spans="1:10" x14ac:dyDescent="0.2">
      <c r="A41" s="54">
        <v>1990</v>
      </c>
      <c r="B41" s="55" t="s">
        <v>62</v>
      </c>
      <c r="C41" s="56">
        <v>5081270</v>
      </c>
      <c r="D41" s="57">
        <v>6.0651531352706376E-4</v>
      </c>
      <c r="E41" s="39"/>
      <c r="F41" s="58"/>
      <c r="H41" s="44"/>
      <c r="J41" s="40"/>
    </row>
    <row r="42" spans="1:10" x14ac:dyDescent="0.2">
      <c r="A42" s="54">
        <v>1991</v>
      </c>
      <c r="B42" s="55" t="s">
        <v>63</v>
      </c>
      <c r="C42" s="56">
        <v>5083330</v>
      </c>
      <c r="D42" s="57">
        <v>4.0541045840901982E-4</v>
      </c>
      <c r="E42" s="39"/>
      <c r="F42" s="58"/>
      <c r="H42" s="44"/>
      <c r="J42" s="40"/>
    </row>
    <row r="43" spans="1:10" x14ac:dyDescent="0.2">
      <c r="A43" s="54">
        <v>1992</v>
      </c>
      <c r="B43" s="55" t="s">
        <v>64</v>
      </c>
      <c r="C43" s="56">
        <v>5085620</v>
      </c>
      <c r="D43" s="57">
        <v>4.5049209868334338E-4</v>
      </c>
      <c r="E43" s="39"/>
      <c r="F43" s="58"/>
      <c r="H43" s="44"/>
      <c r="J43" s="40"/>
    </row>
    <row r="44" spans="1:10" x14ac:dyDescent="0.2">
      <c r="A44" s="54">
        <v>1993</v>
      </c>
      <c r="B44" s="55" t="s">
        <v>65</v>
      </c>
      <c r="C44" s="56">
        <v>5092460</v>
      </c>
      <c r="D44" s="57">
        <v>1.3449687550387171E-3</v>
      </c>
      <c r="E44" s="39"/>
      <c r="F44" s="58"/>
      <c r="H44" s="44"/>
      <c r="J44" s="40"/>
    </row>
    <row r="45" spans="1:10" x14ac:dyDescent="0.2">
      <c r="A45" s="54">
        <v>1994</v>
      </c>
      <c r="B45" s="55" t="s">
        <v>66</v>
      </c>
      <c r="C45" s="56">
        <v>5102210</v>
      </c>
      <c r="D45" s="57">
        <v>1.9145953036449968E-3</v>
      </c>
      <c r="E45" s="39"/>
      <c r="F45" s="58"/>
      <c r="H45" s="44"/>
      <c r="J45" s="40"/>
    </row>
    <row r="46" spans="1:10" x14ac:dyDescent="0.2">
      <c r="A46" s="54">
        <v>1995</v>
      </c>
      <c r="B46" s="55" t="s">
        <v>67</v>
      </c>
      <c r="C46" s="56">
        <v>5103690</v>
      </c>
      <c r="D46" s="57">
        <v>2.9007038126615723E-4</v>
      </c>
      <c r="E46" s="39"/>
      <c r="F46" s="58"/>
      <c r="H46" s="44"/>
      <c r="J46" s="40"/>
    </row>
    <row r="47" spans="1:10" x14ac:dyDescent="0.2">
      <c r="A47" s="54">
        <v>1996</v>
      </c>
      <c r="B47" s="55" t="s">
        <v>68</v>
      </c>
      <c r="C47" s="56">
        <v>5092190</v>
      </c>
      <c r="D47" s="57">
        <v>-2.2532716524710553E-3</v>
      </c>
      <c r="E47" s="39"/>
      <c r="F47" s="58"/>
      <c r="H47" s="44"/>
      <c r="J47" s="40"/>
    </row>
    <row r="48" spans="1:10" x14ac:dyDescent="0.2">
      <c r="A48" s="54">
        <v>1997</v>
      </c>
      <c r="B48" s="55" t="s">
        <v>69</v>
      </c>
      <c r="C48" s="56">
        <v>5083340</v>
      </c>
      <c r="D48" s="57">
        <v>-1.7379555751061921E-3</v>
      </c>
      <c r="E48" s="39"/>
      <c r="F48" s="58"/>
      <c r="H48" s="44"/>
      <c r="J48" s="40"/>
    </row>
    <row r="49" spans="1:10" x14ac:dyDescent="0.2">
      <c r="A49" s="54">
        <v>1998</v>
      </c>
      <c r="B49" s="55" t="s">
        <v>70</v>
      </c>
      <c r="C49" s="56">
        <v>5077070</v>
      </c>
      <c r="D49" s="57">
        <v>-1.2334410053232716E-3</v>
      </c>
      <c r="E49" s="39"/>
      <c r="F49" s="58"/>
      <c r="H49" s="44"/>
      <c r="J49" s="40"/>
    </row>
    <row r="50" spans="1:10" x14ac:dyDescent="0.2">
      <c r="A50" s="54">
        <v>1999</v>
      </c>
      <c r="B50" s="55" t="s">
        <v>71</v>
      </c>
      <c r="C50" s="56">
        <v>5071950</v>
      </c>
      <c r="D50" s="57">
        <v>-1.0084556643891063E-3</v>
      </c>
      <c r="E50" s="39"/>
      <c r="F50" s="58"/>
      <c r="H50" s="44"/>
      <c r="J50" s="40"/>
    </row>
    <row r="51" spans="1:10" x14ac:dyDescent="0.2">
      <c r="A51" s="54">
        <v>2000</v>
      </c>
      <c r="B51" s="55" t="s">
        <v>72</v>
      </c>
      <c r="C51" s="56">
        <v>5062940</v>
      </c>
      <c r="D51" s="57">
        <v>-1.7764370705547175E-3</v>
      </c>
      <c r="E51" s="39"/>
      <c r="F51" s="58"/>
      <c r="H51" s="44"/>
      <c r="J51" s="40"/>
    </row>
    <row r="52" spans="1:10" x14ac:dyDescent="0.2">
      <c r="A52" s="54">
        <v>2001</v>
      </c>
      <c r="B52" s="55" t="s">
        <v>73</v>
      </c>
      <c r="C52" s="56">
        <v>5064200</v>
      </c>
      <c r="D52" s="57">
        <v>2.488672589444078E-4</v>
      </c>
      <c r="E52" s="39"/>
      <c r="F52" s="58"/>
      <c r="H52" s="44"/>
      <c r="J52" s="40"/>
    </row>
    <row r="53" spans="1:10" x14ac:dyDescent="0.2">
      <c r="A53" s="54">
        <v>2002</v>
      </c>
      <c r="B53" s="55" t="s">
        <v>74</v>
      </c>
      <c r="C53" s="56">
        <v>5066000</v>
      </c>
      <c r="D53" s="57">
        <v>3.5543619920224318E-4</v>
      </c>
      <c r="E53" s="39"/>
      <c r="F53" s="58"/>
      <c r="H53" s="44"/>
      <c r="J53" s="40"/>
    </row>
    <row r="54" spans="1:10" x14ac:dyDescent="0.2">
      <c r="A54" s="54">
        <v>2003</v>
      </c>
      <c r="B54" s="55" t="s">
        <v>75</v>
      </c>
      <c r="C54" s="56">
        <v>5068500</v>
      </c>
      <c r="D54" s="57">
        <v>4.9348598499802606E-4</v>
      </c>
      <c r="E54" s="39"/>
      <c r="F54" s="58"/>
      <c r="H54" s="44"/>
      <c r="J54" s="40"/>
    </row>
    <row r="55" spans="1:10" x14ac:dyDescent="0.2">
      <c r="A55" s="54">
        <v>2004</v>
      </c>
      <c r="B55" s="55" t="s">
        <v>76</v>
      </c>
      <c r="C55" s="56">
        <v>5084300</v>
      </c>
      <c r="D55" s="57">
        <v>3.1172930847390748E-3</v>
      </c>
      <c r="E55" s="39"/>
      <c r="F55" s="58"/>
      <c r="H55" s="44"/>
      <c r="J55" s="40"/>
    </row>
    <row r="56" spans="1:10" x14ac:dyDescent="0.2">
      <c r="A56" s="54">
        <v>2005</v>
      </c>
      <c r="B56" s="55" t="s">
        <v>77</v>
      </c>
      <c r="C56" s="56">
        <v>5110200</v>
      </c>
      <c r="D56" s="57">
        <v>5.0941132505949692E-3</v>
      </c>
      <c r="E56" s="39"/>
      <c r="F56" s="58"/>
      <c r="H56" s="44"/>
      <c r="J56" s="40"/>
    </row>
    <row r="57" spans="1:10" x14ac:dyDescent="0.2">
      <c r="A57" s="54">
        <v>2006</v>
      </c>
      <c r="B57" s="55" t="s">
        <v>78</v>
      </c>
      <c r="C57" s="56">
        <v>5133000</v>
      </c>
      <c r="D57" s="57">
        <v>4.4616649054831517E-3</v>
      </c>
      <c r="E57" s="39"/>
      <c r="F57" s="58"/>
      <c r="H57" s="44"/>
      <c r="J57" s="40"/>
    </row>
    <row r="58" spans="1:10" x14ac:dyDescent="0.2">
      <c r="A58" s="54">
        <v>2007</v>
      </c>
      <c r="B58" s="55" t="s">
        <v>79</v>
      </c>
      <c r="C58" s="56">
        <v>5170000</v>
      </c>
      <c r="D58" s="57">
        <v>7.2082602766413402E-3</v>
      </c>
      <c r="E58" s="39"/>
      <c r="F58" s="58"/>
      <c r="H58" s="44"/>
      <c r="J58" s="40"/>
    </row>
    <row r="59" spans="1:10" x14ac:dyDescent="0.2">
      <c r="A59" s="54">
        <v>2008</v>
      </c>
      <c r="B59" s="55" t="s">
        <v>80</v>
      </c>
      <c r="C59" s="56">
        <v>5202900</v>
      </c>
      <c r="D59" s="57">
        <v>6.3636363636363638E-3</v>
      </c>
      <c r="E59" s="39"/>
      <c r="F59" s="58"/>
      <c r="H59" s="44"/>
      <c r="J59" s="40"/>
    </row>
    <row r="60" spans="1:10" x14ac:dyDescent="0.2">
      <c r="A60" s="54">
        <v>2009</v>
      </c>
      <c r="B60" s="55" t="s">
        <v>81</v>
      </c>
      <c r="C60" s="56">
        <v>5231900</v>
      </c>
      <c r="D60" s="57">
        <v>5.5738146033942606E-3</v>
      </c>
      <c r="E60" s="39"/>
      <c r="F60" s="58"/>
      <c r="H60" s="44"/>
      <c r="J60" s="40"/>
    </row>
    <row r="61" spans="1:10" x14ac:dyDescent="0.2">
      <c r="A61" s="54">
        <v>2010</v>
      </c>
      <c r="B61" s="55" t="s">
        <v>82</v>
      </c>
      <c r="C61" s="56">
        <v>5262200</v>
      </c>
      <c r="D61" s="57">
        <v>5.7913950954720083E-3</v>
      </c>
      <c r="E61" s="39"/>
      <c r="F61" s="58"/>
      <c r="H61" s="44"/>
      <c r="J61" s="40"/>
    </row>
    <row r="62" spans="1:10" x14ac:dyDescent="0.2">
      <c r="A62" s="54">
        <v>2011</v>
      </c>
      <c r="B62" s="55" t="s">
        <v>83</v>
      </c>
      <c r="C62" s="56">
        <v>5299900</v>
      </c>
      <c r="D62" s="57">
        <v>7.1643039033104025E-3</v>
      </c>
      <c r="E62" s="39"/>
      <c r="F62" s="58"/>
      <c r="H62" s="44"/>
      <c r="J62" s="40"/>
    </row>
    <row r="63" spans="1:10" x14ac:dyDescent="0.2">
      <c r="A63" s="54">
        <v>2012</v>
      </c>
      <c r="B63" s="59" t="s">
        <v>84</v>
      </c>
      <c r="C63" s="56">
        <v>5313600</v>
      </c>
      <c r="D63" s="57">
        <v>2.5849544331025113E-3</v>
      </c>
      <c r="E63" s="39"/>
      <c r="F63" s="58"/>
      <c r="H63" s="44"/>
      <c r="J63" s="40"/>
    </row>
    <row r="64" spans="1:10" x14ac:dyDescent="0.2">
      <c r="A64" s="54">
        <v>2013</v>
      </c>
      <c r="B64" s="55" t="s">
        <v>85</v>
      </c>
      <c r="C64" s="56">
        <v>5327700</v>
      </c>
      <c r="D64" s="57">
        <v>2.6535682023486901E-3</v>
      </c>
      <c r="E64" s="39"/>
      <c r="F64" s="58"/>
      <c r="H64" s="44"/>
      <c r="J64" s="40"/>
    </row>
    <row r="65" spans="1:10" x14ac:dyDescent="0.2">
      <c r="A65" s="54">
        <v>2014</v>
      </c>
      <c r="B65" s="59" t="s">
        <v>86</v>
      </c>
      <c r="C65" s="56">
        <v>5347600</v>
      </c>
      <c r="D65" s="57">
        <v>3.7351953000356627E-3</v>
      </c>
      <c r="E65" s="39"/>
      <c r="F65" s="58"/>
      <c r="H65" s="44"/>
      <c r="J65" s="40"/>
    </row>
    <row r="66" spans="1:10" x14ac:dyDescent="0.2">
      <c r="A66" s="54">
        <v>2015</v>
      </c>
      <c r="B66" s="55" t="s">
        <v>87</v>
      </c>
      <c r="C66" s="56">
        <v>5373000</v>
      </c>
      <c r="D66" s="57">
        <v>4.7497943002468394E-3</v>
      </c>
      <c r="E66" s="60"/>
      <c r="F66" s="58"/>
      <c r="H66" s="44"/>
      <c r="I66" s="61"/>
      <c r="J66" s="61"/>
    </row>
    <row r="67" spans="1:10" x14ac:dyDescent="0.2">
      <c r="A67" s="42">
        <v>2016</v>
      </c>
      <c r="B67" s="59" t="s">
        <v>88</v>
      </c>
      <c r="C67" s="56">
        <v>5404700</v>
      </c>
      <c r="D67" s="57">
        <v>5.8998697189651967E-3</v>
      </c>
      <c r="E67" s="60"/>
      <c r="F67" s="58"/>
      <c r="H67" s="44"/>
      <c r="I67" s="61"/>
      <c r="J67" s="61"/>
    </row>
    <row r="68" spans="1:10" x14ac:dyDescent="0.2">
      <c r="A68" s="62">
        <v>2017</v>
      </c>
      <c r="B68" s="55" t="s">
        <v>89</v>
      </c>
      <c r="C68" s="56">
        <v>5424800</v>
      </c>
      <c r="D68" s="57">
        <v>3.7189853275852499E-3</v>
      </c>
      <c r="E68" s="39"/>
      <c r="F68" s="58"/>
      <c r="H68" s="44"/>
      <c r="J68" s="40"/>
    </row>
    <row r="69" spans="1:10" x14ac:dyDescent="0.2">
      <c r="A69" s="63">
        <v>2018</v>
      </c>
      <c r="B69" s="64" t="s">
        <v>90</v>
      </c>
      <c r="C69" s="65">
        <v>5438100</v>
      </c>
      <c r="D69" s="66">
        <v>2.4517032886005015E-3</v>
      </c>
      <c r="E69" s="60"/>
      <c r="F69" s="58"/>
      <c r="H69" s="60"/>
      <c r="I69" s="61"/>
      <c r="J69" s="61"/>
    </row>
    <row r="70" spans="1:10" x14ac:dyDescent="0.2">
      <c r="B70" s="67"/>
      <c r="C70" s="68"/>
    </row>
    <row r="71" spans="1:10" x14ac:dyDescent="0.2">
      <c r="A71" s="1002" t="s">
        <v>22</v>
      </c>
      <c r="B71" s="1002"/>
    </row>
  </sheetData>
  <mergeCells count="9">
    <mergeCell ref="A71:B71"/>
    <mergeCell ref="A1:C1"/>
    <mergeCell ref="E1:F1"/>
    <mergeCell ref="A3:F3"/>
    <mergeCell ref="H3:I3"/>
    <mergeCell ref="A5:A7"/>
    <mergeCell ref="B5:B7"/>
    <mergeCell ref="C5:C7"/>
    <mergeCell ref="D5:D7"/>
  </mergeCells>
  <hyperlinks>
    <hyperlink ref="E1" location="Contents!A1" display="back to contents"/>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4"/>
  <sheetViews>
    <sheetView zoomScaleNormal="100" workbookViewId="0">
      <selection sqref="A1:E1"/>
    </sheetView>
  </sheetViews>
  <sheetFormatPr defaultColWidth="9.140625" defaultRowHeight="12.75" x14ac:dyDescent="0.2"/>
  <cols>
    <col min="1" max="1" width="8.140625" style="478" customWidth="1"/>
    <col min="2" max="3" width="10.42578125" style="478" customWidth="1"/>
    <col min="4" max="8" width="8.85546875" style="478" customWidth="1"/>
    <col min="9" max="9" width="6.140625" style="478" customWidth="1"/>
    <col min="10" max="10" width="8.85546875" style="478" customWidth="1"/>
    <col min="11" max="12" width="10.28515625" style="478" customWidth="1"/>
    <col min="13" max="13" width="12.140625" style="478" customWidth="1"/>
    <col min="14" max="15" width="9.42578125" style="478" customWidth="1"/>
    <col min="16" max="16384" width="9.140625" style="478"/>
  </cols>
  <sheetData>
    <row r="1" spans="1:19" s="468" customFormat="1" ht="18" customHeight="1" x14ac:dyDescent="0.25">
      <c r="A1" s="1143" t="s">
        <v>263</v>
      </c>
      <c r="B1" s="1143"/>
      <c r="C1" s="1143"/>
      <c r="D1" s="1143"/>
      <c r="E1" s="1143"/>
      <c r="F1" s="382"/>
      <c r="G1" s="1144" t="s">
        <v>24</v>
      </c>
      <c r="H1" s="1144"/>
      <c r="J1" s="382"/>
      <c r="K1" s="382"/>
      <c r="L1" s="382"/>
      <c r="M1" s="469"/>
      <c r="N1" s="469"/>
      <c r="O1" s="382"/>
    </row>
    <row r="2" spans="1:19" s="468" customFormat="1" ht="15" customHeight="1" x14ac:dyDescent="0.25">
      <c r="A2" s="382"/>
      <c r="B2" s="382"/>
      <c r="C2" s="382"/>
      <c r="D2" s="382"/>
      <c r="E2" s="382"/>
      <c r="F2" s="382"/>
      <c r="G2" s="382"/>
      <c r="H2" s="382"/>
      <c r="I2" s="382"/>
      <c r="J2" s="382"/>
      <c r="K2" s="382"/>
      <c r="L2" s="382"/>
      <c r="M2" s="469"/>
      <c r="N2" s="469"/>
      <c r="O2" s="382"/>
    </row>
    <row r="3" spans="1:19" s="472" customFormat="1" ht="12.75" customHeight="1" x14ac:dyDescent="0.2">
      <c r="A3" s="1184" t="s">
        <v>315</v>
      </c>
      <c r="B3" s="1184"/>
      <c r="C3" s="1184"/>
      <c r="D3" s="1184"/>
      <c r="E3" s="1184"/>
      <c r="F3" s="1184"/>
      <c r="G3" s="1184"/>
      <c r="H3" s="1184"/>
      <c r="I3" s="470"/>
      <c r="J3" s="470"/>
      <c r="K3" s="470"/>
      <c r="L3" s="470"/>
      <c r="M3" s="471"/>
      <c r="N3" s="471"/>
      <c r="O3" s="471"/>
    </row>
    <row r="4" spans="1:19" s="472" customFormat="1" ht="12.75" customHeight="1" x14ac:dyDescent="0.25">
      <c r="A4" s="473"/>
      <c r="B4" s="471"/>
      <c r="C4" s="471"/>
      <c r="D4" s="471"/>
      <c r="E4" s="471"/>
      <c r="F4" s="471"/>
      <c r="G4" s="471"/>
      <c r="H4" s="471"/>
      <c r="I4" s="471"/>
      <c r="J4" s="471"/>
      <c r="K4" s="471"/>
      <c r="L4" s="471"/>
      <c r="M4" s="471"/>
      <c r="N4" s="471"/>
      <c r="O4" s="471"/>
    </row>
    <row r="5" spans="1:19" s="472" customFormat="1" ht="13.5" customHeight="1" x14ac:dyDescent="0.2">
      <c r="A5" s="1185" t="s">
        <v>316</v>
      </c>
      <c r="B5" s="1185"/>
      <c r="C5" s="474"/>
      <c r="D5" s="475"/>
      <c r="E5" s="475"/>
      <c r="F5" s="475"/>
      <c r="G5" s="475"/>
      <c r="H5" s="475"/>
      <c r="I5" s="475"/>
      <c r="J5" s="1185" t="s">
        <v>317</v>
      </c>
      <c r="K5" s="1185"/>
      <c r="L5" s="1185"/>
      <c r="M5" s="474"/>
      <c r="N5" s="475"/>
      <c r="O5" s="476"/>
    </row>
    <row r="6" spans="1:19" s="472" customFormat="1" ht="13.5" customHeight="1" x14ac:dyDescent="0.2">
      <c r="A6" s="474"/>
      <c r="B6" s="474"/>
      <c r="C6" s="474"/>
      <c r="D6" s="475"/>
      <c r="E6" s="475"/>
      <c r="F6" s="475"/>
      <c r="G6" s="475"/>
      <c r="H6" s="475"/>
      <c r="I6" s="475"/>
      <c r="J6" s="474"/>
      <c r="K6" s="474"/>
      <c r="L6" s="474"/>
      <c r="M6" s="474"/>
      <c r="N6" s="475"/>
      <c r="O6" s="476"/>
    </row>
    <row r="7" spans="1:19" x14ac:dyDescent="0.2">
      <c r="A7" s="1180"/>
      <c r="B7" s="1182" t="s">
        <v>318</v>
      </c>
      <c r="C7" s="1182"/>
      <c r="D7" s="1182"/>
      <c r="E7" s="1182"/>
      <c r="F7" s="1182"/>
      <c r="G7" s="1182"/>
      <c r="H7" s="477"/>
      <c r="I7" s="475"/>
      <c r="J7" s="1180"/>
      <c r="K7" s="1182" t="s">
        <v>318</v>
      </c>
      <c r="L7" s="1182"/>
      <c r="M7" s="1182"/>
      <c r="N7" s="1182"/>
      <c r="O7" s="1182"/>
      <c r="P7" s="1182"/>
    </row>
    <row r="8" spans="1:19" x14ac:dyDescent="0.2">
      <c r="A8" s="1181"/>
      <c r="B8" s="1183"/>
      <c r="C8" s="1183"/>
      <c r="D8" s="1183"/>
      <c r="E8" s="1183"/>
      <c r="F8" s="1183"/>
      <c r="G8" s="1183"/>
      <c r="H8" s="477"/>
      <c r="I8" s="475"/>
      <c r="J8" s="1181"/>
      <c r="K8" s="1183"/>
      <c r="L8" s="1183"/>
      <c r="M8" s="1183"/>
      <c r="N8" s="1183"/>
      <c r="O8" s="1183"/>
      <c r="P8" s="1183"/>
    </row>
    <row r="9" spans="1:19" x14ac:dyDescent="0.2">
      <c r="A9" s="1186" t="s">
        <v>165</v>
      </c>
      <c r="B9" s="1186" t="s">
        <v>319</v>
      </c>
      <c r="C9" s="1186" t="s">
        <v>320</v>
      </c>
      <c r="D9" s="1186" t="s">
        <v>321</v>
      </c>
      <c r="E9" s="1186" t="s">
        <v>322</v>
      </c>
      <c r="F9" s="1186" t="s">
        <v>323</v>
      </c>
      <c r="G9" s="1186" t="s">
        <v>324</v>
      </c>
      <c r="H9" s="477"/>
      <c r="I9" s="475"/>
      <c r="J9" s="1186" t="s">
        <v>165</v>
      </c>
      <c r="K9" s="1186" t="s">
        <v>319</v>
      </c>
      <c r="L9" s="1186" t="s">
        <v>320</v>
      </c>
      <c r="M9" s="1186" t="s">
        <v>321</v>
      </c>
      <c r="N9" s="1186" t="s">
        <v>322</v>
      </c>
      <c r="O9" s="1186" t="s">
        <v>323</v>
      </c>
      <c r="P9" s="1186" t="s">
        <v>324</v>
      </c>
    </row>
    <row r="10" spans="1:19" ht="19.5" customHeight="1" x14ac:dyDescent="0.2">
      <c r="A10" s="1187"/>
      <c r="B10" s="1187"/>
      <c r="C10" s="1187"/>
      <c r="D10" s="1187"/>
      <c r="E10" s="1187"/>
      <c r="F10" s="1187"/>
      <c r="G10" s="1187"/>
      <c r="H10" s="479"/>
      <c r="I10" s="480"/>
      <c r="J10" s="1187"/>
      <c r="K10" s="1187"/>
      <c r="L10" s="1187"/>
      <c r="M10" s="1187"/>
      <c r="N10" s="1187"/>
      <c r="O10" s="1187"/>
      <c r="P10" s="1187"/>
    </row>
    <row r="11" spans="1:19" x14ac:dyDescent="0.2">
      <c r="A11" s="478">
        <v>1981</v>
      </c>
      <c r="B11" s="481">
        <v>100</v>
      </c>
      <c r="C11" s="481">
        <v>100</v>
      </c>
      <c r="D11" s="481">
        <v>100</v>
      </c>
      <c r="E11" s="481">
        <v>100</v>
      </c>
      <c r="F11" s="481">
        <v>100</v>
      </c>
      <c r="G11" s="481">
        <v>100</v>
      </c>
      <c r="H11" s="482"/>
      <c r="J11" s="478">
        <v>1981</v>
      </c>
      <c r="K11" s="481">
        <v>100</v>
      </c>
      <c r="L11" s="481">
        <v>100</v>
      </c>
      <c r="M11" s="481">
        <v>100</v>
      </c>
      <c r="N11" s="481">
        <v>100</v>
      </c>
      <c r="O11" s="481">
        <v>100</v>
      </c>
      <c r="P11" s="481">
        <v>100</v>
      </c>
      <c r="Q11" s="481"/>
      <c r="R11" s="481"/>
      <c r="S11" s="483">
        <v>1981</v>
      </c>
    </row>
    <row r="12" spans="1:19" x14ac:dyDescent="0.2">
      <c r="A12" s="478">
        <v>1982</v>
      </c>
      <c r="B12" s="481">
        <v>104.89</v>
      </c>
      <c r="C12" s="481">
        <v>91.92</v>
      </c>
      <c r="D12" s="481">
        <v>97.62</v>
      </c>
      <c r="E12" s="481">
        <v>99.81</v>
      </c>
      <c r="F12" s="481">
        <v>100.56</v>
      </c>
      <c r="G12" s="481">
        <v>106.88</v>
      </c>
      <c r="H12" s="482"/>
      <c r="J12" s="478">
        <v>1982</v>
      </c>
      <c r="K12" s="481">
        <v>97.62</v>
      </c>
      <c r="L12" s="481">
        <v>101.45</v>
      </c>
      <c r="M12" s="481">
        <v>101.63</v>
      </c>
      <c r="N12" s="481">
        <v>98.25</v>
      </c>
      <c r="O12" s="481">
        <v>105.51</v>
      </c>
      <c r="P12" s="481">
        <v>106.83</v>
      </c>
      <c r="Q12" s="484"/>
      <c r="R12" s="484"/>
      <c r="S12" s="483"/>
    </row>
    <row r="13" spans="1:19" x14ac:dyDescent="0.2">
      <c r="A13" s="478">
        <v>1983</v>
      </c>
      <c r="B13" s="481">
        <v>95.79</v>
      </c>
      <c r="C13" s="481">
        <v>88.23</v>
      </c>
      <c r="D13" s="481">
        <v>95.2</v>
      </c>
      <c r="E13" s="481">
        <v>96.94</v>
      </c>
      <c r="F13" s="481">
        <v>98.86</v>
      </c>
      <c r="G13" s="481">
        <v>98.98</v>
      </c>
      <c r="H13" s="482"/>
      <c r="J13" s="478">
        <v>1983</v>
      </c>
      <c r="K13" s="481">
        <v>85.74</v>
      </c>
      <c r="L13" s="481">
        <v>104.28</v>
      </c>
      <c r="M13" s="481">
        <v>97.27</v>
      </c>
      <c r="N13" s="481">
        <v>97.53</v>
      </c>
      <c r="O13" s="481">
        <v>99.26</v>
      </c>
      <c r="P13" s="481">
        <v>103.78</v>
      </c>
      <c r="Q13" s="484"/>
      <c r="R13" s="484"/>
      <c r="S13" s="483"/>
    </row>
    <row r="14" spans="1:19" x14ac:dyDescent="0.2">
      <c r="A14" s="478">
        <v>1984</v>
      </c>
      <c r="B14" s="481">
        <v>103.22</v>
      </c>
      <c r="C14" s="481">
        <v>85.66</v>
      </c>
      <c r="D14" s="481">
        <v>89.83</v>
      </c>
      <c r="E14" s="481">
        <v>95.5</v>
      </c>
      <c r="F14" s="481">
        <v>96.53</v>
      </c>
      <c r="G14" s="481">
        <v>92.76</v>
      </c>
      <c r="H14" s="482"/>
      <c r="J14" s="478">
        <v>1984</v>
      </c>
      <c r="K14" s="481">
        <v>94.89</v>
      </c>
      <c r="L14" s="481">
        <v>101.35</v>
      </c>
      <c r="M14" s="481">
        <v>97.8</v>
      </c>
      <c r="N14" s="481">
        <v>93.68</v>
      </c>
      <c r="O14" s="481">
        <v>94.97</v>
      </c>
      <c r="P14" s="481">
        <v>106.19</v>
      </c>
      <c r="Q14" s="484"/>
      <c r="R14" s="484"/>
      <c r="S14" s="483"/>
    </row>
    <row r="15" spans="1:19" x14ac:dyDescent="0.2">
      <c r="A15" s="478">
        <v>1985</v>
      </c>
      <c r="B15" s="481">
        <v>89.77</v>
      </c>
      <c r="C15" s="481">
        <v>87.1</v>
      </c>
      <c r="D15" s="481">
        <v>87.82</v>
      </c>
      <c r="E15" s="481">
        <v>95.99</v>
      </c>
      <c r="F15" s="481">
        <v>97.84</v>
      </c>
      <c r="G15" s="481">
        <v>98.57</v>
      </c>
      <c r="H15" s="482"/>
      <c r="J15" s="478">
        <v>1985</v>
      </c>
      <c r="K15" s="481">
        <v>95.45</v>
      </c>
      <c r="L15" s="481">
        <v>100.51</v>
      </c>
      <c r="M15" s="481">
        <v>92.04</v>
      </c>
      <c r="N15" s="481">
        <v>98.07</v>
      </c>
      <c r="O15" s="481">
        <v>98.26</v>
      </c>
      <c r="P15" s="481">
        <v>109.5</v>
      </c>
      <c r="Q15" s="484"/>
      <c r="R15" s="484"/>
      <c r="S15" s="483"/>
    </row>
    <row r="16" spans="1:19" x14ac:dyDescent="0.2">
      <c r="A16" s="478">
        <v>1986</v>
      </c>
      <c r="B16" s="481">
        <v>89.09</v>
      </c>
      <c r="C16" s="481">
        <v>91.11</v>
      </c>
      <c r="D16" s="481">
        <v>89.25</v>
      </c>
      <c r="E16" s="481">
        <v>93.55</v>
      </c>
      <c r="F16" s="481">
        <v>98.13</v>
      </c>
      <c r="G16" s="481">
        <v>98.51</v>
      </c>
      <c r="H16" s="482"/>
      <c r="J16" s="478">
        <v>1986</v>
      </c>
      <c r="K16" s="481">
        <v>80.37</v>
      </c>
      <c r="L16" s="481">
        <v>91.49</v>
      </c>
      <c r="M16" s="481">
        <v>89.78</v>
      </c>
      <c r="N16" s="481">
        <v>95.54</v>
      </c>
      <c r="O16" s="481">
        <v>97.13</v>
      </c>
      <c r="P16" s="481">
        <v>110.64</v>
      </c>
      <c r="Q16" s="484"/>
      <c r="R16" s="484"/>
      <c r="S16" s="483">
        <v>1986</v>
      </c>
    </row>
    <row r="17" spans="1:19" x14ac:dyDescent="0.2">
      <c r="A17" s="478">
        <v>1987</v>
      </c>
      <c r="B17" s="481">
        <v>87.68</v>
      </c>
      <c r="C17" s="481">
        <v>88.95</v>
      </c>
      <c r="D17" s="481">
        <v>83.71</v>
      </c>
      <c r="E17" s="481">
        <v>92.28</v>
      </c>
      <c r="F17" s="481">
        <v>94.01</v>
      </c>
      <c r="G17" s="481">
        <v>96.91</v>
      </c>
      <c r="H17" s="482"/>
      <c r="J17" s="478">
        <v>1987</v>
      </c>
      <c r="K17" s="481">
        <v>80.17</v>
      </c>
      <c r="L17" s="481">
        <v>91.12</v>
      </c>
      <c r="M17" s="481">
        <v>88.36</v>
      </c>
      <c r="N17" s="481">
        <v>93.3</v>
      </c>
      <c r="O17" s="481">
        <v>94.22</v>
      </c>
      <c r="P17" s="481">
        <v>99.11</v>
      </c>
      <c r="Q17" s="484"/>
      <c r="R17" s="484"/>
      <c r="S17" s="483"/>
    </row>
    <row r="18" spans="1:19" x14ac:dyDescent="0.2">
      <c r="A18" s="478">
        <v>1988</v>
      </c>
      <c r="B18" s="481">
        <v>86.9</v>
      </c>
      <c r="C18" s="481">
        <v>97.73</v>
      </c>
      <c r="D18" s="481">
        <v>84.21</v>
      </c>
      <c r="E18" s="481">
        <v>89.22</v>
      </c>
      <c r="F18" s="481">
        <v>92.22</v>
      </c>
      <c r="G18" s="481">
        <v>96.8</v>
      </c>
      <c r="H18" s="482"/>
      <c r="J18" s="485">
        <v>1988</v>
      </c>
      <c r="K18" s="481">
        <v>72.180000000000007</v>
      </c>
      <c r="L18" s="481">
        <v>95.29</v>
      </c>
      <c r="M18" s="481">
        <v>85.27</v>
      </c>
      <c r="N18" s="481">
        <v>92.16</v>
      </c>
      <c r="O18" s="481">
        <v>93.95</v>
      </c>
      <c r="P18" s="481">
        <v>101.89</v>
      </c>
      <c r="Q18" s="484"/>
      <c r="R18" s="484"/>
      <c r="S18" s="483"/>
    </row>
    <row r="19" spans="1:19" x14ac:dyDescent="0.2">
      <c r="A19" s="478">
        <v>1989</v>
      </c>
      <c r="B19" s="481">
        <v>85.63</v>
      </c>
      <c r="C19" s="481">
        <v>89.73</v>
      </c>
      <c r="D19" s="481">
        <v>78.58</v>
      </c>
      <c r="E19" s="481">
        <v>90.34</v>
      </c>
      <c r="F19" s="481">
        <v>97.3</v>
      </c>
      <c r="G19" s="481">
        <v>106.1</v>
      </c>
      <c r="H19" s="482"/>
      <c r="J19" s="478">
        <v>1989</v>
      </c>
      <c r="K19" s="481">
        <v>80.5</v>
      </c>
      <c r="L19" s="481">
        <v>103.71</v>
      </c>
      <c r="M19" s="481">
        <v>86.9</v>
      </c>
      <c r="N19" s="481">
        <v>94.4</v>
      </c>
      <c r="O19" s="481">
        <v>99.79</v>
      </c>
      <c r="P19" s="481">
        <v>116.44</v>
      </c>
      <c r="Q19" s="484"/>
      <c r="R19" s="484"/>
      <c r="S19" s="483"/>
    </row>
    <row r="20" spans="1:19" x14ac:dyDescent="0.2">
      <c r="A20" s="478">
        <v>1990</v>
      </c>
      <c r="B20" s="481">
        <v>81.459999999999994</v>
      </c>
      <c r="C20" s="481">
        <v>93.68</v>
      </c>
      <c r="D20" s="481">
        <v>73.75</v>
      </c>
      <c r="E20" s="481">
        <v>86.07</v>
      </c>
      <c r="F20" s="481">
        <v>91.82</v>
      </c>
      <c r="G20" s="481">
        <v>93.13</v>
      </c>
      <c r="H20" s="482"/>
      <c r="J20" s="478">
        <v>1990</v>
      </c>
      <c r="K20" s="481">
        <v>72.099999999999994</v>
      </c>
      <c r="L20" s="481">
        <v>95.41</v>
      </c>
      <c r="M20" s="481">
        <v>82.17</v>
      </c>
      <c r="N20" s="481">
        <v>89.9</v>
      </c>
      <c r="O20" s="481">
        <v>93.28</v>
      </c>
      <c r="P20" s="481">
        <v>103.8</v>
      </c>
      <c r="Q20" s="484"/>
      <c r="R20" s="484"/>
      <c r="S20" s="483"/>
    </row>
    <row r="21" spans="1:19" x14ac:dyDescent="0.2">
      <c r="A21" s="478">
        <v>1991</v>
      </c>
      <c r="B21" s="481">
        <v>80.22</v>
      </c>
      <c r="C21" s="481">
        <v>90.28</v>
      </c>
      <c r="D21" s="481">
        <v>74.47</v>
      </c>
      <c r="E21" s="481">
        <v>84.33</v>
      </c>
      <c r="F21" s="481">
        <v>90</v>
      </c>
      <c r="G21" s="481">
        <v>93.66</v>
      </c>
      <c r="H21" s="482"/>
      <c r="J21" s="478">
        <v>1991</v>
      </c>
      <c r="K21" s="481">
        <v>68.53</v>
      </c>
      <c r="L21" s="481">
        <v>99.49</v>
      </c>
      <c r="M21" s="481">
        <v>79.63</v>
      </c>
      <c r="N21" s="481">
        <v>87.38</v>
      </c>
      <c r="O21" s="481">
        <v>93.24</v>
      </c>
      <c r="P21" s="481">
        <v>99.53</v>
      </c>
      <c r="Q21" s="484"/>
      <c r="R21" s="484"/>
      <c r="S21" s="483">
        <v>1991</v>
      </c>
    </row>
    <row r="22" spans="1:19" x14ac:dyDescent="0.2">
      <c r="A22" s="478">
        <v>1992</v>
      </c>
      <c r="B22" s="481">
        <v>69.89</v>
      </c>
      <c r="C22" s="481">
        <v>94.12</v>
      </c>
      <c r="D22" s="481">
        <v>69.599999999999994</v>
      </c>
      <c r="E22" s="481">
        <v>83.16</v>
      </c>
      <c r="F22" s="481">
        <v>90.98</v>
      </c>
      <c r="G22" s="481">
        <v>99.93</v>
      </c>
      <c r="H22" s="482"/>
      <c r="J22" s="478">
        <v>1992</v>
      </c>
      <c r="K22" s="481">
        <v>67.25</v>
      </c>
      <c r="L22" s="481">
        <v>96.48</v>
      </c>
      <c r="M22" s="481">
        <v>77.19</v>
      </c>
      <c r="N22" s="481">
        <v>87.23</v>
      </c>
      <c r="O22" s="481">
        <v>92.95</v>
      </c>
      <c r="P22" s="481">
        <v>96.94</v>
      </c>
      <c r="Q22" s="484"/>
      <c r="R22" s="484"/>
      <c r="S22" s="483"/>
    </row>
    <row r="23" spans="1:19" x14ac:dyDescent="0.2">
      <c r="A23" s="478">
        <v>1993</v>
      </c>
      <c r="B23" s="481">
        <v>66.989999999999995</v>
      </c>
      <c r="C23" s="481">
        <v>91.62</v>
      </c>
      <c r="D23" s="481">
        <v>71.63</v>
      </c>
      <c r="E23" s="481">
        <v>86.07</v>
      </c>
      <c r="F23" s="481">
        <v>96.32</v>
      </c>
      <c r="G23" s="481">
        <v>103.74</v>
      </c>
      <c r="H23" s="482"/>
      <c r="J23" s="478">
        <v>1993</v>
      </c>
      <c r="K23" s="481">
        <v>66.88</v>
      </c>
      <c r="L23" s="481">
        <v>102.94</v>
      </c>
      <c r="M23" s="481">
        <v>73.95</v>
      </c>
      <c r="N23" s="481">
        <v>89.57</v>
      </c>
      <c r="O23" s="481">
        <v>100.8</v>
      </c>
      <c r="P23" s="481">
        <v>107.35</v>
      </c>
      <c r="Q23" s="484"/>
      <c r="R23" s="484"/>
      <c r="S23" s="483"/>
    </row>
    <row r="24" spans="1:19" x14ac:dyDescent="0.2">
      <c r="A24" s="478">
        <v>1994</v>
      </c>
      <c r="B24" s="481">
        <v>60.2</v>
      </c>
      <c r="C24" s="481">
        <v>94.99</v>
      </c>
      <c r="D24" s="481">
        <v>65.930000000000007</v>
      </c>
      <c r="E24" s="481">
        <v>80.86</v>
      </c>
      <c r="F24" s="481">
        <v>88.32</v>
      </c>
      <c r="G24" s="481">
        <v>92.69</v>
      </c>
      <c r="H24" s="482"/>
      <c r="J24" s="478">
        <v>1994</v>
      </c>
      <c r="K24" s="481">
        <v>55.04</v>
      </c>
      <c r="L24" s="481">
        <v>102.81</v>
      </c>
      <c r="M24" s="481">
        <v>73.48</v>
      </c>
      <c r="N24" s="481">
        <v>85.39</v>
      </c>
      <c r="O24" s="481">
        <v>90.68</v>
      </c>
      <c r="P24" s="481">
        <v>97.78</v>
      </c>
      <c r="Q24" s="484"/>
      <c r="R24" s="484"/>
      <c r="S24" s="483"/>
    </row>
    <row r="25" spans="1:19" x14ac:dyDescent="0.2">
      <c r="A25" s="478">
        <v>1995</v>
      </c>
      <c r="B25" s="481">
        <v>54.13</v>
      </c>
      <c r="C25" s="481">
        <v>96.1</v>
      </c>
      <c r="D25" s="481">
        <v>66.58</v>
      </c>
      <c r="E25" s="481">
        <v>80.53</v>
      </c>
      <c r="F25" s="481">
        <v>87.1</v>
      </c>
      <c r="G25" s="481">
        <v>94.46</v>
      </c>
      <c r="H25" s="482"/>
      <c r="J25" s="478">
        <v>1995</v>
      </c>
      <c r="K25" s="481">
        <v>59.52</v>
      </c>
      <c r="L25" s="481">
        <v>97.29</v>
      </c>
      <c r="M25" s="481">
        <v>70.13</v>
      </c>
      <c r="N25" s="481">
        <v>84.28</v>
      </c>
      <c r="O25" s="481">
        <v>93.21</v>
      </c>
      <c r="P25" s="481">
        <v>100.38</v>
      </c>
      <c r="Q25" s="484"/>
      <c r="R25" s="484"/>
      <c r="S25" s="483"/>
    </row>
    <row r="26" spans="1:19" x14ac:dyDescent="0.2">
      <c r="A26" s="478">
        <v>1996</v>
      </c>
      <c r="B26" s="481">
        <v>58.82</v>
      </c>
      <c r="C26" s="481">
        <v>100.1</v>
      </c>
      <c r="D26" s="481">
        <v>68.14</v>
      </c>
      <c r="E26" s="481">
        <v>78.819999999999993</v>
      </c>
      <c r="F26" s="481">
        <v>87.83</v>
      </c>
      <c r="G26" s="481">
        <v>95.44</v>
      </c>
      <c r="H26" s="482"/>
      <c r="J26" s="478">
        <v>1996</v>
      </c>
      <c r="K26" s="481">
        <v>57.5</v>
      </c>
      <c r="L26" s="481">
        <v>97.74</v>
      </c>
      <c r="M26" s="481">
        <v>73.66</v>
      </c>
      <c r="N26" s="481">
        <v>81.61</v>
      </c>
      <c r="O26" s="481">
        <v>90.97</v>
      </c>
      <c r="P26" s="481">
        <v>100.04</v>
      </c>
      <c r="Q26" s="484"/>
      <c r="R26" s="484"/>
      <c r="S26" s="483">
        <v>1996</v>
      </c>
    </row>
    <row r="27" spans="1:19" x14ac:dyDescent="0.2">
      <c r="A27" s="478">
        <v>1997</v>
      </c>
      <c r="B27" s="481">
        <v>49.96</v>
      </c>
      <c r="C27" s="481">
        <v>98.98</v>
      </c>
      <c r="D27" s="481">
        <v>65.47</v>
      </c>
      <c r="E27" s="481">
        <v>75.260000000000005</v>
      </c>
      <c r="F27" s="481">
        <v>83.88</v>
      </c>
      <c r="G27" s="481">
        <v>91.61</v>
      </c>
      <c r="H27" s="482"/>
      <c r="J27" s="478">
        <v>1997</v>
      </c>
      <c r="K27" s="481">
        <v>49.8</v>
      </c>
      <c r="L27" s="481">
        <v>100.86</v>
      </c>
      <c r="M27" s="481">
        <v>70.31</v>
      </c>
      <c r="N27" s="481">
        <v>79.2</v>
      </c>
      <c r="O27" s="481">
        <v>89.56</v>
      </c>
      <c r="P27" s="481">
        <v>101.77</v>
      </c>
      <c r="Q27" s="484"/>
      <c r="R27" s="484"/>
      <c r="S27" s="483"/>
    </row>
    <row r="28" spans="1:19" x14ac:dyDescent="0.2">
      <c r="A28" s="478">
        <v>1998</v>
      </c>
      <c r="B28" s="481">
        <v>55.15</v>
      </c>
      <c r="C28" s="481">
        <v>104.19</v>
      </c>
      <c r="D28" s="481">
        <v>63.29</v>
      </c>
      <c r="E28" s="481">
        <v>73.8</v>
      </c>
      <c r="F28" s="481">
        <v>81.47</v>
      </c>
      <c r="G28" s="481">
        <v>89.86</v>
      </c>
      <c r="H28" s="482"/>
      <c r="J28" s="478">
        <v>1998</v>
      </c>
      <c r="K28" s="481">
        <v>52.15</v>
      </c>
      <c r="L28" s="481">
        <v>100.98</v>
      </c>
      <c r="M28" s="481">
        <v>68.180000000000007</v>
      </c>
      <c r="N28" s="481">
        <v>78.47</v>
      </c>
      <c r="O28" s="481">
        <v>87.7</v>
      </c>
      <c r="P28" s="481">
        <v>102.46</v>
      </c>
      <c r="Q28" s="484"/>
      <c r="R28" s="484"/>
      <c r="S28" s="483"/>
    </row>
    <row r="29" spans="1:19" x14ac:dyDescent="0.2">
      <c r="A29" s="478">
        <v>1999</v>
      </c>
      <c r="B29" s="481">
        <v>47.01</v>
      </c>
      <c r="C29" s="481">
        <v>105.95</v>
      </c>
      <c r="D29" s="481">
        <v>64.709999999999994</v>
      </c>
      <c r="E29" s="481">
        <v>71.16</v>
      </c>
      <c r="F29" s="481">
        <v>84.1</v>
      </c>
      <c r="G29" s="481">
        <v>92.45</v>
      </c>
      <c r="H29" s="482"/>
      <c r="J29" s="478">
        <v>1999</v>
      </c>
      <c r="K29" s="481">
        <v>44.57</v>
      </c>
      <c r="L29" s="481">
        <v>99.53</v>
      </c>
      <c r="M29" s="481">
        <v>68.819999999999993</v>
      </c>
      <c r="N29" s="481">
        <v>77.28</v>
      </c>
      <c r="O29" s="481">
        <v>90.4</v>
      </c>
      <c r="P29" s="481">
        <v>104.3</v>
      </c>
      <c r="Q29" s="484"/>
      <c r="R29" s="484"/>
      <c r="S29" s="483"/>
    </row>
    <row r="30" spans="1:19" x14ac:dyDescent="0.2">
      <c r="A30" s="478">
        <v>2000</v>
      </c>
      <c r="B30" s="481">
        <v>49.59</v>
      </c>
      <c r="C30" s="481">
        <v>103.69</v>
      </c>
      <c r="D30" s="481">
        <v>61.01</v>
      </c>
      <c r="E30" s="481">
        <v>68.8</v>
      </c>
      <c r="F30" s="481">
        <v>78.510000000000005</v>
      </c>
      <c r="G30" s="481">
        <v>84.31</v>
      </c>
      <c r="H30" s="482"/>
      <c r="J30" s="478">
        <v>2000</v>
      </c>
      <c r="K30" s="481">
        <v>46.57</v>
      </c>
      <c r="L30" s="481">
        <v>105.28</v>
      </c>
      <c r="M30" s="481">
        <v>65.41</v>
      </c>
      <c r="N30" s="481">
        <v>73.13</v>
      </c>
      <c r="O30" s="481">
        <v>86.1</v>
      </c>
      <c r="P30" s="481">
        <v>96.34</v>
      </c>
      <c r="Q30" s="484"/>
      <c r="R30" s="484"/>
      <c r="S30" s="483"/>
    </row>
    <row r="31" spans="1:19" x14ac:dyDescent="0.2">
      <c r="A31" s="478">
        <v>2001</v>
      </c>
      <c r="B31" s="481">
        <v>46.67</v>
      </c>
      <c r="C31" s="481">
        <v>107.51</v>
      </c>
      <c r="D31" s="481">
        <v>62.42</v>
      </c>
      <c r="E31" s="481">
        <v>66.150000000000006</v>
      </c>
      <c r="F31" s="481">
        <v>75.459999999999994</v>
      </c>
      <c r="G31" s="481">
        <v>86.42</v>
      </c>
      <c r="H31" s="482"/>
      <c r="J31" s="478">
        <v>2001</v>
      </c>
      <c r="K31" s="481">
        <v>49.64</v>
      </c>
      <c r="L31" s="481">
        <v>99.67</v>
      </c>
      <c r="M31" s="481">
        <v>67</v>
      </c>
      <c r="N31" s="481">
        <v>70.150000000000006</v>
      </c>
      <c r="O31" s="481">
        <v>83.9</v>
      </c>
      <c r="P31" s="481">
        <v>98.3</v>
      </c>
      <c r="Q31" s="484"/>
      <c r="R31" s="484"/>
      <c r="S31" s="483">
        <v>2001</v>
      </c>
    </row>
    <row r="32" spans="1:19" x14ac:dyDescent="0.2">
      <c r="A32" s="478">
        <v>2002</v>
      </c>
      <c r="B32" s="481">
        <v>48.53</v>
      </c>
      <c r="C32" s="481">
        <v>110.87</v>
      </c>
      <c r="D32" s="481">
        <v>60.58</v>
      </c>
      <c r="E32" s="481">
        <v>66.13</v>
      </c>
      <c r="F32" s="481">
        <v>75.11</v>
      </c>
      <c r="G32" s="481">
        <v>104.39</v>
      </c>
      <c r="H32" s="482"/>
      <c r="J32" s="478">
        <v>2002</v>
      </c>
      <c r="K32" s="481">
        <v>44.48</v>
      </c>
      <c r="L32" s="481">
        <v>101.36</v>
      </c>
      <c r="M32" s="481">
        <v>65.41</v>
      </c>
      <c r="N32" s="481">
        <v>70.19</v>
      </c>
      <c r="O32" s="481">
        <v>83.74</v>
      </c>
      <c r="P32" s="481">
        <v>109.87</v>
      </c>
      <c r="Q32" s="484"/>
      <c r="R32" s="484"/>
      <c r="S32" s="483"/>
    </row>
    <row r="33" spans="1:19" x14ac:dyDescent="0.2">
      <c r="A33" s="478">
        <v>2003</v>
      </c>
      <c r="B33" s="481">
        <v>45.66</v>
      </c>
      <c r="C33" s="481">
        <v>104.99</v>
      </c>
      <c r="D33" s="481">
        <v>57</v>
      </c>
      <c r="E33" s="481">
        <v>64.180000000000007</v>
      </c>
      <c r="F33" s="481">
        <v>75.97</v>
      </c>
      <c r="G33" s="481">
        <v>112.43</v>
      </c>
      <c r="H33" s="482"/>
      <c r="J33" s="478">
        <v>2003</v>
      </c>
      <c r="K33" s="481">
        <v>47.95</v>
      </c>
      <c r="L33" s="481">
        <v>101.08</v>
      </c>
      <c r="M33" s="481">
        <v>64.19</v>
      </c>
      <c r="N33" s="481">
        <v>69.72</v>
      </c>
      <c r="O33" s="481">
        <v>84.1</v>
      </c>
      <c r="P33" s="481">
        <v>113.46</v>
      </c>
      <c r="Q33" s="484"/>
      <c r="R33" s="484"/>
      <c r="S33" s="483"/>
    </row>
    <row r="34" spans="1:19" x14ac:dyDescent="0.2">
      <c r="A34" s="478">
        <v>2004</v>
      </c>
      <c r="B34" s="481">
        <v>47.21</v>
      </c>
      <c r="C34" s="481">
        <v>102.43</v>
      </c>
      <c r="D34" s="481">
        <v>56.35</v>
      </c>
      <c r="E34" s="481">
        <v>60.3</v>
      </c>
      <c r="F34" s="481">
        <v>71.510000000000005</v>
      </c>
      <c r="G34" s="481">
        <v>100.36</v>
      </c>
      <c r="H34" s="482"/>
      <c r="I34" s="486"/>
      <c r="J34" s="478">
        <v>2004</v>
      </c>
      <c r="K34" s="481">
        <v>43.21</v>
      </c>
      <c r="L34" s="481">
        <v>100.55</v>
      </c>
      <c r="M34" s="481">
        <v>62.72</v>
      </c>
      <c r="N34" s="481">
        <v>64.97</v>
      </c>
      <c r="O34" s="481">
        <v>80.59</v>
      </c>
      <c r="P34" s="481">
        <v>107.32</v>
      </c>
      <c r="Q34" s="484"/>
      <c r="R34" s="484"/>
      <c r="S34" s="483"/>
    </row>
    <row r="35" spans="1:19" x14ac:dyDescent="0.2">
      <c r="A35" s="478">
        <v>2005</v>
      </c>
      <c r="B35" s="481">
        <v>49.11</v>
      </c>
      <c r="C35" s="481">
        <v>95.92</v>
      </c>
      <c r="D35" s="481">
        <v>54.98</v>
      </c>
      <c r="E35" s="481">
        <v>57.52</v>
      </c>
      <c r="F35" s="481">
        <v>70.95</v>
      </c>
      <c r="G35" s="481">
        <v>95.82</v>
      </c>
      <c r="H35" s="482"/>
      <c r="I35" s="486"/>
      <c r="J35" s="478">
        <v>2005</v>
      </c>
      <c r="K35" s="481">
        <v>48.63</v>
      </c>
      <c r="L35" s="481">
        <v>100.04</v>
      </c>
      <c r="M35" s="481">
        <v>62.18</v>
      </c>
      <c r="N35" s="481">
        <v>64.02</v>
      </c>
      <c r="O35" s="481">
        <v>78.900000000000006</v>
      </c>
      <c r="P35" s="481">
        <v>106.68</v>
      </c>
      <c r="Q35" s="484"/>
      <c r="R35" s="484"/>
      <c r="S35" s="483"/>
    </row>
    <row r="36" spans="1:19" x14ac:dyDescent="0.2">
      <c r="A36" s="478">
        <v>2006</v>
      </c>
      <c r="B36" s="481">
        <v>42.14</v>
      </c>
      <c r="C36" s="481">
        <v>107.99</v>
      </c>
      <c r="D36" s="481">
        <v>54.77</v>
      </c>
      <c r="E36" s="481">
        <v>54.72</v>
      </c>
      <c r="F36" s="481">
        <v>68.05</v>
      </c>
      <c r="G36" s="481">
        <v>93.43</v>
      </c>
      <c r="H36" s="482"/>
      <c r="J36" s="478">
        <v>2006</v>
      </c>
      <c r="K36" s="481">
        <v>42.55</v>
      </c>
      <c r="L36" s="481">
        <v>97.98</v>
      </c>
      <c r="M36" s="481">
        <v>61.09</v>
      </c>
      <c r="N36" s="481">
        <v>62.99</v>
      </c>
      <c r="O36" s="481">
        <v>77.52</v>
      </c>
      <c r="P36" s="481">
        <v>102.56</v>
      </c>
      <c r="Q36" s="484"/>
      <c r="R36" s="484"/>
      <c r="S36" s="483">
        <v>2006</v>
      </c>
    </row>
    <row r="37" spans="1:19" s="488" customFormat="1" x14ac:dyDescent="0.2">
      <c r="A37" s="478">
        <v>2007</v>
      </c>
      <c r="B37" s="481">
        <v>45.95</v>
      </c>
      <c r="C37" s="481">
        <v>106.71</v>
      </c>
      <c r="D37" s="481">
        <v>53.81</v>
      </c>
      <c r="E37" s="481">
        <v>53.7</v>
      </c>
      <c r="F37" s="481">
        <v>68.650000000000006</v>
      </c>
      <c r="G37" s="481">
        <v>98.35</v>
      </c>
      <c r="H37" s="482"/>
      <c r="I37" s="478"/>
      <c r="J37" s="487">
        <v>2007</v>
      </c>
      <c r="K37" s="481">
        <v>46.04</v>
      </c>
      <c r="L37" s="481">
        <v>96.85</v>
      </c>
      <c r="M37" s="481">
        <v>59.91</v>
      </c>
      <c r="N37" s="481">
        <v>61.63</v>
      </c>
      <c r="O37" s="481">
        <v>77.459999999999994</v>
      </c>
      <c r="P37" s="481">
        <v>105.76</v>
      </c>
      <c r="Q37" s="484"/>
      <c r="R37" s="484"/>
      <c r="S37" s="483"/>
    </row>
    <row r="38" spans="1:19" x14ac:dyDescent="0.2">
      <c r="A38" s="488">
        <v>2008</v>
      </c>
      <c r="B38" s="481">
        <v>40.58</v>
      </c>
      <c r="C38" s="481">
        <v>103.42</v>
      </c>
      <c r="D38" s="481">
        <v>52.97</v>
      </c>
      <c r="E38" s="481">
        <v>51.75</v>
      </c>
      <c r="F38" s="481">
        <v>65.959999999999994</v>
      </c>
      <c r="G38" s="481">
        <v>95.86</v>
      </c>
      <c r="H38" s="489"/>
      <c r="I38" s="490"/>
      <c r="J38" s="491">
        <v>2008</v>
      </c>
      <c r="K38" s="481">
        <v>43.35</v>
      </c>
      <c r="L38" s="481">
        <v>101.37</v>
      </c>
      <c r="M38" s="481">
        <v>58.4</v>
      </c>
      <c r="N38" s="481">
        <v>58.56</v>
      </c>
      <c r="O38" s="481">
        <v>79.11</v>
      </c>
      <c r="P38" s="481">
        <v>104.66</v>
      </c>
      <c r="Q38" s="484"/>
      <c r="R38" s="484"/>
      <c r="S38" s="483"/>
    </row>
    <row r="39" spans="1:19" x14ac:dyDescent="0.2">
      <c r="A39" s="478">
        <v>2009</v>
      </c>
      <c r="B39" s="481">
        <v>39.18</v>
      </c>
      <c r="C39" s="481">
        <v>99.44</v>
      </c>
      <c r="D39" s="481">
        <v>48.68</v>
      </c>
      <c r="E39" s="481">
        <v>48.85</v>
      </c>
      <c r="F39" s="481">
        <v>64.25</v>
      </c>
      <c r="G39" s="481">
        <v>88.53</v>
      </c>
      <c r="H39" s="482"/>
      <c r="J39" s="478">
        <v>2009</v>
      </c>
      <c r="K39" s="481">
        <v>39.020000000000003</v>
      </c>
      <c r="L39" s="481">
        <v>103.11</v>
      </c>
      <c r="M39" s="481">
        <v>56.5</v>
      </c>
      <c r="N39" s="481">
        <v>56.01</v>
      </c>
      <c r="O39" s="481">
        <v>74.680000000000007</v>
      </c>
      <c r="P39" s="481">
        <v>100.14</v>
      </c>
      <c r="Q39" s="484"/>
      <c r="R39" s="484"/>
      <c r="S39" s="483"/>
    </row>
    <row r="40" spans="1:19" x14ac:dyDescent="0.2">
      <c r="A40" s="478">
        <v>2010</v>
      </c>
      <c r="B40" s="481">
        <v>35.35</v>
      </c>
      <c r="C40" s="481">
        <v>92.63</v>
      </c>
      <c r="D40" s="481">
        <v>49.24</v>
      </c>
      <c r="E40" s="481">
        <v>47.02</v>
      </c>
      <c r="F40" s="481">
        <v>63.02</v>
      </c>
      <c r="G40" s="481">
        <v>89.22</v>
      </c>
      <c r="H40" s="482"/>
      <c r="I40" s="486"/>
      <c r="J40" s="478">
        <v>2010</v>
      </c>
      <c r="K40" s="481">
        <v>37.380000000000003</v>
      </c>
      <c r="L40" s="481">
        <v>97.07</v>
      </c>
      <c r="M40" s="481">
        <v>53.91</v>
      </c>
      <c r="N40" s="481">
        <v>56.18</v>
      </c>
      <c r="O40" s="481">
        <v>72.959999999999994</v>
      </c>
      <c r="P40" s="481">
        <v>95.03</v>
      </c>
      <c r="Q40" s="484"/>
      <c r="R40" s="484"/>
      <c r="S40" s="483"/>
    </row>
    <row r="41" spans="1:19" x14ac:dyDescent="0.2">
      <c r="A41" s="478">
        <v>2011</v>
      </c>
      <c r="B41" s="481">
        <v>39.17</v>
      </c>
      <c r="C41" s="481">
        <v>94.85</v>
      </c>
      <c r="D41" s="481">
        <v>44.61</v>
      </c>
      <c r="E41" s="481">
        <v>46.3</v>
      </c>
      <c r="F41" s="481">
        <v>62.06</v>
      </c>
      <c r="G41" s="481">
        <v>80.27</v>
      </c>
      <c r="J41" s="478">
        <v>2011</v>
      </c>
      <c r="K41" s="481">
        <v>37.96</v>
      </c>
      <c r="L41" s="481">
        <v>95.9</v>
      </c>
      <c r="M41" s="481">
        <v>56.18</v>
      </c>
      <c r="N41" s="481">
        <v>53.2</v>
      </c>
      <c r="O41" s="481">
        <v>71.430000000000007</v>
      </c>
      <c r="P41" s="481">
        <v>90.06</v>
      </c>
      <c r="Q41" s="484"/>
      <c r="R41" s="484"/>
      <c r="S41" s="483">
        <v>2011</v>
      </c>
    </row>
    <row r="42" spans="1:19" x14ac:dyDescent="0.2">
      <c r="A42" s="478">
        <v>2012</v>
      </c>
      <c r="B42" s="481">
        <v>39.25</v>
      </c>
      <c r="C42" s="481">
        <v>86.1</v>
      </c>
      <c r="D42" s="481">
        <v>45.34</v>
      </c>
      <c r="E42" s="481">
        <v>44.87</v>
      </c>
      <c r="F42" s="481">
        <v>61.28</v>
      </c>
      <c r="G42" s="481">
        <v>81.37</v>
      </c>
      <c r="H42" s="482"/>
      <c r="J42" s="478">
        <v>2012</v>
      </c>
      <c r="K42" s="481">
        <v>33.11</v>
      </c>
      <c r="L42" s="481">
        <v>91.21</v>
      </c>
      <c r="M42" s="481">
        <v>52.92</v>
      </c>
      <c r="N42" s="481">
        <v>53.94</v>
      </c>
      <c r="O42" s="481">
        <v>74.22</v>
      </c>
      <c r="P42" s="481">
        <v>95.41</v>
      </c>
      <c r="Q42" s="484"/>
      <c r="R42" s="484"/>
      <c r="S42" s="483"/>
    </row>
    <row r="43" spans="1:19" x14ac:dyDescent="0.2">
      <c r="A43" s="478">
        <v>2013</v>
      </c>
      <c r="B43" s="481">
        <v>30.37</v>
      </c>
      <c r="C43" s="481">
        <v>84.59</v>
      </c>
      <c r="D43" s="481">
        <v>46.11</v>
      </c>
      <c r="E43" s="481">
        <v>44.08</v>
      </c>
      <c r="F43" s="481">
        <v>60.69</v>
      </c>
      <c r="G43" s="481">
        <v>83.2</v>
      </c>
      <c r="J43" s="478">
        <v>2013</v>
      </c>
      <c r="K43" s="481">
        <v>33.69</v>
      </c>
      <c r="L43" s="481">
        <v>85.28</v>
      </c>
      <c r="M43" s="481">
        <v>53.2</v>
      </c>
      <c r="N43" s="481">
        <v>52.87</v>
      </c>
      <c r="O43" s="481">
        <v>71.650000000000006</v>
      </c>
      <c r="P43" s="481">
        <v>93.14</v>
      </c>
      <c r="Q43" s="484"/>
      <c r="R43" s="484"/>
      <c r="S43" s="483"/>
    </row>
    <row r="44" spans="1:19" x14ac:dyDescent="0.2">
      <c r="A44" s="478">
        <v>2014</v>
      </c>
      <c r="B44" s="481">
        <v>34.1</v>
      </c>
      <c r="C44" s="481">
        <v>79.5</v>
      </c>
      <c r="D44" s="481">
        <v>44.28</v>
      </c>
      <c r="E44" s="481">
        <v>43.48</v>
      </c>
      <c r="F44" s="481">
        <v>59.46</v>
      </c>
      <c r="G44" s="481">
        <v>79.73</v>
      </c>
      <c r="J44" s="478">
        <v>2014</v>
      </c>
      <c r="K44" s="481">
        <v>33.93</v>
      </c>
      <c r="L44" s="481">
        <v>85.89</v>
      </c>
      <c r="M44" s="481">
        <v>52.85</v>
      </c>
      <c r="N44" s="481">
        <v>50.06</v>
      </c>
      <c r="O44" s="481">
        <v>70.39</v>
      </c>
      <c r="P44" s="481">
        <v>87.65</v>
      </c>
      <c r="Q44" s="484"/>
      <c r="R44" s="484"/>
      <c r="S44" s="483"/>
    </row>
    <row r="45" spans="1:19" s="356" customFormat="1" x14ac:dyDescent="0.2">
      <c r="A45" s="356">
        <v>2015</v>
      </c>
      <c r="B45" s="481">
        <v>30.03</v>
      </c>
      <c r="C45" s="481">
        <v>81.84</v>
      </c>
      <c r="D45" s="481">
        <v>46.6</v>
      </c>
      <c r="E45" s="481">
        <v>45.54</v>
      </c>
      <c r="F45" s="481">
        <v>61.36</v>
      </c>
      <c r="G45" s="481">
        <v>88.07</v>
      </c>
      <c r="J45" s="356">
        <v>2015</v>
      </c>
      <c r="K45" s="481">
        <v>27.26</v>
      </c>
      <c r="L45" s="481">
        <v>90.48</v>
      </c>
      <c r="M45" s="481">
        <v>54.35</v>
      </c>
      <c r="N45" s="481">
        <v>52.15</v>
      </c>
      <c r="O45" s="481">
        <v>72.41</v>
      </c>
      <c r="P45" s="481">
        <v>100.89</v>
      </c>
      <c r="Q45" s="484"/>
      <c r="R45" s="484"/>
      <c r="S45" s="492"/>
    </row>
    <row r="46" spans="1:19" x14ac:dyDescent="0.2">
      <c r="A46" s="356">
        <v>2016</v>
      </c>
      <c r="B46" s="481">
        <v>30.66</v>
      </c>
      <c r="C46" s="481">
        <v>91.41</v>
      </c>
      <c r="D46" s="481">
        <v>48.98</v>
      </c>
      <c r="E46" s="481">
        <v>44.06</v>
      </c>
      <c r="F46" s="481">
        <v>58.94</v>
      </c>
      <c r="G46" s="481">
        <v>83.26</v>
      </c>
      <c r="J46" s="356">
        <v>2016</v>
      </c>
      <c r="K46" s="481">
        <v>35.01</v>
      </c>
      <c r="L46" s="481">
        <v>99.12</v>
      </c>
      <c r="M46" s="481">
        <v>54.3</v>
      </c>
      <c r="N46" s="481">
        <v>51.35</v>
      </c>
      <c r="O46" s="481">
        <v>70.37</v>
      </c>
      <c r="P46" s="481">
        <v>91.46</v>
      </c>
      <c r="Q46" s="484"/>
      <c r="R46" s="484"/>
      <c r="S46" s="492">
        <v>2016</v>
      </c>
    </row>
    <row r="47" spans="1:19" s="356" customFormat="1" x14ac:dyDescent="0.2">
      <c r="A47" s="356">
        <v>2017</v>
      </c>
      <c r="B47" s="493">
        <v>29.87</v>
      </c>
      <c r="C47" s="493">
        <v>86.49</v>
      </c>
      <c r="D47" s="493">
        <v>47.46</v>
      </c>
      <c r="E47" s="493">
        <v>42.75</v>
      </c>
      <c r="F47" s="493">
        <v>60.66</v>
      </c>
      <c r="G47" s="493">
        <v>85.48</v>
      </c>
      <c r="J47" s="356">
        <v>2017</v>
      </c>
      <c r="K47" s="493">
        <v>30.04</v>
      </c>
      <c r="L47" s="493">
        <v>93.38</v>
      </c>
      <c r="M47" s="493">
        <v>53.83</v>
      </c>
      <c r="N47" s="493">
        <v>50.77</v>
      </c>
      <c r="O47" s="493">
        <v>71.97</v>
      </c>
      <c r="P47" s="493">
        <v>94.58</v>
      </c>
      <c r="Q47" s="494"/>
      <c r="R47" s="494"/>
      <c r="S47" s="492"/>
    </row>
    <row r="48" spans="1:19" x14ac:dyDescent="0.2">
      <c r="A48" s="356">
        <v>2018</v>
      </c>
      <c r="B48" s="493">
        <v>25.32</v>
      </c>
      <c r="C48" s="493">
        <v>93.45</v>
      </c>
      <c r="D48" s="494">
        <v>49</v>
      </c>
      <c r="E48" s="493">
        <v>42.45</v>
      </c>
      <c r="F48" s="493">
        <v>60.13</v>
      </c>
      <c r="G48" s="493">
        <v>83.44</v>
      </c>
      <c r="J48" s="356">
        <v>2018</v>
      </c>
      <c r="K48" s="493">
        <v>32.97</v>
      </c>
      <c r="L48" s="493">
        <v>99.39</v>
      </c>
      <c r="M48" s="493">
        <v>55.79</v>
      </c>
      <c r="N48" s="493">
        <v>52.14</v>
      </c>
      <c r="O48" s="493">
        <v>70.290000000000006</v>
      </c>
      <c r="P48" s="493">
        <v>95.08</v>
      </c>
      <c r="Q48" s="484"/>
      <c r="R48" s="484"/>
      <c r="S48" s="483">
        <v>2018</v>
      </c>
    </row>
    <row r="49" spans="1:16" s="497" customFormat="1" ht="11.25" x14ac:dyDescent="0.2">
      <c r="A49" s="495"/>
      <c r="B49" s="496"/>
      <c r="C49" s="496"/>
      <c r="D49" s="496"/>
      <c r="E49" s="496"/>
      <c r="F49" s="496"/>
      <c r="G49" s="496"/>
      <c r="J49" s="495"/>
      <c r="K49" s="496"/>
      <c r="L49" s="496"/>
      <c r="M49" s="496"/>
      <c r="N49" s="496"/>
      <c r="O49" s="496"/>
      <c r="P49" s="496"/>
    </row>
    <row r="50" spans="1:16" s="497" customFormat="1" ht="11.25" x14ac:dyDescent="0.2">
      <c r="A50" s="498"/>
    </row>
    <row r="51" spans="1:16" ht="10.5" customHeight="1" x14ac:dyDescent="0.2">
      <c r="A51" s="1142" t="s">
        <v>22</v>
      </c>
      <c r="B51" s="1142"/>
      <c r="C51" s="1142"/>
    </row>
    <row r="52" spans="1:16" x14ac:dyDescent="0.2">
      <c r="K52" s="499"/>
      <c r="L52" s="499"/>
      <c r="M52" s="499"/>
    </row>
    <row r="53" spans="1:16" x14ac:dyDescent="0.2">
      <c r="K53" s="482"/>
      <c r="L53" s="482"/>
      <c r="M53" s="482"/>
    </row>
    <row r="54" spans="1:16" x14ac:dyDescent="0.2">
      <c r="B54" s="500"/>
      <c r="C54" s="500"/>
      <c r="D54" s="482"/>
      <c r="E54" s="482"/>
      <c r="F54" s="482"/>
      <c r="G54" s="482"/>
      <c r="H54" s="482"/>
      <c r="I54" s="482"/>
      <c r="J54" s="482"/>
      <c r="K54" s="500"/>
      <c r="L54" s="500"/>
      <c r="M54" s="500"/>
    </row>
    <row r="63" spans="1:16" x14ac:dyDescent="0.2">
      <c r="I63" s="486"/>
      <c r="J63" s="486"/>
    </row>
    <row r="64" spans="1:16" x14ac:dyDescent="0.2">
      <c r="I64" s="486"/>
    </row>
  </sheetData>
  <mergeCells count="24">
    <mergeCell ref="O9:O10"/>
    <mergeCell ref="P9:P10"/>
    <mergeCell ref="A51:C51"/>
    <mergeCell ref="G9:G10"/>
    <mergeCell ref="J9:J10"/>
    <mergeCell ref="K9:K10"/>
    <mergeCell ref="L9:L10"/>
    <mergeCell ref="M9:M10"/>
    <mergeCell ref="N9:N10"/>
    <mergeCell ref="A9:A10"/>
    <mergeCell ref="B9:B10"/>
    <mergeCell ref="C9:C10"/>
    <mergeCell ref="D9:D10"/>
    <mergeCell ref="E9:E10"/>
    <mergeCell ref="F9:F10"/>
    <mergeCell ref="A7:A8"/>
    <mergeCell ref="B7:G8"/>
    <mergeCell ref="J7:J8"/>
    <mergeCell ref="K7:P8"/>
    <mergeCell ref="A1:E1"/>
    <mergeCell ref="G1:H1"/>
    <mergeCell ref="A3:H3"/>
    <mergeCell ref="A5:B5"/>
    <mergeCell ref="J5:L5"/>
  </mergeCells>
  <hyperlinks>
    <hyperlink ref="G1" location="Contents!A1" display="back to contents"/>
  </hyperlinks>
  <pageMargins left="0.15748031496062992" right="0.15748031496062992" top="0.98425196850393704" bottom="0.98425196850393704" header="0.51181102362204722" footer="0.51181102362204722"/>
  <pageSetup paperSize="9" scale="58" orientation="landscape" r:id="rId1"/>
  <headerFooter alignWithMargins="0">
    <oddFooter>&amp;L© Crown Copyright 2015</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zoomScaleNormal="100" workbookViewId="0">
      <selection sqref="A1:C1"/>
    </sheetView>
  </sheetViews>
  <sheetFormatPr defaultColWidth="9.140625" defaultRowHeight="12.75" x14ac:dyDescent="0.2"/>
  <cols>
    <col min="1" max="1" width="20" style="478" customWidth="1"/>
    <col min="2" max="2" width="10.85546875" style="478" customWidth="1"/>
    <col min="3" max="3" width="17.140625" style="478" customWidth="1"/>
    <col min="4" max="4" width="17" style="478" customWidth="1"/>
    <col min="5" max="5" width="12.140625" style="478" customWidth="1"/>
    <col min="6" max="6" width="11.42578125" style="478" customWidth="1"/>
    <col min="7" max="16384" width="9.140625" style="478"/>
  </cols>
  <sheetData>
    <row r="1" spans="1:13" ht="18" customHeight="1" x14ac:dyDescent="0.25">
      <c r="A1" s="1143" t="s">
        <v>263</v>
      </c>
      <c r="B1" s="1143"/>
      <c r="C1" s="1143"/>
      <c r="D1" s="382"/>
      <c r="E1" s="1144" t="s">
        <v>24</v>
      </c>
      <c r="F1" s="1144"/>
      <c r="I1" s="469"/>
      <c r="J1" s="469"/>
    </row>
    <row r="2" spans="1:13" ht="15" customHeight="1" x14ac:dyDescent="0.25">
      <c r="A2" s="382"/>
      <c r="B2" s="382"/>
      <c r="C2" s="382"/>
      <c r="D2" s="382"/>
      <c r="E2" s="382"/>
      <c r="I2" s="469"/>
      <c r="J2" s="469"/>
    </row>
    <row r="3" spans="1:13" s="472" customFormat="1" ht="12.75" customHeight="1" x14ac:dyDescent="0.2">
      <c r="A3" s="1191" t="s">
        <v>325</v>
      </c>
      <c r="B3" s="1191"/>
      <c r="C3" s="1191"/>
      <c r="D3" s="1191"/>
      <c r="E3" s="1191"/>
      <c r="F3" s="501"/>
      <c r="G3" s="501"/>
      <c r="H3" s="478"/>
      <c r="I3" s="478"/>
      <c r="J3" s="478"/>
    </row>
    <row r="4" spans="1:13" s="472" customFormat="1" ht="12.75" customHeight="1" x14ac:dyDescent="0.2">
      <c r="A4" s="502"/>
      <c r="B4" s="501"/>
      <c r="C4" s="501"/>
      <c r="D4" s="501"/>
      <c r="E4" s="503"/>
      <c r="F4" s="503"/>
      <c r="G4" s="503"/>
      <c r="H4" s="478"/>
      <c r="I4" s="478"/>
      <c r="J4" s="478"/>
    </row>
    <row r="5" spans="1:13" x14ac:dyDescent="0.2">
      <c r="A5" s="1192" t="s">
        <v>326</v>
      </c>
      <c r="B5" s="1192"/>
      <c r="C5" s="504"/>
      <c r="D5" s="504"/>
      <c r="E5" s="504"/>
      <c r="F5" s="505" t="s">
        <v>212</v>
      </c>
      <c r="G5" s="504"/>
    </row>
    <row r="6" spans="1:13" ht="14.25" customHeight="1" x14ac:dyDescent="0.2">
      <c r="A6" s="1193" t="s">
        <v>327</v>
      </c>
      <c r="B6" s="1194"/>
      <c r="C6" s="504"/>
      <c r="D6" s="504"/>
      <c r="E6" s="504"/>
      <c r="F6" s="505" t="s">
        <v>212</v>
      </c>
      <c r="G6" s="504"/>
    </row>
    <row r="7" spans="1:13" ht="14.25" customHeight="1" x14ac:dyDescent="0.2">
      <c r="A7" s="1199"/>
      <c r="B7" s="1188" t="s">
        <v>278</v>
      </c>
      <c r="C7" s="1188" t="s">
        <v>328</v>
      </c>
      <c r="D7" s="1188" t="s">
        <v>329</v>
      </c>
      <c r="E7" s="1188" t="s">
        <v>287</v>
      </c>
      <c r="F7" s="1188" t="s">
        <v>330</v>
      </c>
      <c r="G7" s="504"/>
    </row>
    <row r="8" spans="1:13" ht="14.25" customHeight="1" x14ac:dyDescent="0.2">
      <c r="A8" s="1194"/>
      <c r="B8" s="1189"/>
      <c r="C8" s="1189"/>
      <c r="D8" s="1189"/>
      <c r="E8" s="1189"/>
      <c r="F8" s="1189"/>
      <c r="G8" s="504"/>
    </row>
    <row r="9" spans="1:13" x14ac:dyDescent="0.2">
      <c r="A9" s="1193"/>
      <c r="B9" s="1190"/>
      <c r="C9" s="1190"/>
      <c r="D9" s="1190"/>
      <c r="E9" s="1190"/>
      <c r="F9" s="1190"/>
      <c r="G9" s="504"/>
    </row>
    <row r="10" spans="1:13" x14ac:dyDescent="0.2">
      <c r="A10" s="506"/>
      <c r="B10" s="507"/>
      <c r="C10" s="507"/>
      <c r="D10" s="507"/>
      <c r="E10" s="507"/>
      <c r="F10" s="507"/>
      <c r="G10" s="504"/>
    </row>
    <row r="11" spans="1:13" x14ac:dyDescent="0.2">
      <c r="A11" s="508" t="s">
        <v>154</v>
      </c>
      <c r="B11" s="509">
        <v>378</v>
      </c>
      <c r="C11" s="509">
        <v>186</v>
      </c>
      <c r="D11" s="509">
        <v>81</v>
      </c>
      <c r="E11" s="478">
        <v>158</v>
      </c>
      <c r="F11" s="504">
        <v>120</v>
      </c>
      <c r="G11" s="504"/>
    </row>
    <row r="12" spans="1:13" x14ac:dyDescent="0.2">
      <c r="A12" s="508" t="s">
        <v>152</v>
      </c>
      <c r="B12" s="509">
        <v>322</v>
      </c>
      <c r="C12" s="509">
        <v>150</v>
      </c>
      <c r="D12" s="509">
        <v>60</v>
      </c>
      <c r="E12" s="478">
        <v>159</v>
      </c>
      <c r="F12" s="504">
        <v>110</v>
      </c>
      <c r="G12" s="510"/>
      <c r="K12" s="511"/>
      <c r="L12" s="511"/>
      <c r="M12" s="511"/>
    </row>
    <row r="13" spans="1:13" x14ac:dyDescent="0.2">
      <c r="A13" s="508" t="s">
        <v>153</v>
      </c>
      <c r="B13" s="509">
        <v>333</v>
      </c>
      <c r="C13" s="509">
        <v>169</v>
      </c>
      <c r="D13" s="509">
        <v>60</v>
      </c>
      <c r="E13" s="478">
        <v>185</v>
      </c>
      <c r="F13" s="504">
        <v>112</v>
      </c>
      <c r="G13" s="512"/>
      <c r="K13" s="513"/>
      <c r="L13" s="513"/>
      <c r="M13" s="512"/>
    </row>
    <row r="14" spans="1:13" x14ac:dyDescent="0.2">
      <c r="A14" s="508" t="s">
        <v>151</v>
      </c>
      <c r="B14" s="509">
        <v>345</v>
      </c>
      <c r="C14" s="509">
        <v>159</v>
      </c>
      <c r="D14" s="509">
        <v>71</v>
      </c>
      <c r="E14" s="356">
        <v>174</v>
      </c>
      <c r="F14" s="514">
        <v>115</v>
      </c>
      <c r="G14" s="515"/>
      <c r="K14" s="516"/>
      <c r="L14" s="516"/>
      <c r="M14" s="516"/>
    </row>
    <row r="15" spans="1:13" x14ac:dyDescent="0.2">
      <c r="A15" s="517"/>
      <c r="B15" s="518"/>
      <c r="C15" s="518"/>
      <c r="D15" s="518"/>
      <c r="E15" s="519"/>
      <c r="F15" s="520"/>
      <c r="G15" s="515"/>
      <c r="K15" s="516"/>
      <c r="L15" s="516"/>
      <c r="M15" s="516"/>
    </row>
    <row r="16" spans="1:13" x14ac:dyDescent="0.2">
      <c r="A16" s="508"/>
      <c r="B16" s="521"/>
      <c r="C16" s="522"/>
      <c r="D16" s="522"/>
      <c r="E16" s="504"/>
      <c r="F16" s="504"/>
      <c r="G16" s="515"/>
      <c r="K16" s="523"/>
      <c r="L16" s="523"/>
      <c r="M16" s="523"/>
    </row>
    <row r="17" spans="1:13" x14ac:dyDescent="0.2">
      <c r="A17" s="1198" t="s">
        <v>331</v>
      </c>
      <c r="B17" s="1198"/>
      <c r="C17" s="504"/>
      <c r="D17" s="504"/>
      <c r="E17" s="504"/>
      <c r="F17" s="504"/>
      <c r="G17" s="524"/>
      <c r="K17" s="525"/>
      <c r="L17" s="525"/>
      <c r="M17" s="525"/>
    </row>
    <row r="18" spans="1:13" x14ac:dyDescent="0.2">
      <c r="A18" s="1193" t="s">
        <v>327</v>
      </c>
      <c r="B18" s="1194"/>
      <c r="C18" s="504"/>
      <c r="D18" s="504"/>
      <c r="E18" s="504"/>
      <c r="F18" s="504"/>
      <c r="G18" s="526"/>
      <c r="K18" s="525"/>
      <c r="L18" s="525"/>
      <c r="M18" s="525"/>
    </row>
    <row r="19" spans="1:13" x14ac:dyDescent="0.2">
      <c r="A19" s="1199"/>
      <c r="B19" s="1188" t="s">
        <v>278</v>
      </c>
      <c r="C19" s="1188" t="s">
        <v>328</v>
      </c>
      <c r="D19" s="1188" t="s">
        <v>329</v>
      </c>
      <c r="E19" s="1188" t="s">
        <v>287</v>
      </c>
      <c r="F19" s="1188" t="s">
        <v>330</v>
      </c>
      <c r="G19" s="526"/>
      <c r="K19" s="525"/>
      <c r="L19" s="525"/>
      <c r="M19" s="525"/>
    </row>
    <row r="20" spans="1:13" x14ac:dyDescent="0.2">
      <c r="A20" s="1194"/>
      <c r="B20" s="1189"/>
      <c r="C20" s="1189"/>
      <c r="D20" s="1189"/>
      <c r="E20" s="1189"/>
      <c r="F20" s="1189"/>
      <c r="G20" s="526"/>
      <c r="K20" s="525"/>
      <c r="L20" s="525"/>
      <c r="M20" s="525"/>
    </row>
    <row r="21" spans="1:13" x14ac:dyDescent="0.2">
      <c r="A21" s="1193"/>
      <c r="B21" s="1189"/>
      <c r="C21" s="1189"/>
      <c r="D21" s="1189"/>
      <c r="E21" s="1189"/>
      <c r="F21" s="1189"/>
      <c r="G21" s="526"/>
      <c r="K21" s="525"/>
      <c r="L21" s="525"/>
      <c r="M21" s="525"/>
    </row>
    <row r="22" spans="1:13" x14ac:dyDescent="0.2">
      <c r="A22" s="506"/>
      <c r="B22" s="507"/>
      <c r="C22" s="507"/>
      <c r="D22" s="507"/>
      <c r="E22" s="507"/>
      <c r="F22" s="507"/>
      <c r="G22" s="526"/>
      <c r="K22" s="525"/>
      <c r="L22" s="525"/>
      <c r="M22" s="525"/>
    </row>
    <row r="23" spans="1:13" x14ac:dyDescent="0.2">
      <c r="A23" s="508" t="s">
        <v>154</v>
      </c>
      <c r="B23" s="509">
        <v>268</v>
      </c>
      <c r="C23" s="509">
        <v>90</v>
      </c>
      <c r="D23" s="509">
        <v>77</v>
      </c>
      <c r="E23" s="504">
        <v>125</v>
      </c>
      <c r="F23" s="504">
        <v>143</v>
      </c>
      <c r="G23" s="526"/>
      <c r="K23" s="525"/>
      <c r="L23" s="525"/>
      <c r="M23" s="525"/>
    </row>
    <row r="24" spans="1:13" x14ac:dyDescent="0.2">
      <c r="A24" s="508" t="s">
        <v>152</v>
      </c>
      <c r="B24" s="509">
        <v>222</v>
      </c>
      <c r="C24" s="509">
        <v>67</v>
      </c>
      <c r="D24" s="509">
        <v>55</v>
      </c>
      <c r="E24" s="504">
        <v>113</v>
      </c>
      <c r="F24" s="508">
        <v>129</v>
      </c>
      <c r="G24" s="509"/>
      <c r="H24" s="509"/>
      <c r="I24" s="509"/>
      <c r="K24" s="525"/>
      <c r="L24" s="525"/>
      <c r="M24" s="525"/>
    </row>
    <row r="25" spans="1:13" x14ac:dyDescent="0.2">
      <c r="A25" s="508" t="s">
        <v>153</v>
      </c>
      <c r="B25" s="509">
        <v>239</v>
      </c>
      <c r="C25" s="509">
        <v>77</v>
      </c>
      <c r="D25" s="509">
        <v>58</v>
      </c>
      <c r="E25" s="504">
        <v>137</v>
      </c>
      <c r="F25" s="508">
        <v>123</v>
      </c>
      <c r="G25" s="509"/>
      <c r="H25" s="509"/>
      <c r="I25" s="509"/>
      <c r="J25" s="356"/>
      <c r="K25" s="526"/>
      <c r="L25" s="526"/>
      <c r="M25" s="526"/>
    </row>
    <row r="26" spans="1:13" x14ac:dyDescent="0.2">
      <c r="A26" s="508" t="s">
        <v>151</v>
      </c>
      <c r="B26" s="509">
        <v>238</v>
      </c>
      <c r="C26" s="509">
        <v>71</v>
      </c>
      <c r="D26" s="509">
        <v>61</v>
      </c>
      <c r="E26" s="514">
        <v>125</v>
      </c>
      <c r="F26" s="508">
        <v>138</v>
      </c>
      <c r="G26" s="509"/>
      <c r="H26" s="509"/>
      <c r="I26" s="509"/>
      <c r="J26" s="356"/>
    </row>
    <row r="27" spans="1:13" x14ac:dyDescent="0.2">
      <c r="A27" s="517"/>
      <c r="B27" s="518"/>
      <c r="C27" s="518"/>
      <c r="D27" s="518"/>
      <c r="E27" s="520"/>
      <c r="F27" s="517"/>
      <c r="G27" s="509"/>
      <c r="H27" s="509"/>
      <c r="I27" s="509"/>
      <c r="J27" s="356"/>
    </row>
    <row r="28" spans="1:13" x14ac:dyDescent="0.2">
      <c r="F28" s="356"/>
      <c r="G28" s="356"/>
      <c r="H28" s="356"/>
      <c r="I28" s="356"/>
      <c r="J28" s="356"/>
    </row>
    <row r="29" spans="1:13" ht="10.5" customHeight="1" x14ac:dyDescent="0.2">
      <c r="A29" s="1195" t="s">
        <v>332</v>
      </c>
      <c r="B29" s="1195"/>
      <c r="C29" s="527"/>
      <c r="D29" s="527"/>
      <c r="E29" s="527"/>
      <c r="F29" s="528"/>
      <c r="G29" s="528"/>
      <c r="H29" s="356"/>
      <c r="I29" s="356"/>
      <c r="J29" s="356"/>
    </row>
    <row r="30" spans="1:13" ht="10.5" customHeight="1" x14ac:dyDescent="0.2">
      <c r="A30" s="1196" t="s">
        <v>333</v>
      </c>
      <c r="B30" s="1196"/>
      <c r="C30" s="1196"/>
      <c r="D30" s="1196"/>
      <c r="E30" s="1196"/>
      <c r="F30" s="527"/>
      <c r="G30" s="527"/>
    </row>
    <row r="31" spans="1:13" x14ac:dyDescent="0.2">
      <c r="A31" s="527"/>
      <c r="B31" s="527"/>
      <c r="C31" s="527"/>
      <c r="D31" s="527"/>
      <c r="E31" s="527"/>
      <c r="F31" s="527"/>
      <c r="G31" s="527"/>
    </row>
    <row r="32" spans="1:13" ht="10.5" customHeight="1" x14ac:dyDescent="0.2">
      <c r="A32" s="1197" t="s">
        <v>22</v>
      </c>
      <c r="B32" s="1197"/>
      <c r="C32" s="497"/>
      <c r="D32" s="497"/>
    </row>
    <row r="33" spans="1:4" x14ac:dyDescent="0.2">
      <c r="A33" s="497"/>
      <c r="B33" s="497"/>
      <c r="C33" s="497"/>
      <c r="D33" s="497"/>
    </row>
  </sheetData>
  <mergeCells count="22">
    <mergeCell ref="A29:B29"/>
    <mergeCell ref="A30:E30"/>
    <mergeCell ref="A32:B32"/>
    <mergeCell ref="F7:F9"/>
    <mergeCell ref="A17:B17"/>
    <mergeCell ref="A18:B18"/>
    <mergeCell ref="A19:A21"/>
    <mergeCell ref="B19:B21"/>
    <mergeCell ref="C19:C21"/>
    <mergeCell ref="D19:D21"/>
    <mergeCell ref="E19:E21"/>
    <mergeCell ref="F19:F21"/>
    <mergeCell ref="A7:A9"/>
    <mergeCell ref="B7:B9"/>
    <mergeCell ref="C7:C9"/>
    <mergeCell ref="D7:D9"/>
    <mergeCell ref="E7:E9"/>
    <mergeCell ref="A1:C1"/>
    <mergeCell ref="E1:F1"/>
    <mergeCell ref="A3:E3"/>
    <mergeCell ref="A5:B5"/>
    <mergeCell ref="A6:B6"/>
  </mergeCells>
  <hyperlinks>
    <hyperlink ref="E1" location="Contents!A1" display="back to contents"/>
  </hyperlinks>
  <pageMargins left="0.15748031496062992" right="0.15748031496062992" top="0.98425196850393704" bottom="0.98425196850393704" header="0.51181102362204722" footer="0.51181102362204722"/>
  <pageSetup paperSize="9" scale="98" orientation="landscape" r:id="rId1"/>
  <headerFooter alignWithMargins="0">
    <oddFooter>&amp;L© Crown Copyright 2015</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5"/>
  <sheetViews>
    <sheetView workbookViewId="0">
      <selection sqref="A1:F1"/>
    </sheetView>
  </sheetViews>
  <sheetFormatPr defaultRowHeight="14.25" x14ac:dyDescent="0.2"/>
  <cols>
    <col min="1" max="1" width="14.28515625" style="533" customWidth="1"/>
    <col min="2" max="2" width="9.140625" style="532"/>
    <col min="3" max="3" width="10.28515625" style="532" customWidth="1"/>
    <col min="4" max="16384" width="9.140625" style="532"/>
  </cols>
  <sheetData>
    <row r="1" spans="1:9" ht="18" customHeight="1" x14ac:dyDescent="0.25">
      <c r="A1" s="1202" t="s">
        <v>351</v>
      </c>
      <c r="B1" s="1202"/>
      <c r="C1" s="1202"/>
      <c r="D1" s="1202"/>
      <c r="E1" s="1202"/>
      <c r="F1" s="1202"/>
      <c r="H1" s="1203" t="s">
        <v>24</v>
      </c>
      <c r="I1" s="1203"/>
    </row>
    <row r="2" spans="1:9" ht="15" customHeight="1" x14ac:dyDescent="0.2">
      <c r="A2" s="532"/>
      <c r="B2" s="529"/>
      <c r="C2" s="529"/>
      <c r="D2" s="529"/>
      <c r="E2" s="529"/>
    </row>
    <row r="3" spans="1:9" ht="12.75" customHeight="1" x14ac:dyDescent="0.25">
      <c r="A3" s="1204" t="s">
        <v>352</v>
      </c>
      <c r="B3" s="1205"/>
      <c r="C3" s="1205"/>
      <c r="D3" s="1205"/>
      <c r="E3" s="1205"/>
      <c r="F3" s="1205"/>
    </row>
    <row r="4" spans="1:9" ht="12.75" customHeight="1" x14ac:dyDescent="0.2"/>
    <row r="5" spans="1:9" ht="12.75" customHeight="1" x14ac:dyDescent="0.2">
      <c r="A5" s="1206" t="s">
        <v>165</v>
      </c>
      <c r="B5" s="1206" t="s">
        <v>353</v>
      </c>
      <c r="C5" s="1206" t="s">
        <v>354</v>
      </c>
    </row>
    <row r="6" spans="1:9" x14ac:dyDescent="0.2">
      <c r="A6" s="1207"/>
      <c r="B6" s="1207"/>
      <c r="C6" s="1207"/>
      <c r="D6" s="529"/>
      <c r="E6" s="529"/>
      <c r="F6" s="529"/>
      <c r="G6" s="529"/>
    </row>
    <row r="7" spans="1:9" x14ac:dyDescent="0.2">
      <c r="A7" s="534" t="s">
        <v>355</v>
      </c>
      <c r="B7" s="535">
        <v>69.099999999999994</v>
      </c>
      <c r="C7" s="535">
        <v>75.3</v>
      </c>
      <c r="D7" s="536">
        <f>B7</f>
        <v>69.099999999999994</v>
      </c>
      <c r="E7" s="536">
        <f>C7</f>
        <v>75.3</v>
      </c>
      <c r="F7" s="536"/>
      <c r="G7" s="536"/>
    </row>
    <row r="8" spans="1:9" x14ac:dyDescent="0.2">
      <c r="A8" s="534" t="s">
        <v>356</v>
      </c>
      <c r="B8" s="535">
        <v>69.3</v>
      </c>
      <c r="C8" s="535">
        <v>75.5</v>
      </c>
      <c r="D8" s="536">
        <f t="shared" ref="D8:E42" si="0">B8</f>
        <v>69.3</v>
      </c>
      <c r="E8" s="536">
        <f t="shared" si="0"/>
        <v>75.5</v>
      </c>
      <c r="F8" s="536"/>
      <c r="G8" s="536"/>
    </row>
    <row r="9" spans="1:9" x14ac:dyDescent="0.2">
      <c r="A9" s="534" t="s">
        <v>357</v>
      </c>
      <c r="B9" s="535">
        <v>69.599999999999994</v>
      </c>
      <c r="C9" s="535">
        <v>75.599999999999994</v>
      </c>
      <c r="D9" s="536">
        <f t="shared" si="0"/>
        <v>69.599999999999994</v>
      </c>
      <c r="E9" s="536">
        <f t="shared" si="0"/>
        <v>75.599999999999994</v>
      </c>
      <c r="F9" s="536"/>
      <c r="G9" s="536"/>
    </row>
    <row r="10" spans="1:9" x14ac:dyDescent="0.2">
      <c r="A10" s="534" t="s">
        <v>358</v>
      </c>
      <c r="B10" s="535">
        <v>69.900000000000006</v>
      </c>
      <c r="C10" s="535">
        <v>75.8</v>
      </c>
      <c r="D10" s="536">
        <f t="shared" si="0"/>
        <v>69.900000000000006</v>
      </c>
      <c r="E10" s="536">
        <f t="shared" si="0"/>
        <v>75.8</v>
      </c>
      <c r="F10" s="536"/>
      <c r="G10" s="536"/>
    </row>
    <row r="11" spans="1:9" x14ac:dyDescent="0.2">
      <c r="A11" s="534" t="s">
        <v>359</v>
      </c>
      <c r="B11" s="535">
        <v>70</v>
      </c>
      <c r="C11" s="535">
        <v>76</v>
      </c>
      <c r="D11" s="536">
        <f t="shared" si="0"/>
        <v>70</v>
      </c>
      <c r="E11" s="536">
        <f t="shared" si="0"/>
        <v>76</v>
      </c>
      <c r="F11" s="536"/>
      <c r="G11" s="536"/>
    </row>
    <row r="12" spans="1:9" x14ac:dyDescent="0.2">
      <c r="A12" s="534" t="s">
        <v>360</v>
      </c>
      <c r="B12" s="535">
        <v>70.2</v>
      </c>
      <c r="C12" s="535">
        <v>76.2</v>
      </c>
      <c r="D12" s="536">
        <f t="shared" si="0"/>
        <v>70.2</v>
      </c>
      <c r="E12" s="536">
        <f t="shared" si="0"/>
        <v>76.2</v>
      </c>
      <c r="F12" s="536"/>
      <c r="G12" s="536"/>
    </row>
    <row r="13" spans="1:9" x14ac:dyDescent="0.2">
      <c r="A13" s="534" t="s">
        <v>361</v>
      </c>
      <c r="B13" s="535">
        <v>70.400000000000006</v>
      </c>
      <c r="C13" s="535">
        <v>76.5</v>
      </c>
      <c r="D13" s="536">
        <f t="shared" si="0"/>
        <v>70.400000000000006</v>
      </c>
      <c r="E13" s="536">
        <f t="shared" si="0"/>
        <v>76.5</v>
      </c>
      <c r="F13" s="536"/>
      <c r="G13" s="536"/>
    </row>
    <row r="14" spans="1:9" x14ac:dyDescent="0.2">
      <c r="A14" s="534" t="s">
        <v>362</v>
      </c>
      <c r="B14" s="535">
        <v>70.599999999999994</v>
      </c>
      <c r="C14" s="535">
        <v>76.5</v>
      </c>
      <c r="D14" s="536">
        <f t="shared" si="0"/>
        <v>70.599999999999994</v>
      </c>
      <c r="E14" s="536">
        <f t="shared" si="0"/>
        <v>76.5</v>
      </c>
      <c r="F14" s="536"/>
      <c r="G14" s="536"/>
    </row>
    <row r="15" spans="1:9" x14ac:dyDescent="0.2">
      <c r="A15" s="534" t="s">
        <v>363</v>
      </c>
      <c r="B15" s="535">
        <v>70.8</v>
      </c>
      <c r="C15" s="535">
        <v>76.599999999999994</v>
      </c>
      <c r="D15" s="536">
        <f t="shared" si="0"/>
        <v>70.8</v>
      </c>
      <c r="E15" s="536">
        <f t="shared" si="0"/>
        <v>76.599999999999994</v>
      </c>
      <c r="F15" s="536"/>
      <c r="G15" s="536"/>
    </row>
    <row r="16" spans="1:9" x14ac:dyDescent="0.2">
      <c r="A16" s="534" t="s">
        <v>364</v>
      </c>
      <c r="B16" s="535">
        <v>71.099999999999994</v>
      </c>
      <c r="C16" s="535">
        <v>76.7</v>
      </c>
      <c r="D16" s="536">
        <f t="shared" si="0"/>
        <v>71.099999999999994</v>
      </c>
      <c r="E16" s="536">
        <f t="shared" si="0"/>
        <v>76.7</v>
      </c>
      <c r="F16" s="536"/>
      <c r="G16" s="536"/>
    </row>
    <row r="17" spans="1:7" x14ac:dyDescent="0.2">
      <c r="A17" s="534" t="s">
        <v>365</v>
      </c>
      <c r="B17" s="535">
        <v>71.400000000000006</v>
      </c>
      <c r="C17" s="535">
        <v>77.099999999999994</v>
      </c>
      <c r="D17" s="536">
        <f t="shared" si="0"/>
        <v>71.400000000000006</v>
      </c>
      <c r="E17" s="536">
        <f t="shared" si="0"/>
        <v>77.099999999999994</v>
      </c>
      <c r="F17" s="536"/>
      <c r="G17" s="536"/>
    </row>
    <row r="18" spans="1:7" x14ac:dyDescent="0.2">
      <c r="A18" s="534" t="s">
        <v>366</v>
      </c>
      <c r="B18" s="535">
        <v>71.5</v>
      </c>
      <c r="C18" s="535">
        <v>77.099999999999994</v>
      </c>
      <c r="D18" s="536">
        <f t="shared" si="0"/>
        <v>71.5</v>
      </c>
      <c r="E18" s="536">
        <f t="shared" si="0"/>
        <v>77.099999999999994</v>
      </c>
      <c r="F18" s="536"/>
      <c r="G18" s="536"/>
    </row>
    <row r="19" spans="1:7" x14ac:dyDescent="0.2">
      <c r="A19" s="534" t="s">
        <v>367</v>
      </c>
      <c r="B19" s="535">
        <v>71.7</v>
      </c>
      <c r="C19" s="535">
        <v>77.3</v>
      </c>
      <c r="D19" s="536">
        <f t="shared" si="0"/>
        <v>71.7</v>
      </c>
      <c r="E19" s="536">
        <f t="shared" si="0"/>
        <v>77.3</v>
      </c>
      <c r="F19" s="536"/>
      <c r="G19" s="536"/>
    </row>
    <row r="20" spans="1:7" x14ac:dyDescent="0.2">
      <c r="A20" s="534" t="s">
        <v>368</v>
      </c>
      <c r="B20" s="535">
        <v>71.900000000000006</v>
      </c>
      <c r="C20" s="535">
        <v>77.400000000000006</v>
      </c>
      <c r="D20" s="536">
        <f t="shared" si="0"/>
        <v>71.900000000000006</v>
      </c>
      <c r="E20" s="536">
        <f t="shared" si="0"/>
        <v>77.400000000000006</v>
      </c>
      <c r="F20" s="536"/>
      <c r="G20" s="536"/>
    </row>
    <row r="21" spans="1:7" x14ac:dyDescent="0.2">
      <c r="A21" s="534" t="s">
        <v>369</v>
      </c>
      <c r="B21" s="535">
        <v>72.099999999999994</v>
      </c>
      <c r="C21" s="535">
        <v>77.7</v>
      </c>
      <c r="D21" s="536">
        <f t="shared" si="0"/>
        <v>72.099999999999994</v>
      </c>
      <c r="E21" s="536">
        <f t="shared" si="0"/>
        <v>77.7</v>
      </c>
      <c r="F21" s="536"/>
      <c r="G21" s="536"/>
    </row>
    <row r="22" spans="1:7" x14ac:dyDescent="0.2">
      <c r="A22" s="534" t="s">
        <v>370</v>
      </c>
      <c r="B22" s="535">
        <v>72.2</v>
      </c>
      <c r="C22" s="535">
        <v>77.900000000000006</v>
      </c>
      <c r="D22" s="536">
        <f t="shared" si="0"/>
        <v>72.2</v>
      </c>
      <c r="E22" s="536">
        <f t="shared" si="0"/>
        <v>77.900000000000006</v>
      </c>
      <c r="F22" s="536"/>
      <c r="G22" s="536"/>
    </row>
    <row r="23" spans="1:7" x14ac:dyDescent="0.2">
      <c r="A23" s="534" t="s">
        <v>371</v>
      </c>
      <c r="B23" s="535">
        <v>72.400000000000006</v>
      </c>
      <c r="C23" s="535">
        <v>78</v>
      </c>
      <c r="D23" s="536">
        <f t="shared" si="0"/>
        <v>72.400000000000006</v>
      </c>
      <c r="E23" s="536">
        <f t="shared" si="0"/>
        <v>78</v>
      </c>
      <c r="F23" s="536"/>
      <c r="G23" s="536"/>
    </row>
    <row r="24" spans="1:7" x14ac:dyDescent="0.2">
      <c r="A24" s="534" t="s">
        <v>372</v>
      </c>
      <c r="B24" s="535">
        <v>72.599999999999994</v>
      </c>
      <c r="C24" s="535">
        <v>78.2</v>
      </c>
      <c r="D24" s="536">
        <f t="shared" si="0"/>
        <v>72.599999999999994</v>
      </c>
      <c r="E24" s="536">
        <f t="shared" si="0"/>
        <v>78.2</v>
      </c>
      <c r="F24" s="536"/>
      <c r="G24" s="536"/>
    </row>
    <row r="25" spans="1:7" x14ac:dyDescent="0.2">
      <c r="A25" s="534" t="s">
        <v>373</v>
      </c>
      <c r="B25" s="535">
        <v>72.8</v>
      </c>
      <c r="C25" s="535">
        <v>78.400000000000006</v>
      </c>
      <c r="D25" s="536">
        <f t="shared" si="0"/>
        <v>72.8</v>
      </c>
      <c r="E25" s="536">
        <f t="shared" si="0"/>
        <v>78.400000000000006</v>
      </c>
      <c r="F25" s="536"/>
      <c r="G25" s="536"/>
    </row>
    <row r="26" spans="1:7" x14ac:dyDescent="0.2">
      <c r="A26" s="534" t="s">
        <v>374</v>
      </c>
      <c r="B26" s="535">
        <v>73.099999999999994</v>
      </c>
      <c r="C26" s="535">
        <v>78.599999999999994</v>
      </c>
      <c r="D26" s="536">
        <f t="shared" si="0"/>
        <v>73.099999999999994</v>
      </c>
      <c r="E26" s="536">
        <f t="shared" si="0"/>
        <v>78.599999999999994</v>
      </c>
      <c r="F26" s="536"/>
      <c r="G26" s="536"/>
    </row>
    <row r="27" spans="1:7" x14ac:dyDescent="0.2">
      <c r="A27" s="534" t="s">
        <v>375</v>
      </c>
      <c r="B27" s="535">
        <v>73.3</v>
      </c>
      <c r="C27" s="535">
        <v>78.8</v>
      </c>
      <c r="D27" s="536">
        <f t="shared" si="0"/>
        <v>73.3</v>
      </c>
      <c r="E27" s="536">
        <f t="shared" si="0"/>
        <v>78.8</v>
      </c>
      <c r="F27" s="536"/>
      <c r="G27" s="536"/>
    </row>
    <row r="28" spans="1:7" x14ac:dyDescent="0.2">
      <c r="A28" s="534" t="s">
        <v>376</v>
      </c>
      <c r="B28" s="535">
        <v>73.5</v>
      </c>
      <c r="C28" s="535">
        <v>78.900000000000006</v>
      </c>
      <c r="D28" s="536">
        <f t="shared" si="0"/>
        <v>73.5</v>
      </c>
      <c r="E28" s="536">
        <f t="shared" si="0"/>
        <v>78.900000000000006</v>
      </c>
      <c r="F28" s="536"/>
      <c r="G28" s="536"/>
    </row>
    <row r="29" spans="1:7" x14ac:dyDescent="0.2">
      <c r="A29" s="534" t="s">
        <v>377</v>
      </c>
      <c r="B29" s="535">
        <v>73.8</v>
      </c>
      <c r="C29" s="535">
        <v>79.099999999999994</v>
      </c>
      <c r="D29" s="536">
        <f t="shared" si="0"/>
        <v>73.8</v>
      </c>
      <c r="E29" s="536">
        <f t="shared" si="0"/>
        <v>79.099999999999994</v>
      </c>
      <c r="F29" s="536"/>
      <c r="G29" s="536"/>
    </row>
    <row r="30" spans="1:7" x14ac:dyDescent="0.2">
      <c r="A30" s="534" t="s">
        <v>378</v>
      </c>
      <c r="B30" s="535">
        <v>74.2</v>
      </c>
      <c r="C30" s="535">
        <v>79.2</v>
      </c>
      <c r="D30" s="536">
        <f t="shared" si="0"/>
        <v>74.2</v>
      </c>
      <c r="E30" s="536">
        <f t="shared" si="0"/>
        <v>79.2</v>
      </c>
      <c r="F30" s="536"/>
      <c r="G30" s="536"/>
    </row>
    <row r="31" spans="1:7" x14ac:dyDescent="0.2">
      <c r="A31" s="534" t="s">
        <v>379</v>
      </c>
      <c r="B31" s="535">
        <v>74.599999999999994</v>
      </c>
      <c r="C31" s="535">
        <v>79.5</v>
      </c>
      <c r="D31" s="536">
        <f t="shared" si="0"/>
        <v>74.599999999999994</v>
      </c>
      <c r="E31" s="536">
        <f t="shared" si="0"/>
        <v>79.5</v>
      </c>
      <c r="F31" s="536"/>
      <c r="G31" s="536"/>
    </row>
    <row r="32" spans="1:7" x14ac:dyDescent="0.2">
      <c r="A32" s="534" t="s">
        <v>380</v>
      </c>
      <c r="B32" s="535">
        <v>74.8</v>
      </c>
      <c r="C32" s="535">
        <v>79.7</v>
      </c>
      <c r="D32" s="536">
        <f t="shared" si="0"/>
        <v>74.8</v>
      </c>
      <c r="E32" s="536">
        <f t="shared" si="0"/>
        <v>79.7</v>
      </c>
      <c r="F32" s="536"/>
      <c r="G32" s="536"/>
    </row>
    <row r="33" spans="1:7" x14ac:dyDescent="0.2">
      <c r="A33" s="534" t="s">
        <v>381</v>
      </c>
      <c r="B33" s="535">
        <v>75</v>
      </c>
      <c r="C33" s="535">
        <v>79.8</v>
      </c>
      <c r="D33" s="536">
        <f t="shared" si="0"/>
        <v>75</v>
      </c>
      <c r="E33" s="536">
        <f t="shared" si="0"/>
        <v>79.8</v>
      </c>
      <c r="F33" s="536"/>
      <c r="G33" s="536"/>
    </row>
    <row r="34" spans="1:7" x14ac:dyDescent="0.2">
      <c r="A34" s="534" t="s">
        <v>382</v>
      </c>
      <c r="B34" s="535">
        <v>75.3</v>
      </c>
      <c r="C34" s="535">
        <v>80.099999999999994</v>
      </c>
      <c r="D34" s="536">
        <f t="shared" si="0"/>
        <v>75.3</v>
      </c>
      <c r="E34" s="536">
        <f t="shared" si="0"/>
        <v>80.099999999999994</v>
      </c>
      <c r="F34" s="536"/>
      <c r="G34" s="536"/>
    </row>
    <row r="35" spans="1:7" x14ac:dyDescent="0.2">
      <c r="A35" s="534" t="s">
        <v>383</v>
      </c>
      <c r="B35" s="535">
        <v>75.8</v>
      </c>
      <c r="C35" s="535">
        <v>80.3</v>
      </c>
      <c r="D35" s="536">
        <f t="shared" si="0"/>
        <v>75.8</v>
      </c>
      <c r="E35" s="536">
        <f t="shared" si="0"/>
        <v>80.3</v>
      </c>
      <c r="F35" s="536"/>
      <c r="G35" s="536"/>
    </row>
    <row r="36" spans="1:7" x14ac:dyDescent="0.2">
      <c r="A36" s="534" t="s">
        <v>384</v>
      </c>
      <c r="B36" s="535">
        <v>76.2</v>
      </c>
      <c r="C36" s="535">
        <v>80.599999999999994</v>
      </c>
      <c r="D36" s="536">
        <f t="shared" si="0"/>
        <v>76.2</v>
      </c>
      <c r="E36" s="536">
        <f t="shared" si="0"/>
        <v>80.599999999999994</v>
      </c>
      <c r="F36" s="536"/>
      <c r="G36" s="536"/>
    </row>
    <row r="37" spans="1:7" x14ac:dyDescent="0.2">
      <c r="A37" s="534" t="s">
        <v>385</v>
      </c>
      <c r="B37" s="535">
        <v>76.5</v>
      </c>
      <c r="C37" s="535">
        <v>80.8</v>
      </c>
      <c r="D37" s="536">
        <f t="shared" si="0"/>
        <v>76.5</v>
      </c>
      <c r="E37" s="536">
        <f>C37</f>
        <v>80.8</v>
      </c>
      <c r="F37" s="536"/>
      <c r="G37" s="536"/>
    </row>
    <row r="38" spans="1:7" x14ac:dyDescent="0.2">
      <c r="A38" s="534" t="s">
        <v>386</v>
      </c>
      <c r="B38" s="535">
        <v>76.8</v>
      </c>
      <c r="C38" s="535">
        <v>80.900000000000006</v>
      </c>
      <c r="D38" s="536">
        <f t="shared" si="0"/>
        <v>76.8</v>
      </c>
      <c r="E38" s="536">
        <f t="shared" si="0"/>
        <v>80.900000000000006</v>
      </c>
      <c r="F38" s="536"/>
      <c r="G38" s="536"/>
    </row>
    <row r="39" spans="1:7" x14ac:dyDescent="0.2">
      <c r="A39" s="534" t="s">
        <v>387</v>
      </c>
      <c r="B39" s="535">
        <v>77.099999999999994</v>
      </c>
      <c r="C39" s="535">
        <v>81.099999999999994</v>
      </c>
      <c r="D39" s="536">
        <f t="shared" si="0"/>
        <v>77.099999999999994</v>
      </c>
      <c r="E39" s="536">
        <f t="shared" si="0"/>
        <v>81.099999999999994</v>
      </c>
      <c r="F39" s="536"/>
      <c r="G39" s="536"/>
    </row>
    <row r="40" spans="1:7" x14ac:dyDescent="0.2">
      <c r="A40" s="534" t="s">
        <v>388</v>
      </c>
      <c r="B40" s="535">
        <v>77.099999999999994</v>
      </c>
      <c r="C40" s="535">
        <v>81.099999999999994</v>
      </c>
      <c r="D40" s="536">
        <f t="shared" si="0"/>
        <v>77.099999999999994</v>
      </c>
      <c r="E40" s="536">
        <f t="shared" si="0"/>
        <v>81.099999999999994</v>
      </c>
      <c r="F40" s="536"/>
      <c r="G40" s="536"/>
    </row>
    <row r="41" spans="1:7" x14ac:dyDescent="0.2">
      <c r="A41" s="534" t="s">
        <v>389</v>
      </c>
      <c r="B41" s="535">
        <v>77.099999999999994</v>
      </c>
      <c r="C41" s="535">
        <v>81.2</v>
      </c>
      <c r="D41" s="536">
        <f t="shared" si="0"/>
        <v>77.099999999999994</v>
      </c>
      <c r="E41" s="536">
        <f t="shared" si="0"/>
        <v>81.2</v>
      </c>
      <c r="F41" s="536"/>
      <c r="G41" s="536"/>
    </row>
    <row r="42" spans="1:7" x14ac:dyDescent="0.2">
      <c r="A42" s="534" t="s">
        <v>390</v>
      </c>
      <c r="B42" s="535">
        <v>77</v>
      </c>
      <c r="C42" s="535">
        <v>81.099999999999994</v>
      </c>
      <c r="D42" s="536">
        <f t="shared" si="0"/>
        <v>77</v>
      </c>
      <c r="E42" s="536">
        <f t="shared" si="0"/>
        <v>81.099999999999994</v>
      </c>
      <c r="F42" s="536"/>
      <c r="G42" s="536"/>
    </row>
    <row r="43" spans="1:7" x14ac:dyDescent="0.2">
      <c r="A43" s="534">
        <v>2017</v>
      </c>
      <c r="B43" s="535">
        <v>77.400000000000006</v>
      </c>
      <c r="C43" s="535">
        <v>81.3</v>
      </c>
      <c r="D43" s="536"/>
      <c r="E43" s="536"/>
      <c r="F43" s="536">
        <f>B43</f>
        <v>77.400000000000006</v>
      </c>
      <c r="G43" s="536">
        <f>C43</f>
        <v>81.3</v>
      </c>
    </row>
    <row r="44" spans="1:7" x14ac:dyDescent="0.2">
      <c r="A44" s="534">
        <v>2018</v>
      </c>
      <c r="B44" s="535">
        <v>77.900000000000006</v>
      </c>
      <c r="C44" s="535">
        <v>81.599999999999994</v>
      </c>
      <c r="D44" s="536"/>
      <c r="E44" s="536"/>
      <c r="F44" s="536">
        <f t="shared" ref="F44:G67" si="1">B44</f>
        <v>77.900000000000006</v>
      </c>
      <c r="G44" s="536">
        <f t="shared" si="1"/>
        <v>81.599999999999994</v>
      </c>
    </row>
    <row r="45" spans="1:7" x14ac:dyDescent="0.2">
      <c r="A45" s="534">
        <v>2019</v>
      </c>
      <c r="B45" s="535">
        <v>78.099999999999994</v>
      </c>
      <c r="C45" s="535">
        <v>81.8</v>
      </c>
      <c r="D45" s="536"/>
      <c r="E45" s="536"/>
      <c r="F45" s="536">
        <f t="shared" si="1"/>
        <v>78.099999999999994</v>
      </c>
      <c r="G45" s="536">
        <f t="shared" si="1"/>
        <v>81.8</v>
      </c>
    </row>
    <row r="46" spans="1:7" x14ac:dyDescent="0.2">
      <c r="A46" s="534">
        <v>2020</v>
      </c>
      <c r="B46" s="535">
        <v>78.3</v>
      </c>
      <c r="C46" s="535">
        <v>81.900000000000006</v>
      </c>
      <c r="D46" s="536"/>
      <c r="E46" s="536"/>
      <c r="F46" s="536">
        <f t="shared" si="1"/>
        <v>78.3</v>
      </c>
      <c r="G46" s="536">
        <f t="shared" si="1"/>
        <v>81.900000000000006</v>
      </c>
    </row>
    <row r="47" spans="1:7" x14ac:dyDescent="0.2">
      <c r="A47" s="534">
        <v>2021</v>
      </c>
      <c r="B47" s="535">
        <v>78.5</v>
      </c>
      <c r="C47" s="535">
        <v>82</v>
      </c>
      <c r="D47" s="536"/>
      <c r="E47" s="536"/>
      <c r="F47" s="536">
        <f t="shared" si="1"/>
        <v>78.5</v>
      </c>
      <c r="G47" s="536">
        <f t="shared" si="1"/>
        <v>82</v>
      </c>
    </row>
    <row r="48" spans="1:7" x14ac:dyDescent="0.2">
      <c r="A48" s="534">
        <v>2022</v>
      </c>
      <c r="B48" s="535">
        <v>78.7</v>
      </c>
      <c r="C48" s="535">
        <v>82.2</v>
      </c>
      <c r="D48" s="536"/>
      <c r="E48" s="536"/>
      <c r="F48" s="536">
        <f t="shared" si="1"/>
        <v>78.7</v>
      </c>
      <c r="G48" s="536">
        <f t="shared" si="1"/>
        <v>82.2</v>
      </c>
    </row>
    <row r="49" spans="1:7" x14ac:dyDescent="0.2">
      <c r="A49" s="534">
        <v>2023</v>
      </c>
      <c r="B49" s="535">
        <v>78.900000000000006</v>
      </c>
      <c r="C49" s="535">
        <v>82.3</v>
      </c>
      <c r="D49" s="536"/>
      <c r="E49" s="536"/>
      <c r="F49" s="536">
        <f t="shared" si="1"/>
        <v>78.900000000000006</v>
      </c>
      <c r="G49" s="536">
        <f t="shared" si="1"/>
        <v>82.3</v>
      </c>
    </row>
    <row r="50" spans="1:7" x14ac:dyDescent="0.2">
      <c r="A50" s="534">
        <v>2024</v>
      </c>
      <c r="B50" s="535">
        <v>79.099999999999994</v>
      </c>
      <c r="C50" s="535">
        <v>82.4</v>
      </c>
      <c r="D50" s="536"/>
      <c r="E50" s="536"/>
      <c r="F50" s="536">
        <f t="shared" si="1"/>
        <v>79.099999999999994</v>
      </c>
      <c r="G50" s="536">
        <f t="shared" si="1"/>
        <v>82.4</v>
      </c>
    </row>
    <row r="51" spans="1:7" x14ac:dyDescent="0.2">
      <c r="A51" s="534">
        <v>2025</v>
      </c>
      <c r="B51" s="535">
        <v>79.3</v>
      </c>
      <c r="C51" s="535">
        <v>82.6</v>
      </c>
      <c r="D51" s="536"/>
      <c r="E51" s="536"/>
      <c r="F51" s="536">
        <f t="shared" si="1"/>
        <v>79.3</v>
      </c>
      <c r="G51" s="536">
        <f t="shared" si="1"/>
        <v>82.6</v>
      </c>
    </row>
    <row r="52" spans="1:7" x14ac:dyDescent="0.2">
      <c r="A52" s="534">
        <v>2026</v>
      </c>
      <c r="B52" s="535">
        <v>79.400000000000006</v>
      </c>
      <c r="C52" s="535">
        <v>82.7</v>
      </c>
      <c r="D52" s="536"/>
      <c r="E52" s="536"/>
      <c r="F52" s="536">
        <f t="shared" si="1"/>
        <v>79.400000000000006</v>
      </c>
      <c r="G52" s="536">
        <f t="shared" si="1"/>
        <v>82.7</v>
      </c>
    </row>
    <row r="53" spans="1:7" x14ac:dyDescent="0.2">
      <c r="A53" s="534">
        <v>2027</v>
      </c>
      <c r="B53" s="535">
        <v>79.599999999999994</v>
      </c>
      <c r="C53" s="535">
        <v>82.8</v>
      </c>
      <c r="D53" s="536"/>
      <c r="E53" s="536"/>
      <c r="F53" s="536">
        <f t="shared" si="1"/>
        <v>79.599999999999994</v>
      </c>
      <c r="G53" s="536">
        <f t="shared" si="1"/>
        <v>82.8</v>
      </c>
    </row>
    <row r="54" spans="1:7" x14ac:dyDescent="0.2">
      <c r="A54" s="534">
        <v>2028</v>
      </c>
      <c r="B54" s="535">
        <v>79.8</v>
      </c>
      <c r="C54" s="535">
        <v>82.9</v>
      </c>
      <c r="D54" s="536"/>
      <c r="E54" s="536"/>
      <c r="F54" s="536">
        <f t="shared" si="1"/>
        <v>79.8</v>
      </c>
      <c r="G54" s="536">
        <f t="shared" si="1"/>
        <v>82.9</v>
      </c>
    </row>
    <row r="55" spans="1:7" x14ac:dyDescent="0.2">
      <c r="A55" s="534">
        <v>2029</v>
      </c>
      <c r="B55" s="535">
        <v>80</v>
      </c>
      <c r="C55" s="535">
        <v>83.1</v>
      </c>
      <c r="D55" s="536"/>
      <c r="E55" s="536"/>
      <c r="F55" s="536">
        <f t="shared" si="1"/>
        <v>80</v>
      </c>
      <c r="G55" s="536">
        <f t="shared" si="1"/>
        <v>83.1</v>
      </c>
    </row>
    <row r="56" spans="1:7" x14ac:dyDescent="0.2">
      <c r="A56" s="534">
        <v>2030</v>
      </c>
      <c r="B56" s="535">
        <v>80.099999999999994</v>
      </c>
      <c r="C56" s="535">
        <v>83.2</v>
      </c>
      <c r="D56" s="536"/>
      <c r="E56" s="536"/>
      <c r="F56" s="536">
        <f t="shared" si="1"/>
        <v>80.099999999999994</v>
      </c>
      <c r="G56" s="536">
        <f t="shared" si="1"/>
        <v>83.2</v>
      </c>
    </row>
    <row r="57" spans="1:7" x14ac:dyDescent="0.2">
      <c r="A57" s="534">
        <v>2031</v>
      </c>
      <c r="B57" s="535">
        <v>80.3</v>
      </c>
      <c r="C57" s="535">
        <v>83.3</v>
      </c>
      <c r="D57" s="536"/>
      <c r="E57" s="536"/>
      <c r="F57" s="536">
        <f t="shared" si="1"/>
        <v>80.3</v>
      </c>
      <c r="G57" s="536">
        <f t="shared" si="1"/>
        <v>83.3</v>
      </c>
    </row>
    <row r="58" spans="1:7" x14ac:dyDescent="0.2">
      <c r="A58" s="534">
        <v>2032</v>
      </c>
      <c r="B58" s="535">
        <v>80.400000000000006</v>
      </c>
      <c r="C58" s="535">
        <v>83.5</v>
      </c>
      <c r="D58" s="536"/>
      <c r="E58" s="536"/>
      <c r="F58" s="536">
        <f t="shared" si="1"/>
        <v>80.400000000000006</v>
      </c>
      <c r="G58" s="536">
        <f t="shared" si="1"/>
        <v>83.5</v>
      </c>
    </row>
    <row r="59" spans="1:7" x14ac:dyDescent="0.2">
      <c r="A59" s="534">
        <v>2033</v>
      </c>
      <c r="B59" s="535">
        <v>80.599999999999994</v>
      </c>
      <c r="C59" s="535">
        <v>83.6</v>
      </c>
      <c r="D59" s="536"/>
      <c r="E59" s="536"/>
      <c r="F59" s="536">
        <f t="shared" si="1"/>
        <v>80.599999999999994</v>
      </c>
      <c r="G59" s="536">
        <f t="shared" si="1"/>
        <v>83.6</v>
      </c>
    </row>
    <row r="60" spans="1:7" x14ac:dyDescent="0.2">
      <c r="A60" s="534">
        <v>2034</v>
      </c>
      <c r="B60" s="535">
        <v>80.8</v>
      </c>
      <c r="C60" s="535">
        <v>83.7</v>
      </c>
      <c r="D60" s="536"/>
      <c r="E60" s="536"/>
      <c r="F60" s="536">
        <f t="shared" si="1"/>
        <v>80.8</v>
      </c>
      <c r="G60" s="536">
        <f t="shared" si="1"/>
        <v>83.7</v>
      </c>
    </row>
    <row r="61" spans="1:7" x14ac:dyDescent="0.2">
      <c r="A61" s="534">
        <v>2035</v>
      </c>
      <c r="B61" s="535">
        <v>80.900000000000006</v>
      </c>
      <c r="C61" s="535">
        <v>83.8</v>
      </c>
      <c r="D61" s="536"/>
      <c r="E61" s="536"/>
      <c r="F61" s="536">
        <f t="shared" si="1"/>
        <v>80.900000000000006</v>
      </c>
      <c r="G61" s="536">
        <f t="shared" si="1"/>
        <v>83.8</v>
      </c>
    </row>
    <row r="62" spans="1:7" x14ac:dyDescent="0.2">
      <c r="A62" s="534">
        <v>2036</v>
      </c>
      <c r="B62" s="535">
        <v>81</v>
      </c>
      <c r="C62" s="535">
        <v>83.9</v>
      </c>
      <c r="D62" s="536"/>
      <c r="E62" s="536"/>
      <c r="F62" s="536">
        <f t="shared" si="1"/>
        <v>81</v>
      </c>
      <c r="G62" s="536">
        <f t="shared" si="1"/>
        <v>83.9</v>
      </c>
    </row>
    <row r="63" spans="1:7" x14ac:dyDescent="0.2">
      <c r="A63" s="534">
        <v>2037</v>
      </c>
      <c r="B63" s="535">
        <v>81.2</v>
      </c>
      <c r="C63" s="535">
        <v>84.1</v>
      </c>
      <c r="D63" s="536"/>
      <c r="E63" s="536"/>
      <c r="F63" s="536">
        <f t="shared" si="1"/>
        <v>81.2</v>
      </c>
      <c r="G63" s="536">
        <f t="shared" si="1"/>
        <v>84.1</v>
      </c>
    </row>
    <row r="64" spans="1:7" x14ac:dyDescent="0.2">
      <c r="A64" s="534">
        <v>2038</v>
      </c>
      <c r="B64" s="535">
        <v>81.3</v>
      </c>
      <c r="C64" s="535">
        <v>84.2</v>
      </c>
      <c r="D64" s="536"/>
      <c r="E64" s="536"/>
      <c r="F64" s="536">
        <f t="shared" si="1"/>
        <v>81.3</v>
      </c>
      <c r="G64" s="536">
        <f t="shared" si="1"/>
        <v>84.2</v>
      </c>
    </row>
    <row r="65" spans="1:7" x14ac:dyDescent="0.2">
      <c r="A65" s="534">
        <v>2039</v>
      </c>
      <c r="B65" s="535">
        <v>81.5</v>
      </c>
      <c r="C65" s="535">
        <v>84.3</v>
      </c>
      <c r="D65" s="536"/>
      <c r="E65" s="536"/>
      <c r="F65" s="536">
        <f t="shared" si="1"/>
        <v>81.5</v>
      </c>
      <c r="G65" s="536">
        <f t="shared" si="1"/>
        <v>84.3</v>
      </c>
    </row>
    <row r="66" spans="1:7" x14ac:dyDescent="0.2">
      <c r="A66" s="534">
        <v>2040</v>
      </c>
      <c r="B66" s="535">
        <v>81.599999999999994</v>
      </c>
      <c r="C66" s="535">
        <v>84.4</v>
      </c>
      <c r="D66" s="536"/>
      <c r="E66" s="536"/>
      <c r="F66" s="536">
        <f t="shared" si="1"/>
        <v>81.599999999999994</v>
      </c>
      <c r="G66" s="536">
        <f t="shared" si="1"/>
        <v>84.4</v>
      </c>
    </row>
    <row r="67" spans="1:7" x14ac:dyDescent="0.2">
      <c r="A67" s="537">
        <v>2041</v>
      </c>
      <c r="B67" s="538">
        <v>81.7</v>
      </c>
      <c r="C67" s="538">
        <v>84.5</v>
      </c>
      <c r="D67" s="536"/>
      <c r="E67" s="536"/>
      <c r="F67" s="536">
        <f t="shared" si="1"/>
        <v>81.7</v>
      </c>
      <c r="G67" s="536">
        <f t="shared" si="1"/>
        <v>84.5</v>
      </c>
    </row>
    <row r="68" spans="1:7" x14ac:dyDescent="0.2">
      <c r="A68" s="539"/>
      <c r="B68" s="540"/>
      <c r="C68" s="540"/>
    </row>
    <row r="69" spans="1:7" ht="12.75" customHeight="1" x14ac:dyDescent="0.2">
      <c r="A69" s="541"/>
      <c r="B69" s="542"/>
      <c r="C69" s="542"/>
    </row>
    <row r="70" spans="1:7" ht="12.75" customHeight="1" x14ac:dyDescent="0.2">
      <c r="A70" s="543" t="s">
        <v>272</v>
      </c>
      <c r="C70" s="544"/>
    </row>
    <row r="71" spans="1:7" ht="12.75" customHeight="1" x14ac:dyDescent="0.2">
      <c r="A71" s="1200" t="s">
        <v>391</v>
      </c>
      <c r="B71" s="1200"/>
      <c r="C71" s="1200"/>
      <c r="D71" s="1200"/>
      <c r="E71" s="1200"/>
      <c r="F71" s="1200"/>
    </row>
    <row r="72" spans="1:7" ht="12.75" customHeight="1" x14ac:dyDescent="0.2">
      <c r="A72" s="1200"/>
      <c r="B72" s="1200"/>
      <c r="C72" s="1200"/>
      <c r="D72" s="1200"/>
      <c r="E72" s="1200"/>
      <c r="F72" s="1200"/>
    </row>
    <row r="73" spans="1:7" ht="12.75" customHeight="1" x14ac:dyDescent="0.2">
      <c r="A73" s="1200"/>
      <c r="B73" s="1200"/>
      <c r="C73" s="1200"/>
      <c r="D73" s="1200"/>
      <c r="E73" s="1200"/>
      <c r="F73" s="1200"/>
    </row>
    <row r="74" spans="1:7" ht="12.75" customHeight="1" x14ac:dyDescent="0.2">
      <c r="A74" s="532"/>
    </row>
    <row r="75" spans="1:7" ht="12.75" customHeight="1" x14ac:dyDescent="0.2">
      <c r="A75" s="1201" t="s">
        <v>22</v>
      </c>
      <c r="B75" s="1201"/>
    </row>
    <row r="76" spans="1:7" ht="12.75" customHeight="1" x14ac:dyDescent="0.2"/>
    <row r="77" spans="1:7" ht="12.75" customHeight="1" x14ac:dyDescent="0.2"/>
    <row r="78" spans="1:7" ht="12.75" customHeight="1" x14ac:dyDescent="0.2"/>
    <row r="79" spans="1:7" ht="12.75" customHeight="1" x14ac:dyDescent="0.2"/>
    <row r="80" spans="1:7"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sheetData>
  <mergeCells count="8">
    <mergeCell ref="A71:F73"/>
    <mergeCell ref="A75:B75"/>
    <mergeCell ref="A1:F1"/>
    <mergeCell ref="H1:I1"/>
    <mergeCell ref="A3:F3"/>
    <mergeCell ref="A5:A6"/>
    <mergeCell ref="B5:B6"/>
    <mergeCell ref="C5:C6"/>
  </mergeCells>
  <hyperlinks>
    <hyperlink ref="H1" location="Contents!A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selection sqref="A1:D1"/>
    </sheetView>
  </sheetViews>
  <sheetFormatPr defaultRowHeight="12.75" x14ac:dyDescent="0.2"/>
  <cols>
    <col min="1" max="1" width="11.42578125" style="530" customWidth="1"/>
    <col min="2" max="2" width="15.42578125" style="530" customWidth="1"/>
    <col min="3" max="3" width="16" style="530" customWidth="1"/>
    <col min="4" max="4" width="15.7109375" style="530" customWidth="1"/>
    <col min="5" max="5" width="18.28515625" style="530" customWidth="1"/>
    <col min="6" max="6" width="15.5703125" style="530" customWidth="1"/>
    <col min="7" max="16384" width="9.140625" style="530"/>
  </cols>
  <sheetData>
    <row r="1" spans="1:7" ht="18" customHeight="1" x14ac:dyDescent="0.25">
      <c r="A1" s="1209" t="s">
        <v>351</v>
      </c>
      <c r="B1" s="1209"/>
      <c r="C1" s="1209"/>
      <c r="D1" s="1209"/>
      <c r="E1" s="545"/>
      <c r="F1" s="1203" t="s">
        <v>24</v>
      </c>
      <c r="G1" s="1203"/>
    </row>
    <row r="2" spans="1:7" ht="15" customHeight="1" x14ac:dyDescent="0.25">
      <c r="A2" s="546"/>
      <c r="G2" s="547"/>
    </row>
    <row r="3" spans="1:7" ht="12.75" customHeight="1" x14ac:dyDescent="0.25">
      <c r="A3" s="1210" t="s">
        <v>392</v>
      </c>
      <c r="B3" s="1205"/>
      <c r="C3" s="1205"/>
      <c r="D3" s="1205"/>
      <c r="E3" s="1205"/>
      <c r="F3" s="1205"/>
    </row>
    <row r="4" spans="1:7" ht="12.75" customHeight="1" x14ac:dyDescent="0.2"/>
    <row r="5" spans="1:7" ht="12.75" customHeight="1" x14ac:dyDescent="0.2">
      <c r="A5" s="1211" t="s">
        <v>165</v>
      </c>
      <c r="B5" s="1214" t="s">
        <v>393</v>
      </c>
      <c r="C5" s="1214" t="s">
        <v>394</v>
      </c>
      <c r="D5" s="1214" t="s">
        <v>395</v>
      </c>
      <c r="E5" s="1214" t="s">
        <v>396</v>
      </c>
    </row>
    <row r="6" spans="1:7" ht="12.75" customHeight="1" x14ac:dyDescent="0.2">
      <c r="A6" s="1212"/>
      <c r="B6" s="1215"/>
      <c r="C6" s="1215"/>
      <c r="D6" s="1215"/>
      <c r="E6" s="1215"/>
    </row>
    <row r="7" spans="1:7" ht="12.75" customHeight="1" x14ac:dyDescent="0.2">
      <c r="A7" s="1212"/>
      <c r="B7" s="1215"/>
      <c r="C7" s="1215"/>
      <c r="D7" s="1215"/>
      <c r="E7" s="1215"/>
    </row>
    <row r="8" spans="1:7" x14ac:dyDescent="0.2">
      <c r="A8" s="1213"/>
      <c r="B8" s="1216"/>
      <c r="C8" s="1216"/>
      <c r="D8" s="1216"/>
      <c r="E8" s="1216"/>
    </row>
    <row r="9" spans="1:7" x14ac:dyDescent="0.2">
      <c r="A9" s="548"/>
      <c r="B9" s="549"/>
      <c r="C9" s="549"/>
      <c r="D9" s="549"/>
      <c r="E9" s="549"/>
    </row>
    <row r="10" spans="1:7" x14ac:dyDescent="0.2">
      <c r="A10" s="550" t="s">
        <v>374</v>
      </c>
      <c r="B10" s="530">
        <v>73.099999999999994</v>
      </c>
      <c r="C10" s="530">
        <v>78.56</v>
      </c>
      <c r="F10" s="536"/>
    </row>
    <row r="11" spans="1:7" x14ac:dyDescent="0.2">
      <c r="A11" s="550" t="s">
        <v>375</v>
      </c>
      <c r="B11" s="530">
        <v>73.31</v>
      </c>
      <c r="C11" s="530">
        <v>78.78</v>
      </c>
      <c r="D11" s="530">
        <v>11</v>
      </c>
      <c r="E11" s="530">
        <v>11.5</v>
      </c>
      <c r="F11" s="536" t="str">
        <f>A11</f>
        <v>2000-2002</v>
      </c>
    </row>
    <row r="12" spans="1:7" x14ac:dyDescent="0.2">
      <c r="A12" s="550" t="s">
        <v>376</v>
      </c>
      <c r="B12" s="530">
        <v>73.5</v>
      </c>
      <c r="C12" s="530">
        <v>78.86</v>
      </c>
      <c r="D12" s="530">
        <v>9.9</v>
      </c>
      <c r="E12" s="530">
        <v>4.2</v>
      </c>
      <c r="F12" s="536" t="str">
        <f t="shared" ref="F12:F26" si="0">A12</f>
        <v>2001-2003</v>
      </c>
    </row>
    <row r="13" spans="1:7" x14ac:dyDescent="0.2">
      <c r="A13" s="550" t="s">
        <v>377</v>
      </c>
      <c r="B13" s="530">
        <v>73.78</v>
      </c>
      <c r="C13" s="530">
        <v>79.05</v>
      </c>
      <c r="D13" s="530">
        <v>14.6</v>
      </c>
      <c r="E13" s="530">
        <v>9.9</v>
      </c>
      <c r="F13" s="536" t="str">
        <f t="shared" si="0"/>
        <v>2002-2004</v>
      </c>
    </row>
    <row r="14" spans="1:7" x14ac:dyDescent="0.2">
      <c r="A14" s="550" t="s">
        <v>378</v>
      </c>
      <c r="B14" s="530">
        <v>74.22</v>
      </c>
      <c r="C14" s="530">
        <v>79.239999999999995</v>
      </c>
      <c r="D14" s="530">
        <v>23</v>
      </c>
      <c r="E14" s="530">
        <v>9.9</v>
      </c>
      <c r="F14" s="536" t="str">
        <f t="shared" si="0"/>
        <v>2003-2005</v>
      </c>
    </row>
    <row r="15" spans="1:7" x14ac:dyDescent="0.2">
      <c r="A15" s="550" t="s">
        <v>379</v>
      </c>
      <c r="B15" s="530">
        <v>74.59</v>
      </c>
      <c r="C15" s="530">
        <v>79.540000000000006</v>
      </c>
      <c r="D15" s="530">
        <v>19.3</v>
      </c>
      <c r="E15" s="530">
        <v>15.7</v>
      </c>
      <c r="F15" s="536" t="str">
        <f t="shared" si="0"/>
        <v>2004-2006</v>
      </c>
    </row>
    <row r="16" spans="1:7" x14ac:dyDescent="0.2">
      <c r="A16" s="550" t="s">
        <v>380</v>
      </c>
      <c r="B16" s="530">
        <v>74.790000000000006</v>
      </c>
      <c r="C16" s="530">
        <v>79.680000000000007</v>
      </c>
      <c r="D16" s="530">
        <v>10.4</v>
      </c>
      <c r="E16" s="530">
        <v>7.3</v>
      </c>
      <c r="F16" s="536" t="str">
        <f t="shared" si="0"/>
        <v>2005-2007</v>
      </c>
    </row>
    <row r="17" spans="1:6" x14ac:dyDescent="0.2">
      <c r="A17" s="550" t="s">
        <v>381</v>
      </c>
      <c r="B17" s="530">
        <v>74.989999999999995</v>
      </c>
      <c r="C17" s="530">
        <v>79.83</v>
      </c>
      <c r="D17" s="530">
        <v>10.4</v>
      </c>
      <c r="E17" s="530">
        <v>7.8</v>
      </c>
      <c r="F17" s="536" t="str">
        <f t="shared" si="0"/>
        <v>2006-2008</v>
      </c>
    </row>
    <row r="18" spans="1:6" x14ac:dyDescent="0.2">
      <c r="A18" s="550" t="s">
        <v>382</v>
      </c>
      <c r="B18" s="530">
        <v>75.34</v>
      </c>
      <c r="C18" s="530">
        <v>80.05</v>
      </c>
      <c r="D18" s="530">
        <v>18.3</v>
      </c>
      <c r="E18" s="530">
        <v>11.5</v>
      </c>
      <c r="F18" s="536" t="str">
        <f t="shared" si="0"/>
        <v>2007-2009</v>
      </c>
    </row>
    <row r="19" spans="1:6" x14ac:dyDescent="0.2">
      <c r="A19" s="550" t="s">
        <v>383</v>
      </c>
      <c r="B19" s="530">
        <v>75.8</v>
      </c>
      <c r="C19" s="530">
        <v>80.31</v>
      </c>
      <c r="D19" s="530">
        <v>24</v>
      </c>
      <c r="E19" s="530">
        <v>13.6</v>
      </c>
      <c r="F19" s="536" t="str">
        <f t="shared" si="0"/>
        <v>2008-2010</v>
      </c>
    </row>
    <row r="20" spans="1:6" x14ac:dyDescent="0.2">
      <c r="A20" s="550" t="s">
        <v>384</v>
      </c>
      <c r="B20" s="530">
        <v>76.209999999999994</v>
      </c>
      <c r="C20" s="530">
        <v>80.62</v>
      </c>
      <c r="D20" s="530">
        <v>21.4</v>
      </c>
      <c r="E20" s="530">
        <v>16.2</v>
      </c>
      <c r="F20" s="536" t="str">
        <f t="shared" si="0"/>
        <v>2009-2011</v>
      </c>
    </row>
    <row r="21" spans="1:6" x14ac:dyDescent="0.2">
      <c r="A21" s="550" t="s">
        <v>385</v>
      </c>
      <c r="B21" s="530">
        <v>76.510000000000005</v>
      </c>
      <c r="C21" s="530">
        <v>80.75</v>
      </c>
      <c r="D21" s="530">
        <v>15.7</v>
      </c>
      <c r="E21" s="530">
        <v>6.8</v>
      </c>
      <c r="F21" s="536" t="str">
        <f t="shared" si="0"/>
        <v>2010-2012</v>
      </c>
    </row>
    <row r="22" spans="1:6" x14ac:dyDescent="0.2">
      <c r="A22" s="550" t="s">
        <v>386</v>
      </c>
      <c r="B22" s="530">
        <v>76.77</v>
      </c>
      <c r="C22" s="530">
        <v>80.89</v>
      </c>
      <c r="D22" s="530">
        <v>13.6</v>
      </c>
      <c r="E22" s="530">
        <v>7.3</v>
      </c>
      <c r="F22" s="536" t="str">
        <f t="shared" si="0"/>
        <v>2011-2013</v>
      </c>
    </row>
    <row r="23" spans="1:6" x14ac:dyDescent="0.2">
      <c r="A23" s="550" t="s">
        <v>387</v>
      </c>
      <c r="B23" s="530">
        <v>77.05</v>
      </c>
      <c r="C23" s="530">
        <v>81.06</v>
      </c>
      <c r="D23" s="530">
        <v>14.6</v>
      </c>
      <c r="E23" s="530">
        <v>8.9</v>
      </c>
      <c r="F23" s="536" t="str">
        <f t="shared" si="0"/>
        <v>2012-2014</v>
      </c>
    </row>
    <row r="24" spans="1:6" x14ac:dyDescent="0.2">
      <c r="A24" s="550" t="s">
        <v>388</v>
      </c>
      <c r="B24" s="530">
        <v>77.09</v>
      </c>
      <c r="C24" s="530">
        <v>81.14</v>
      </c>
      <c r="D24" s="530">
        <v>2.1</v>
      </c>
      <c r="E24" s="530">
        <v>4.2</v>
      </c>
      <c r="F24" s="536" t="str">
        <f t="shared" si="0"/>
        <v>2013-2015</v>
      </c>
    </row>
    <row r="25" spans="1:6" x14ac:dyDescent="0.2">
      <c r="A25" s="551" t="s">
        <v>389</v>
      </c>
      <c r="B25" s="552">
        <v>77.069999999999993</v>
      </c>
      <c r="C25" s="552">
        <v>81.150000000000006</v>
      </c>
      <c r="D25" s="530">
        <v>-1</v>
      </c>
      <c r="E25" s="530">
        <v>0.5</v>
      </c>
      <c r="F25" s="536" t="str">
        <f t="shared" si="0"/>
        <v>2014-2016</v>
      </c>
    </row>
    <row r="26" spans="1:6" x14ac:dyDescent="0.2">
      <c r="A26" s="551" t="s">
        <v>390</v>
      </c>
      <c r="B26" s="552">
        <v>77.02</v>
      </c>
      <c r="C26" s="552">
        <v>81.09</v>
      </c>
      <c r="D26" s="552">
        <v>-2.6</v>
      </c>
      <c r="E26" s="552">
        <v>-3.1</v>
      </c>
      <c r="F26" s="536" t="str">
        <f t="shared" si="0"/>
        <v>2015-2017</v>
      </c>
    </row>
    <row r="27" spans="1:6" x14ac:dyDescent="0.2">
      <c r="A27" s="553"/>
      <c r="B27" s="554"/>
      <c r="C27" s="554"/>
      <c r="D27" s="554"/>
      <c r="E27" s="554"/>
      <c r="F27" s="536"/>
    </row>
    <row r="28" spans="1:6" x14ac:dyDescent="0.2">
      <c r="A28" s="555"/>
    </row>
    <row r="29" spans="1:6" x14ac:dyDescent="0.2">
      <c r="A29" s="1208" t="s">
        <v>397</v>
      </c>
      <c r="B29" s="1208"/>
      <c r="C29" s="1208"/>
    </row>
    <row r="30" spans="1:6" x14ac:dyDescent="0.2">
      <c r="A30" s="556"/>
    </row>
    <row r="31" spans="1:6" x14ac:dyDescent="0.2">
      <c r="A31" s="1208" t="s">
        <v>22</v>
      </c>
      <c r="B31" s="1208"/>
    </row>
    <row r="32" spans="1:6" x14ac:dyDescent="0.2">
      <c r="A32" s="556"/>
    </row>
  </sheetData>
  <mergeCells count="10">
    <mergeCell ref="A29:C29"/>
    <mergeCell ref="A31:B31"/>
    <mergeCell ref="A1:D1"/>
    <mergeCell ref="F1:G1"/>
    <mergeCell ref="A3:F3"/>
    <mergeCell ref="A5:A8"/>
    <mergeCell ref="B5:B8"/>
    <mergeCell ref="C5:C8"/>
    <mergeCell ref="D5:D8"/>
    <mergeCell ref="E5:E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4"/>
  <sheetViews>
    <sheetView workbookViewId="0">
      <selection sqref="A1:D1"/>
    </sheetView>
  </sheetViews>
  <sheetFormatPr defaultRowHeight="12.75" x14ac:dyDescent="0.2"/>
  <cols>
    <col min="1" max="1" width="30.140625" style="529" customWidth="1"/>
    <col min="2" max="37" width="9.140625" style="529"/>
    <col min="38" max="38" width="15.7109375" style="529" customWidth="1"/>
    <col min="39" max="39" width="28.28515625" style="529" customWidth="1"/>
    <col min="40" max="42" width="9.140625" style="529"/>
    <col min="43" max="43" width="28.42578125" style="529" bestFit="1" customWidth="1"/>
    <col min="44" max="49" width="9.140625" style="529"/>
    <col min="50" max="50" width="28.42578125" style="529" bestFit="1" customWidth="1"/>
    <col min="51" max="16384" width="9.140625" style="529"/>
  </cols>
  <sheetData>
    <row r="1" spans="1:50" ht="18" customHeight="1" x14ac:dyDescent="0.25">
      <c r="A1" s="1202" t="s">
        <v>351</v>
      </c>
      <c r="B1" s="1202"/>
      <c r="C1" s="1202"/>
      <c r="D1" s="1202"/>
      <c r="E1" s="557"/>
      <c r="F1" s="1203" t="s">
        <v>24</v>
      </c>
      <c r="G1" s="1203"/>
    </row>
    <row r="2" spans="1:50" ht="15" customHeight="1" x14ac:dyDescent="0.2">
      <c r="A2" s="558"/>
    </row>
    <row r="3" spans="1:50" ht="12.75" customHeight="1" x14ac:dyDescent="0.25">
      <c r="A3" s="1217" t="s">
        <v>398</v>
      </c>
      <c r="B3" s="1218"/>
      <c r="C3" s="1218"/>
      <c r="D3" s="1218"/>
      <c r="E3" s="1218"/>
      <c r="F3" s="1218"/>
      <c r="G3" s="1218"/>
      <c r="H3" s="1218"/>
      <c r="I3" s="1218"/>
      <c r="J3" s="1218"/>
      <c r="K3" s="1218"/>
    </row>
    <row r="4" spans="1:50" ht="12.75" customHeight="1" x14ac:dyDescent="0.2">
      <c r="A4" s="559"/>
      <c r="AN4" s="530"/>
      <c r="AO4" s="530"/>
      <c r="AP4" s="530"/>
      <c r="AQ4" s="530"/>
      <c r="AR4" s="530"/>
      <c r="AS4" s="530"/>
      <c r="AT4" s="530"/>
      <c r="AU4" s="530"/>
      <c r="AV4" s="530"/>
    </row>
    <row r="5" spans="1:50" ht="12.75" customHeight="1" x14ac:dyDescent="0.2">
      <c r="A5" s="1219" t="s">
        <v>399</v>
      </c>
      <c r="B5" s="1222" t="s">
        <v>355</v>
      </c>
      <c r="C5" s="1222" t="s">
        <v>356</v>
      </c>
      <c r="D5" s="1222" t="s">
        <v>357</v>
      </c>
      <c r="E5" s="1222" t="s">
        <v>358</v>
      </c>
      <c r="F5" s="1222" t="s">
        <v>359</v>
      </c>
      <c r="G5" s="1222" t="s">
        <v>360</v>
      </c>
      <c r="H5" s="1222" t="s">
        <v>361</v>
      </c>
      <c r="I5" s="1222" t="s">
        <v>362</v>
      </c>
      <c r="J5" s="1222" t="s">
        <v>363</v>
      </c>
      <c r="K5" s="1222" t="s">
        <v>364</v>
      </c>
      <c r="L5" s="1222" t="s">
        <v>365</v>
      </c>
      <c r="M5" s="1222" t="s">
        <v>366</v>
      </c>
      <c r="N5" s="1222" t="s">
        <v>367</v>
      </c>
      <c r="O5" s="1222" t="s">
        <v>368</v>
      </c>
      <c r="P5" s="1222" t="s">
        <v>369</v>
      </c>
      <c r="Q5" s="1222" t="s">
        <v>370</v>
      </c>
      <c r="R5" s="1222" t="s">
        <v>371</v>
      </c>
      <c r="S5" s="1222" t="s">
        <v>372</v>
      </c>
      <c r="T5" s="1222" t="s">
        <v>373</v>
      </c>
      <c r="U5" s="1222" t="s">
        <v>374</v>
      </c>
      <c r="V5" s="1222" t="s">
        <v>375</v>
      </c>
      <c r="W5" s="1222" t="s">
        <v>376</v>
      </c>
      <c r="X5" s="1222" t="s">
        <v>377</v>
      </c>
      <c r="Y5" s="1222" t="s">
        <v>378</v>
      </c>
      <c r="Z5" s="1222" t="s">
        <v>379</v>
      </c>
      <c r="AA5" s="1222" t="s">
        <v>380</v>
      </c>
      <c r="AB5" s="1222" t="s">
        <v>381</v>
      </c>
      <c r="AC5" s="1222" t="s">
        <v>382</v>
      </c>
      <c r="AD5" s="1222" t="s">
        <v>383</v>
      </c>
      <c r="AE5" s="1222" t="s">
        <v>384</v>
      </c>
      <c r="AF5" s="1222" t="s">
        <v>385</v>
      </c>
      <c r="AG5" s="1222" t="s">
        <v>386</v>
      </c>
      <c r="AH5" s="1222" t="s">
        <v>387</v>
      </c>
      <c r="AI5" s="1222" t="s">
        <v>388</v>
      </c>
      <c r="AJ5" s="1222" t="s">
        <v>389</v>
      </c>
      <c r="AK5" s="1222" t="s">
        <v>390</v>
      </c>
      <c r="AL5" s="1222" t="s">
        <v>400</v>
      </c>
      <c r="AM5" s="1225" t="s">
        <v>399</v>
      </c>
      <c r="AN5" s="530"/>
      <c r="AO5" s="530"/>
      <c r="AP5" s="530"/>
      <c r="AQ5" s="530"/>
      <c r="AR5" s="530"/>
      <c r="AS5" s="530"/>
      <c r="AT5" s="530"/>
      <c r="AU5" s="530"/>
      <c r="AV5" s="530"/>
    </row>
    <row r="6" spans="1:50" ht="12.75" customHeight="1" x14ac:dyDescent="0.2">
      <c r="A6" s="1220"/>
      <c r="B6" s="1223"/>
      <c r="C6" s="1223"/>
      <c r="D6" s="1223"/>
      <c r="E6" s="1223"/>
      <c r="F6" s="1223"/>
      <c r="G6" s="1223"/>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3"/>
      <c r="AH6" s="1223"/>
      <c r="AI6" s="1223"/>
      <c r="AJ6" s="1223"/>
      <c r="AK6" s="1223"/>
      <c r="AL6" s="1223"/>
      <c r="AM6" s="1226"/>
      <c r="AN6" s="530"/>
      <c r="AO6" s="530"/>
      <c r="AP6" s="530"/>
      <c r="AQ6" s="530"/>
      <c r="AR6" s="530"/>
      <c r="AS6" s="530"/>
      <c r="AT6" s="530"/>
      <c r="AU6" s="530"/>
      <c r="AV6" s="530"/>
    </row>
    <row r="7" spans="1:50" x14ac:dyDescent="0.2">
      <c r="A7" s="1221"/>
      <c r="B7" s="1224"/>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224"/>
      <c r="AM7" s="1227"/>
      <c r="AN7" s="530"/>
      <c r="AO7" s="530"/>
      <c r="AP7" s="530"/>
      <c r="AQ7" s="530"/>
      <c r="AR7" s="530"/>
      <c r="AS7" s="530"/>
      <c r="AT7" s="530"/>
      <c r="AU7" s="530"/>
    </row>
    <row r="8" spans="1:50" x14ac:dyDescent="0.2">
      <c r="A8" s="560" t="s">
        <v>401</v>
      </c>
      <c r="B8" s="561">
        <v>69.3</v>
      </c>
      <c r="C8" s="562">
        <v>69.400000000000006</v>
      </c>
      <c r="D8" s="562">
        <v>69.5</v>
      </c>
      <c r="E8" s="562">
        <v>70.099999999999994</v>
      </c>
      <c r="F8" s="562">
        <v>70.400000000000006</v>
      </c>
      <c r="G8" s="562">
        <v>71</v>
      </c>
      <c r="H8" s="562">
        <v>71.5</v>
      </c>
      <c r="I8" s="562">
        <v>71.900000000000006</v>
      </c>
      <c r="J8" s="562">
        <v>71.900000000000006</v>
      </c>
      <c r="K8" s="562">
        <v>72.3</v>
      </c>
      <c r="L8" s="562">
        <v>72.3</v>
      </c>
      <c r="M8" s="562">
        <v>72.5</v>
      </c>
      <c r="N8" s="562">
        <v>72.8</v>
      </c>
      <c r="O8" s="562">
        <v>73.2</v>
      </c>
      <c r="P8" s="562">
        <v>73.400000000000006</v>
      </c>
      <c r="Q8" s="562">
        <v>73.7</v>
      </c>
      <c r="R8" s="562">
        <v>74.099999999999994</v>
      </c>
      <c r="S8" s="562">
        <v>74.5</v>
      </c>
      <c r="T8" s="562">
        <v>74.900000000000006</v>
      </c>
      <c r="U8" s="562">
        <v>75.2</v>
      </c>
      <c r="V8" s="562">
        <v>75.599999999999994</v>
      </c>
      <c r="W8" s="562">
        <v>75.8</v>
      </c>
      <c r="X8" s="562">
        <v>75.900000000000006</v>
      </c>
      <c r="Y8" s="562">
        <v>76.400000000000006</v>
      </c>
      <c r="Z8" s="562">
        <v>76.599999999999994</v>
      </c>
      <c r="AA8" s="562">
        <v>77.099999999999994</v>
      </c>
      <c r="AB8" s="562">
        <v>77.400000000000006</v>
      </c>
      <c r="AC8" s="562">
        <v>77.7</v>
      </c>
      <c r="AD8" s="562">
        <v>77.599999999999994</v>
      </c>
      <c r="AE8" s="562">
        <v>77.8</v>
      </c>
      <c r="AF8" s="562">
        <v>78.3</v>
      </c>
      <c r="AG8" s="562">
        <v>78.400000000000006</v>
      </c>
      <c r="AH8" s="562">
        <v>78.599999999999994</v>
      </c>
      <c r="AI8" s="562">
        <v>79.099999999999994</v>
      </c>
      <c r="AJ8" s="562">
        <v>78.8</v>
      </c>
      <c r="AK8" s="562">
        <v>79.3</v>
      </c>
      <c r="AL8" s="563">
        <v>10</v>
      </c>
      <c r="AM8" s="564" t="s">
        <v>401</v>
      </c>
      <c r="AN8" s="565">
        <v>0.65454545454545476</v>
      </c>
      <c r="AO8" s="565">
        <v>0.16666666666666666</v>
      </c>
      <c r="AP8" s="565">
        <v>-0.48787878787878813</v>
      </c>
      <c r="AQ8" s="530" t="s">
        <v>402</v>
      </c>
      <c r="AR8" s="530"/>
      <c r="AS8" s="530"/>
      <c r="AT8" s="530"/>
      <c r="AV8" s="530">
        <v>69.5</v>
      </c>
      <c r="AX8" s="529" t="s">
        <v>403</v>
      </c>
    </row>
    <row r="9" spans="1:50" x14ac:dyDescent="0.2">
      <c r="A9" s="566" t="s">
        <v>404</v>
      </c>
      <c r="B9" s="567">
        <v>70.3</v>
      </c>
      <c r="C9" s="568">
        <v>70.599999999999994</v>
      </c>
      <c r="D9" s="568">
        <v>70.599999999999994</v>
      </c>
      <c r="E9" s="568">
        <v>71</v>
      </c>
      <c r="F9" s="568">
        <v>71.099999999999994</v>
      </c>
      <c r="G9" s="568">
        <v>71.400000000000006</v>
      </c>
      <c r="H9" s="568">
        <v>72</v>
      </c>
      <c r="I9" s="568">
        <v>72.2</v>
      </c>
      <c r="J9" s="568">
        <v>72.3</v>
      </c>
      <c r="K9" s="568">
        <v>72.7</v>
      </c>
      <c r="L9" s="568">
        <v>72.900000000000006</v>
      </c>
      <c r="M9" s="568">
        <v>73</v>
      </c>
      <c r="N9" s="568">
        <v>73</v>
      </c>
      <c r="O9" s="568">
        <v>73.400000000000006</v>
      </c>
      <c r="P9" s="568">
        <v>73.5</v>
      </c>
      <c r="Q9" s="568">
        <v>73.900000000000006</v>
      </c>
      <c r="R9" s="568">
        <v>74.2</v>
      </c>
      <c r="S9" s="568">
        <v>74.400000000000006</v>
      </c>
      <c r="T9" s="568">
        <v>74.400000000000006</v>
      </c>
      <c r="U9" s="568">
        <v>74.599999999999994</v>
      </c>
      <c r="V9" s="568">
        <v>74.900000000000006</v>
      </c>
      <c r="W9" s="568">
        <v>75.099999999999994</v>
      </c>
      <c r="X9" s="568">
        <v>75.3</v>
      </c>
      <c r="Y9" s="568">
        <v>76</v>
      </c>
      <c r="Z9" s="568">
        <v>76.2</v>
      </c>
      <c r="AA9" s="568">
        <v>76.599999999999994</v>
      </c>
      <c r="AB9" s="568">
        <v>77.099999999999994</v>
      </c>
      <c r="AC9" s="568">
        <v>76.900000000000006</v>
      </c>
      <c r="AD9" s="568">
        <v>77.400000000000006</v>
      </c>
      <c r="AE9" s="568">
        <v>77.5</v>
      </c>
      <c r="AF9" s="568">
        <v>78</v>
      </c>
      <c r="AG9" s="568">
        <v>77.8</v>
      </c>
      <c r="AH9" s="568">
        <v>78.099999999999994</v>
      </c>
      <c r="AI9" s="568">
        <v>78.8</v>
      </c>
      <c r="AJ9" s="568">
        <v>78.7</v>
      </c>
      <c r="AK9" s="568">
        <v>79</v>
      </c>
      <c r="AL9" s="569">
        <v>12</v>
      </c>
      <c r="AM9" s="570" t="s">
        <v>404</v>
      </c>
      <c r="AN9" s="565">
        <v>0.472727272727273</v>
      </c>
      <c r="AO9" s="565">
        <v>9.9999999999999048E-2</v>
      </c>
      <c r="AP9" s="565">
        <v>-0.37272727272727396</v>
      </c>
      <c r="AQ9" s="530" t="s">
        <v>405</v>
      </c>
      <c r="AR9" s="530"/>
      <c r="AS9" s="530"/>
      <c r="AT9" s="530"/>
      <c r="AV9" s="530">
        <v>69.8</v>
      </c>
      <c r="AX9" s="529" t="s">
        <v>406</v>
      </c>
    </row>
    <row r="10" spans="1:50" x14ac:dyDescent="0.2">
      <c r="A10" s="566" t="s">
        <v>407</v>
      </c>
      <c r="B10" s="567">
        <v>68.900000000000006</v>
      </c>
      <c r="C10" s="568">
        <v>68.5</v>
      </c>
      <c r="D10" s="568">
        <v>68.5</v>
      </c>
      <c r="E10" s="568">
        <v>68.5</v>
      </c>
      <c r="F10" s="568">
        <v>68.099999999999994</v>
      </c>
      <c r="G10" s="568">
        <v>68.5</v>
      </c>
      <c r="H10" s="568">
        <v>68.3</v>
      </c>
      <c r="I10" s="568">
        <v>68.3</v>
      </c>
      <c r="J10" s="568">
        <v>68.2</v>
      </c>
      <c r="K10" s="568">
        <v>68</v>
      </c>
      <c r="L10" s="568">
        <v>68</v>
      </c>
      <c r="M10" s="568">
        <v>67.8</v>
      </c>
      <c r="N10" s="568">
        <v>67.599999999999994</v>
      </c>
      <c r="O10" s="568">
        <v>67.3</v>
      </c>
      <c r="P10" s="568">
        <v>67.400000000000006</v>
      </c>
      <c r="Q10" s="568">
        <v>67.400000000000006</v>
      </c>
      <c r="R10" s="568">
        <v>67</v>
      </c>
      <c r="S10" s="568">
        <v>67.400000000000006</v>
      </c>
      <c r="T10" s="568">
        <v>68.2</v>
      </c>
      <c r="U10" s="568">
        <v>68.400000000000006</v>
      </c>
      <c r="V10" s="568">
        <v>68.599999999999994</v>
      </c>
      <c r="W10" s="568">
        <v>68.8</v>
      </c>
      <c r="X10" s="568">
        <v>68.900000000000006</v>
      </c>
      <c r="Y10" s="568">
        <v>69</v>
      </c>
      <c r="Z10" s="568">
        <v>69</v>
      </c>
      <c r="AA10" s="568">
        <v>69.2</v>
      </c>
      <c r="AB10" s="568">
        <v>69.5</v>
      </c>
      <c r="AC10" s="568">
        <v>69.8</v>
      </c>
      <c r="AD10" s="568">
        <v>70.2</v>
      </c>
      <c r="AE10" s="568">
        <v>70.3</v>
      </c>
      <c r="AF10" s="568">
        <v>70.7</v>
      </c>
      <c r="AG10" s="568">
        <v>70.900000000000006</v>
      </c>
      <c r="AH10" s="568">
        <v>71.3</v>
      </c>
      <c r="AI10" s="568">
        <v>71.099999999999994</v>
      </c>
      <c r="AJ10" s="568">
        <v>71.2</v>
      </c>
      <c r="AK10" s="568">
        <v>71.3</v>
      </c>
      <c r="AL10" s="569">
        <v>26</v>
      </c>
      <c r="AM10" s="570" t="s">
        <v>407</v>
      </c>
      <c r="AN10" s="565">
        <v>0.32727272727272677</v>
      </c>
      <c r="AO10" s="565">
        <v>-3.3333333333331439E-2</v>
      </c>
      <c r="AP10" s="565">
        <v>-0.36060606060605821</v>
      </c>
      <c r="AQ10" s="530" t="s">
        <v>154</v>
      </c>
      <c r="AR10" s="530"/>
      <c r="AS10" s="530"/>
      <c r="AT10" s="530"/>
      <c r="AV10" s="530">
        <v>71.3</v>
      </c>
      <c r="AX10" s="529" t="s">
        <v>407</v>
      </c>
    </row>
    <row r="11" spans="1:50" x14ac:dyDescent="0.2">
      <c r="A11" s="566" t="s">
        <v>408</v>
      </c>
      <c r="B11" s="567"/>
      <c r="C11" s="568"/>
      <c r="D11" s="568"/>
      <c r="E11" s="568"/>
      <c r="F11" s="568"/>
      <c r="G11" s="568"/>
      <c r="H11" s="568"/>
      <c r="I11" s="568"/>
      <c r="J11" s="568"/>
      <c r="K11" s="568"/>
      <c r="L11" s="568"/>
      <c r="M11" s="568"/>
      <c r="N11" s="568"/>
      <c r="O11" s="568"/>
      <c r="P11" s="568"/>
      <c r="Q11" s="568"/>
      <c r="R11" s="568"/>
      <c r="S11" s="568"/>
      <c r="T11" s="568"/>
      <c r="U11" s="568"/>
      <c r="V11" s="568">
        <v>70.900000000000006</v>
      </c>
      <c r="W11" s="568">
        <v>71</v>
      </c>
      <c r="X11" s="568">
        <v>71</v>
      </c>
      <c r="Y11" s="568">
        <v>71.8</v>
      </c>
      <c r="Z11" s="568">
        <v>71.7</v>
      </c>
      <c r="AA11" s="568">
        <v>72.400000000000006</v>
      </c>
      <c r="AB11" s="568">
        <v>72.2</v>
      </c>
      <c r="AC11" s="568">
        <v>72.3</v>
      </c>
      <c r="AD11" s="568">
        <v>72.8</v>
      </c>
      <c r="AE11" s="568">
        <v>73.400000000000006</v>
      </c>
      <c r="AF11" s="568">
        <v>73.8</v>
      </c>
      <c r="AG11" s="568">
        <v>73.900000000000006</v>
      </c>
      <c r="AH11" s="568">
        <v>74.5</v>
      </c>
      <c r="AI11" s="568">
        <v>74.7</v>
      </c>
      <c r="AJ11" s="568">
        <v>74.400000000000006</v>
      </c>
      <c r="AK11" s="568">
        <v>75</v>
      </c>
      <c r="AL11" s="569">
        <v>20</v>
      </c>
      <c r="AM11" s="570" t="s">
        <v>408</v>
      </c>
      <c r="AN11" s="565">
        <v>0.39090909090909065</v>
      </c>
      <c r="AO11" s="565">
        <v>3.3333333333336178E-2</v>
      </c>
      <c r="AP11" s="565">
        <v>-0.35757575757575449</v>
      </c>
      <c r="AQ11" s="530" t="s">
        <v>409</v>
      </c>
      <c r="AR11" s="530"/>
      <c r="AS11" s="530"/>
      <c r="AT11" s="530"/>
      <c r="AV11" s="530">
        <v>71.7</v>
      </c>
      <c r="AX11" s="529" t="s">
        <v>409</v>
      </c>
    </row>
    <row r="12" spans="1:50" x14ac:dyDescent="0.2">
      <c r="A12" s="566" t="s">
        <v>410</v>
      </c>
      <c r="B12" s="567"/>
      <c r="C12" s="568"/>
      <c r="D12" s="568"/>
      <c r="E12" s="568"/>
      <c r="F12" s="568"/>
      <c r="G12" s="568"/>
      <c r="H12" s="568"/>
      <c r="I12" s="568"/>
      <c r="J12" s="568"/>
      <c r="K12" s="568"/>
      <c r="L12" s="568"/>
      <c r="M12" s="568"/>
      <c r="N12" s="568">
        <v>74.7</v>
      </c>
      <c r="O12" s="568">
        <v>75</v>
      </c>
      <c r="P12" s="568">
        <v>75.099999999999994</v>
      </c>
      <c r="Q12" s="568">
        <v>75.3</v>
      </c>
      <c r="R12" s="568">
        <v>74.900000000000006</v>
      </c>
      <c r="S12" s="568">
        <v>74.7</v>
      </c>
      <c r="T12" s="568">
        <v>76</v>
      </c>
      <c r="U12" s="568">
        <v>75.400000000000006</v>
      </c>
      <c r="V12" s="568">
        <v>76.599999999999994</v>
      </c>
      <c r="W12" s="568">
        <v>76.400000000000006</v>
      </c>
      <c r="X12" s="568">
        <v>76.8</v>
      </c>
      <c r="Y12" s="568">
        <v>76.5</v>
      </c>
      <c r="Z12" s="568">
        <v>76.5</v>
      </c>
      <c r="AA12" s="568">
        <v>78.099999999999994</v>
      </c>
      <c r="AB12" s="568">
        <v>77.599999999999994</v>
      </c>
      <c r="AC12" s="568">
        <v>78.2</v>
      </c>
      <c r="AD12" s="568">
        <v>78.5</v>
      </c>
      <c r="AE12" s="568">
        <v>79.2</v>
      </c>
      <c r="AF12" s="568">
        <v>79.3</v>
      </c>
      <c r="AG12" s="568">
        <v>78.900000000000006</v>
      </c>
      <c r="AH12" s="568">
        <v>80.099999999999994</v>
      </c>
      <c r="AI12" s="568">
        <v>80.3</v>
      </c>
      <c r="AJ12" s="568">
        <v>79.900000000000006</v>
      </c>
      <c r="AK12" s="568">
        <v>80.5</v>
      </c>
      <c r="AL12" s="569">
        <v>4</v>
      </c>
      <c r="AM12" s="570" t="s">
        <v>410</v>
      </c>
      <c r="AN12" s="565">
        <v>0.44545454545454466</v>
      </c>
      <c r="AO12" s="565">
        <v>0.16666666666666666</v>
      </c>
      <c r="AP12" s="565">
        <v>-0.27878787878787803</v>
      </c>
      <c r="AQ12" s="530" t="s">
        <v>406</v>
      </c>
      <c r="AR12" s="530"/>
      <c r="AS12" s="530"/>
      <c r="AT12" s="530"/>
      <c r="AV12" s="530">
        <v>72.599999999999994</v>
      </c>
      <c r="AX12" s="529" t="s">
        <v>411</v>
      </c>
    </row>
    <row r="13" spans="1:50" x14ac:dyDescent="0.2">
      <c r="A13" s="566" t="s">
        <v>412</v>
      </c>
      <c r="B13" s="567">
        <v>67.2</v>
      </c>
      <c r="C13" s="568">
        <v>67.3</v>
      </c>
      <c r="D13" s="568">
        <v>67.099999999999994</v>
      </c>
      <c r="E13" s="568">
        <v>67.400000000000006</v>
      </c>
      <c r="F13" s="568">
        <v>67.5</v>
      </c>
      <c r="G13" s="568">
        <v>67.5</v>
      </c>
      <c r="H13" s="568">
        <v>67.900000000000006</v>
      </c>
      <c r="I13" s="568">
        <v>68.2</v>
      </c>
      <c r="J13" s="568">
        <v>68.2</v>
      </c>
      <c r="K13" s="568">
        <v>67.599999999999994</v>
      </c>
      <c r="L13" s="568">
        <v>68.2</v>
      </c>
      <c r="M13" s="568">
        <v>68.599999999999994</v>
      </c>
      <c r="N13" s="568">
        <v>69.3</v>
      </c>
      <c r="O13" s="568">
        <v>69.5</v>
      </c>
      <c r="P13" s="568">
        <v>69.7</v>
      </c>
      <c r="Q13" s="568">
        <v>70.400000000000006</v>
      </c>
      <c r="R13" s="568">
        <v>70.5</v>
      </c>
      <c r="S13" s="568">
        <v>71.2</v>
      </c>
      <c r="T13" s="568">
        <v>71.5</v>
      </c>
      <c r="U13" s="568">
        <v>71.599999999999994</v>
      </c>
      <c r="V13" s="568">
        <v>72</v>
      </c>
      <c r="W13" s="568">
        <v>72.099999999999994</v>
      </c>
      <c r="X13" s="568">
        <v>72</v>
      </c>
      <c r="Y13" s="568">
        <v>72.5</v>
      </c>
      <c r="Z13" s="568">
        <v>72.900000000000006</v>
      </c>
      <c r="AA13" s="568">
        <v>73.5</v>
      </c>
      <c r="AB13" s="568">
        <v>73.8</v>
      </c>
      <c r="AC13" s="568">
        <v>74.099999999999994</v>
      </c>
      <c r="AD13" s="568">
        <v>74.3</v>
      </c>
      <c r="AE13" s="568">
        <v>74.5</v>
      </c>
      <c r="AF13" s="568">
        <v>74.8</v>
      </c>
      <c r="AG13" s="568">
        <v>75.099999999999994</v>
      </c>
      <c r="AH13" s="568">
        <v>75.2</v>
      </c>
      <c r="AI13" s="568">
        <v>75.8</v>
      </c>
      <c r="AJ13" s="568">
        <v>75.7</v>
      </c>
      <c r="AK13" s="568">
        <v>76.099999999999994</v>
      </c>
      <c r="AL13" s="569">
        <v>19</v>
      </c>
      <c r="AM13" s="570" t="s">
        <v>412</v>
      </c>
      <c r="AN13" s="565">
        <v>0.2909090909090899</v>
      </c>
      <c r="AO13" s="565">
        <v>3.3333333333336178E-2</v>
      </c>
      <c r="AP13" s="565">
        <v>-0.25757575757575374</v>
      </c>
      <c r="AQ13" s="529" t="s">
        <v>174</v>
      </c>
      <c r="AR13" s="530"/>
      <c r="AS13" s="530"/>
      <c r="AT13" s="530"/>
      <c r="AV13" s="530">
        <v>73.3</v>
      </c>
      <c r="AX13" s="529" t="s">
        <v>402</v>
      </c>
    </row>
    <row r="14" spans="1:50" x14ac:dyDescent="0.2">
      <c r="A14" s="566" t="s">
        <v>413</v>
      </c>
      <c r="B14" s="567">
        <v>71.3</v>
      </c>
      <c r="C14" s="568">
        <v>71.599999999999994</v>
      </c>
      <c r="D14" s="568">
        <v>71.5</v>
      </c>
      <c r="E14" s="568">
        <v>71.7</v>
      </c>
      <c r="F14" s="568">
        <v>71.5</v>
      </c>
      <c r="G14" s="568">
        <v>71.8</v>
      </c>
      <c r="H14" s="568">
        <v>71.8</v>
      </c>
      <c r="I14" s="568">
        <v>72.099999999999994</v>
      </c>
      <c r="J14" s="568">
        <v>72</v>
      </c>
      <c r="K14" s="568">
        <v>72</v>
      </c>
      <c r="L14" s="568">
        <v>72.5</v>
      </c>
      <c r="M14" s="568">
        <v>72.599999999999994</v>
      </c>
      <c r="N14" s="568">
        <v>72.599999999999994</v>
      </c>
      <c r="O14" s="568">
        <v>72.8</v>
      </c>
      <c r="P14" s="568">
        <v>72.7</v>
      </c>
      <c r="Q14" s="568">
        <v>73.099999999999994</v>
      </c>
      <c r="R14" s="568">
        <v>73.599999999999994</v>
      </c>
      <c r="S14" s="568">
        <v>74</v>
      </c>
      <c r="T14" s="568">
        <v>74.2</v>
      </c>
      <c r="U14" s="568">
        <v>74.5</v>
      </c>
      <c r="V14" s="568">
        <v>74.7</v>
      </c>
      <c r="W14" s="568">
        <v>74.8</v>
      </c>
      <c r="X14" s="568">
        <v>75</v>
      </c>
      <c r="Y14" s="568">
        <v>75.400000000000006</v>
      </c>
      <c r="Z14" s="568">
        <v>76</v>
      </c>
      <c r="AA14" s="568">
        <v>76.099999999999994</v>
      </c>
      <c r="AB14" s="568">
        <v>76.2</v>
      </c>
      <c r="AC14" s="568">
        <v>76.5</v>
      </c>
      <c r="AD14" s="568">
        <v>76.900000000000006</v>
      </c>
      <c r="AE14" s="568">
        <v>77.2</v>
      </c>
      <c r="AF14" s="568">
        <v>77.8</v>
      </c>
      <c r="AG14" s="568">
        <v>78.099999999999994</v>
      </c>
      <c r="AH14" s="568">
        <v>78.3</v>
      </c>
      <c r="AI14" s="568">
        <v>78.7</v>
      </c>
      <c r="AJ14" s="568">
        <v>78.8</v>
      </c>
      <c r="AK14" s="568">
        <v>79</v>
      </c>
      <c r="AL14" s="569">
        <v>12</v>
      </c>
      <c r="AM14" s="570" t="s">
        <v>413</v>
      </c>
      <c r="AN14" s="565">
        <v>0.34545454545454518</v>
      </c>
      <c r="AO14" s="565">
        <v>9.9999999999999048E-2</v>
      </c>
      <c r="AP14" s="565">
        <v>-0.24545454545454615</v>
      </c>
      <c r="AQ14" s="530" t="s">
        <v>414</v>
      </c>
      <c r="AR14" s="530"/>
      <c r="AS14" s="530"/>
      <c r="AT14" s="530"/>
      <c r="AV14" s="530">
        <v>73.8</v>
      </c>
      <c r="AX14" s="529" t="s">
        <v>415</v>
      </c>
    </row>
    <row r="15" spans="1:50" x14ac:dyDescent="0.2">
      <c r="A15" s="566" t="s">
        <v>402</v>
      </c>
      <c r="B15" s="567">
        <v>64.099999999999994</v>
      </c>
      <c r="C15" s="568">
        <v>64.599999999999994</v>
      </c>
      <c r="D15" s="568">
        <v>64.400000000000006</v>
      </c>
      <c r="E15" s="568">
        <v>64.599999999999994</v>
      </c>
      <c r="F15" s="568">
        <v>64.599999999999994</v>
      </c>
      <c r="G15" s="568">
        <v>66.2</v>
      </c>
      <c r="H15" s="568">
        <v>66.3</v>
      </c>
      <c r="I15" s="568">
        <v>66.5</v>
      </c>
      <c r="J15" s="568">
        <v>65.7</v>
      </c>
      <c r="K15" s="568">
        <v>64.7</v>
      </c>
      <c r="L15" s="568">
        <v>64.400000000000006</v>
      </c>
      <c r="M15" s="568">
        <v>63.4</v>
      </c>
      <c r="N15" s="568">
        <v>62.3</v>
      </c>
      <c r="O15" s="568">
        <v>60.6</v>
      </c>
      <c r="P15" s="568">
        <v>61.4</v>
      </c>
      <c r="Q15" s="568">
        <v>64.2</v>
      </c>
      <c r="R15" s="568">
        <v>64.2</v>
      </c>
      <c r="S15" s="568">
        <v>63.9</v>
      </c>
      <c r="T15" s="568">
        <v>65</v>
      </c>
      <c r="U15" s="568">
        <v>65.599999999999994</v>
      </c>
      <c r="V15" s="568">
        <v>65.2</v>
      </c>
      <c r="W15" s="568">
        <v>65.599999999999994</v>
      </c>
      <c r="X15" s="568">
        <v>66.400000000000006</v>
      </c>
      <c r="Y15" s="568">
        <v>66.7</v>
      </c>
      <c r="Z15" s="568">
        <v>67.599999999999994</v>
      </c>
      <c r="AA15" s="568">
        <v>67.599999999999994</v>
      </c>
      <c r="AB15" s="568">
        <v>67.5</v>
      </c>
      <c r="AC15" s="568">
        <v>68.900000000000006</v>
      </c>
      <c r="AD15" s="568">
        <v>70</v>
      </c>
      <c r="AE15" s="568">
        <v>70.900000000000006</v>
      </c>
      <c r="AF15" s="568">
        <v>71.400000000000006</v>
      </c>
      <c r="AG15" s="568">
        <v>71.400000000000006</v>
      </c>
      <c r="AH15" s="568">
        <v>72.8</v>
      </c>
      <c r="AI15" s="568">
        <v>72.400000000000006</v>
      </c>
      <c r="AJ15" s="568">
        <v>73.2</v>
      </c>
      <c r="AK15" s="568">
        <v>73.3</v>
      </c>
      <c r="AL15" s="569">
        <v>23</v>
      </c>
      <c r="AM15" s="570" t="s">
        <v>402</v>
      </c>
      <c r="AN15" s="565">
        <v>0.22727272727272727</v>
      </c>
      <c r="AO15" s="565">
        <v>0</v>
      </c>
      <c r="AP15" s="565">
        <v>-0.22727272727272727</v>
      </c>
      <c r="AQ15" s="530" t="s">
        <v>407</v>
      </c>
      <c r="AR15" s="530"/>
      <c r="AS15" s="530"/>
      <c r="AT15" s="530"/>
      <c r="AV15" s="530">
        <v>73.900000000000006</v>
      </c>
      <c r="AX15" s="529" t="s">
        <v>416</v>
      </c>
    </row>
    <row r="16" spans="1:50" x14ac:dyDescent="0.2">
      <c r="A16" s="566" t="s">
        <v>417</v>
      </c>
      <c r="B16" s="567">
        <v>69.599999999999994</v>
      </c>
      <c r="C16" s="568">
        <v>70.3</v>
      </c>
      <c r="D16" s="568">
        <v>70.3</v>
      </c>
      <c r="E16" s="568">
        <v>70.5</v>
      </c>
      <c r="F16" s="568">
        <v>70.2</v>
      </c>
      <c r="G16" s="568">
        <v>70.599999999999994</v>
      </c>
      <c r="H16" s="568">
        <v>70.7</v>
      </c>
      <c r="I16" s="568">
        <v>70.7</v>
      </c>
      <c r="J16" s="568">
        <v>70.900000000000006</v>
      </c>
      <c r="K16" s="568">
        <v>71</v>
      </c>
      <c r="L16" s="568">
        <v>71.400000000000006</v>
      </c>
      <c r="M16" s="568">
        <v>71.7</v>
      </c>
      <c r="N16" s="568">
        <v>72.099999999999994</v>
      </c>
      <c r="O16" s="568">
        <v>72.8</v>
      </c>
      <c r="P16" s="568">
        <v>72.8</v>
      </c>
      <c r="Q16" s="568">
        <v>73.099999999999994</v>
      </c>
      <c r="R16" s="568">
        <v>73.5</v>
      </c>
      <c r="S16" s="568">
        <v>73.599999999999994</v>
      </c>
      <c r="T16" s="568">
        <v>73.8</v>
      </c>
      <c r="U16" s="568">
        <v>74.2</v>
      </c>
      <c r="V16" s="568">
        <v>74.599999999999994</v>
      </c>
      <c r="W16" s="568">
        <v>74.900000000000006</v>
      </c>
      <c r="X16" s="568">
        <v>75.099999999999994</v>
      </c>
      <c r="Y16" s="568">
        <v>75.400000000000006</v>
      </c>
      <c r="Z16" s="568">
        <v>75.599999999999994</v>
      </c>
      <c r="AA16" s="568">
        <v>75.900000000000006</v>
      </c>
      <c r="AB16" s="568">
        <v>76</v>
      </c>
      <c r="AC16" s="568">
        <v>76.5</v>
      </c>
      <c r="AD16" s="568">
        <v>76.599999999999994</v>
      </c>
      <c r="AE16" s="568">
        <v>76.900000000000006</v>
      </c>
      <c r="AF16" s="568">
        <v>77.3</v>
      </c>
      <c r="AG16" s="568">
        <v>77.7</v>
      </c>
      <c r="AH16" s="568">
        <v>78</v>
      </c>
      <c r="AI16" s="568">
        <v>78.400000000000006</v>
      </c>
      <c r="AJ16" s="568">
        <v>78.7</v>
      </c>
      <c r="AK16" s="568">
        <v>78.599999999999994</v>
      </c>
      <c r="AL16" s="569">
        <v>15</v>
      </c>
      <c r="AM16" s="570" t="s">
        <v>417</v>
      </c>
      <c r="AN16" s="565">
        <v>0.35454545454545505</v>
      </c>
      <c r="AO16" s="565">
        <v>0.1333333333333305</v>
      </c>
      <c r="AP16" s="565">
        <v>-0.22121212121212455</v>
      </c>
      <c r="AQ16" s="530" t="s">
        <v>411</v>
      </c>
      <c r="AR16" s="530"/>
      <c r="AS16" s="530"/>
      <c r="AT16" s="530"/>
      <c r="AV16" s="530">
        <v>75</v>
      </c>
      <c r="AX16" s="529" t="s">
        <v>408</v>
      </c>
    </row>
    <row r="17" spans="1:50" x14ac:dyDescent="0.2">
      <c r="A17" s="566" t="s">
        <v>418</v>
      </c>
      <c r="B17" s="567"/>
      <c r="C17" s="568"/>
      <c r="D17" s="568"/>
      <c r="E17" s="568"/>
      <c r="F17" s="568"/>
      <c r="G17" s="568"/>
      <c r="H17" s="568"/>
      <c r="I17" s="568"/>
      <c r="J17" s="568"/>
      <c r="K17" s="568"/>
      <c r="L17" s="568"/>
      <c r="M17" s="568"/>
      <c r="N17" s="568"/>
      <c r="O17" s="568"/>
      <c r="P17" s="568"/>
      <c r="Q17" s="568"/>
      <c r="R17" s="568"/>
      <c r="S17" s="568">
        <v>74.8</v>
      </c>
      <c r="T17" s="568">
        <v>75</v>
      </c>
      <c r="U17" s="568">
        <v>75.3</v>
      </c>
      <c r="V17" s="568">
        <v>75.5</v>
      </c>
      <c r="W17" s="568">
        <v>75.7</v>
      </c>
      <c r="X17" s="568">
        <v>75.7</v>
      </c>
      <c r="Y17" s="568">
        <v>76.7</v>
      </c>
      <c r="Z17" s="568">
        <v>76.7</v>
      </c>
      <c r="AA17" s="568">
        <v>77.3</v>
      </c>
      <c r="AB17" s="568">
        <v>77.599999999999994</v>
      </c>
      <c r="AC17" s="568">
        <v>77.8</v>
      </c>
      <c r="AD17" s="568">
        <v>78</v>
      </c>
      <c r="AE17" s="568">
        <v>78.2</v>
      </c>
      <c r="AF17" s="568">
        <v>78.7</v>
      </c>
      <c r="AG17" s="568">
        <v>78.7</v>
      </c>
      <c r="AH17" s="568">
        <v>79</v>
      </c>
      <c r="AI17" s="568">
        <v>79.5</v>
      </c>
      <c r="AJ17" s="568">
        <v>79.2</v>
      </c>
      <c r="AK17" s="568">
        <v>79.5</v>
      </c>
      <c r="AL17" s="569">
        <v>9</v>
      </c>
      <c r="AM17" s="570" t="s">
        <v>418</v>
      </c>
      <c r="AN17" s="565">
        <v>0.33636363636363531</v>
      </c>
      <c r="AO17" s="565">
        <v>0.13333333333333522</v>
      </c>
      <c r="AP17" s="565">
        <v>-0.20303030303030009</v>
      </c>
      <c r="AQ17" s="530" t="s">
        <v>410</v>
      </c>
      <c r="AR17" s="530"/>
      <c r="AS17" s="530"/>
      <c r="AT17" s="530"/>
      <c r="AV17" s="530">
        <v>76.099999999999994</v>
      </c>
      <c r="AX17" s="529" t="s">
        <v>412</v>
      </c>
    </row>
    <row r="18" spans="1:50" ht="25.5" x14ac:dyDescent="0.2">
      <c r="A18" s="571" t="s">
        <v>419</v>
      </c>
      <c r="B18" s="567">
        <v>69.900000000000006</v>
      </c>
      <c r="C18" s="568">
        <v>70.2</v>
      </c>
      <c r="D18" s="568">
        <v>70.5</v>
      </c>
      <c r="E18" s="568">
        <v>71</v>
      </c>
      <c r="F18" s="568">
        <v>71.099999999999994</v>
      </c>
      <c r="G18" s="568">
        <v>71.400000000000006</v>
      </c>
      <c r="H18" s="568">
        <v>71.7</v>
      </c>
      <c r="I18" s="568">
        <v>71.900000000000006</v>
      </c>
      <c r="J18" s="568">
        <v>72.099999999999994</v>
      </c>
      <c r="K18" s="568">
        <v>72</v>
      </c>
      <c r="L18" s="568">
        <v>72.2</v>
      </c>
      <c r="M18" s="568">
        <v>72.7</v>
      </c>
      <c r="N18" s="568">
        <v>72.8</v>
      </c>
      <c r="O18" s="568">
        <v>73.099999999999994</v>
      </c>
      <c r="P18" s="568">
        <v>73.3</v>
      </c>
      <c r="Q18" s="568">
        <v>73.599999999999994</v>
      </c>
      <c r="R18" s="568">
        <v>74.099999999999994</v>
      </c>
      <c r="S18" s="568">
        <v>74.5</v>
      </c>
      <c r="T18" s="568">
        <v>74.8</v>
      </c>
      <c r="U18" s="568">
        <v>75.099999999999994</v>
      </c>
      <c r="V18" s="568">
        <v>75.599999999999994</v>
      </c>
      <c r="W18" s="568">
        <v>75.7</v>
      </c>
      <c r="X18" s="568">
        <v>75.8</v>
      </c>
      <c r="Y18" s="568">
        <v>76.5</v>
      </c>
      <c r="Z18" s="568">
        <v>76.7</v>
      </c>
      <c r="AA18" s="568">
        <v>77.2</v>
      </c>
      <c r="AB18" s="568">
        <v>77.400000000000006</v>
      </c>
      <c r="AC18" s="568">
        <v>77.599999999999994</v>
      </c>
      <c r="AD18" s="568">
        <v>77.8</v>
      </c>
      <c r="AE18" s="568">
        <v>78</v>
      </c>
      <c r="AF18" s="568">
        <v>77.900000000000006</v>
      </c>
      <c r="AG18" s="568">
        <v>78.099999999999994</v>
      </c>
      <c r="AH18" s="568">
        <v>78.099999999999994</v>
      </c>
      <c r="AI18" s="568">
        <v>78.7</v>
      </c>
      <c r="AJ18" s="568">
        <v>78.3</v>
      </c>
      <c r="AK18" s="568">
        <v>78.599999999999994</v>
      </c>
      <c r="AL18" s="569">
        <v>15</v>
      </c>
      <c r="AM18" s="572" t="s">
        <v>419</v>
      </c>
      <c r="AN18" s="565">
        <v>0.33636363636363531</v>
      </c>
      <c r="AO18" s="565">
        <v>0.16666666666666666</v>
      </c>
      <c r="AP18" s="565">
        <v>-0.16969696969696865</v>
      </c>
      <c r="AQ18" s="530" t="s">
        <v>420</v>
      </c>
      <c r="AR18" s="530"/>
      <c r="AS18" s="530"/>
      <c r="AT18" s="530"/>
      <c r="AV18" s="530">
        <v>77</v>
      </c>
      <c r="AX18" s="529" t="s">
        <v>154</v>
      </c>
    </row>
    <row r="19" spans="1:50" x14ac:dyDescent="0.2">
      <c r="A19" s="566" t="s">
        <v>421</v>
      </c>
      <c r="B19" s="567">
        <v>73.400000000000006</v>
      </c>
      <c r="C19" s="568">
        <v>73.599999999999994</v>
      </c>
      <c r="D19" s="568">
        <v>73.400000000000006</v>
      </c>
      <c r="E19" s="568">
        <v>73.8</v>
      </c>
      <c r="F19" s="568">
        <v>73.5</v>
      </c>
      <c r="G19" s="568">
        <v>74.099999999999994</v>
      </c>
      <c r="H19" s="568">
        <v>73.900000000000006</v>
      </c>
      <c r="I19" s="568">
        <v>74.3</v>
      </c>
      <c r="J19" s="568">
        <v>74.5</v>
      </c>
      <c r="K19" s="568">
        <v>74.7</v>
      </c>
      <c r="L19" s="568">
        <v>74.8</v>
      </c>
      <c r="M19" s="568">
        <v>74.7</v>
      </c>
      <c r="N19" s="568">
        <v>75.099999999999994</v>
      </c>
      <c r="O19" s="568">
        <v>75.3</v>
      </c>
      <c r="P19" s="568">
        <v>75.2</v>
      </c>
      <c r="Q19" s="568">
        <v>75.3</v>
      </c>
      <c r="R19" s="568">
        <v>75.7</v>
      </c>
      <c r="S19" s="568">
        <v>75.8</v>
      </c>
      <c r="T19" s="568">
        <v>75.900000000000006</v>
      </c>
      <c r="U19" s="568">
        <v>75.900000000000006</v>
      </c>
      <c r="V19" s="568">
        <v>76.3</v>
      </c>
      <c r="W19" s="568">
        <v>76.400000000000006</v>
      </c>
      <c r="X19" s="568">
        <v>76.599999999999994</v>
      </c>
      <c r="Y19" s="568">
        <v>76.599999999999994</v>
      </c>
      <c r="Z19" s="568">
        <v>76.8</v>
      </c>
      <c r="AA19" s="568">
        <v>77.099999999999994</v>
      </c>
      <c r="AB19" s="568">
        <v>76.900000000000006</v>
      </c>
      <c r="AC19" s="568">
        <v>77.5</v>
      </c>
      <c r="AD19" s="568">
        <v>77.5</v>
      </c>
      <c r="AE19" s="568">
        <v>78</v>
      </c>
      <c r="AF19" s="568">
        <v>78</v>
      </c>
      <c r="AG19" s="568">
        <v>78</v>
      </c>
      <c r="AH19" s="568">
        <v>78.7</v>
      </c>
      <c r="AI19" s="568">
        <v>78.8</v>
      </c>
      <c r="AJ19" s="568">
        <v>78.5</v>
      </c>
      <c r="AK19" s="568">
        <v>78.900000000000006</v>
      </c>
      <c r="AL19" s="569">
        <v>14</v>
      </c>
      <c r="AM19" s="570" t="s">
        <v>421</v>
      </c>
      <c r="AN19" s="565">
        <v>0.31818181818181818</v>
      </c>
      <c r="AO19" s="565">
        <v>0.16666666666666666</v>
      </c>
      <c r="AP19" s="565">
        <v>-0.15151515151515152</v>
      </c>
      <c r="AQ19" s="530" t="s">
        <v>408</v>
      </c>
      <c r="AR19" s="530"/>
      <c r="AS19" s="530"/>
      <c r="AT19" s="530"/>
      <c r="AV19" s="530">
        <v>78.099999999999994</v>
      </c>
      <c r="AX19" s="529" t="s">
        <v>420</v>
      </c>
    </row>
    <row r="20" spans="1:50" x14ac:dyDescent="0.2">
      <c r="A20" s="566" t="s">
        <v>411</v>
      </c>
      <c r="B20" s="567">
        <v>65.5</v>
      </c>
      <c r="C20" s="568">
        <v>65.7</v>
      </c>
      <c r="D20" s="568">
        <v>65.099999999999994</v>
      </c>
      <c r="E20" s="568">
        <v>65.099999999999994</v>
      </c>
      <c r="F20" s="568">
        <v>65.099999999999994</v>
      </c>
      <c r="G20" s="568">
        <v>65.3</v>
      </c>
      <c r="H20" s="568">
        <v>65.7</v>
      </c>
      <c r="I20" s="568">
        <v>66.2</v>
      </c>
      <c r="J20" s="568">
        <v>65.400000000000006</v>
      </c>
      <c r="K20" s="568">
        <v>65.2</v>
      </c>
      <c r="L20" s="568">
        <v>65.099999999999994</v>
      </c>
      <c r="M20" s="568">
        <v>64.7</v>
      </c>
      <c r="N20" s="568">
        <v>64.7</v>
      </c>
      <c r="O20" s="568">
        <v>65</v>
      </c>
      <c r="P20" s="568">
        <v>65.400000000000006</v>
      </c>
      <c r="Q20" s="568">
        <v>66.3</v>
      </c>
      <c r="R20" s="568">
        <v>66.7</v>
      </c>
      <c r="S20" s="568">
        <v>66.5</v>
      </c>
      <c r="T20" s="568">
        <v>66.7</v>
      </c>
      <c r="U20" s="568">
        <v>67.5</v>
      </c>
      <c r="V20" s="568">
        <v>68.2</v>
      </c>
      <c r="W20" s="568">
        <v>68.3</v>
      </c>
      <c r="X20" s="568">
        <v>68.400000000000006</v>
      </c>
      <c r="Y20" s="568">
        <v>68.7</v>
      </c>
      <c r="Z20" s="568">
        <v>68.7</v>
      </c>
      <c r="AA20" s="568">
        <v>69.2</v>
      </c>
      <c r="AB20" s="568">
        <v>69.400000000000006</v>
      </c>
      <c r="AC20" s="568">
        <v>70</v>
      </c>
      <c r="AD20" s="568">
        <v>70.3</v>
      </c>
      <c r="AE20" s="568">
        <v>70.7</v>
      </c>
      <c r="AF20" s="568">
        <v>71.2</v>
      </c>
      <c r="AG20" s="568">
        <v>71.599999999999994</v>
      </c>
      <c r="AH20" s="568">
        <v>72.2</v>
      </c>
      <c r="AI20" s="568">
        <v>72.3</v>
      </c>
      <c r="AJ20" s="568">
        <v>72.3</v>
      </c>
      <c r="AK20" s="568">
        <v>72.599999999999994</v>
      </c>
      <c r="AL20" s="569">
        <v>24</v>
      </c>
      <c r="AM20" s="570" t="s">
        <v>411</v>
      </c>
      <c r="AN20" s="565">
        <v>0.31818181818181818</v>
      </c>
      <c r="AO20" s="565">
        <v>0.16666666666666666</v>
      </c>
      <c r="AP20" s="565">
        <v>-0.15151515151515152</v>
      </c>
      <c r="AQ20" s="530" t="s">
        <v>422</v>
      </c>
      <c r="AR20" s="530"/>
      <c r="AS20" s="530"/>
      <c r="AT20" s="530"/>
      <c r="AV20" s="530">
        <v>78.2</v>
      </c>
      <c r="AX20" s="529" t="s">
        <v>423</v>
      </c>
    </row>
    <row r="21" spans="1:50" x14ac:dyDescent="0.2">
      <c r="A21" s="566" t="s">
        <v>424</v>
      </c>
      <c r="B21" s="567"/>
      <c r="C21" s="568"/>
      <c r="D21" s="568"/>
      <c r="E21" s="568"/>
      <c r="F21" s="568"/>
      <c r="G21" s="568">
        <v>70.8</v>
      </c>
      <c r="H21" s="568">
        <v>71.599999999999994</v>
      </c>
      <c r="I21" s="568">
        <v>71.7</v>
      </c>
      <c r="J21" s="568">
        <v>71.7</v>
      </c>
      <c r="K21" s="568">
        <v>72.099999999999994</v>
      </c>
      <c r="L21" s="568">
        <v>72.3</v>
      </c>
      <c r="M21" s="568">
        <v>72.7</v>
      </c>
      <c r="N21" s="568">
        <v>72.5</v>
      </c>
      <c r="O21" s="568">
        <v>73.099999999999994</v>
      </c>
      <c r="P21" s="568">
        <v>72.8</v>
      </c>
      <c r="Q21" s="568">
        <v>73.099999999999994</v>
      </c>
      <c r="R21" s="568">
        <v>73.400000000000006</v>
      </c>
      <c r="S21" s="568">
        <v>73.400000000000006</v>
      </c>
      <c r="T21" s="568">
        <v>73.400000000000006</v>
      </c>
      <c r="U21" s="568">
        <v>74</v>
      </c>
      <c r="V21" s="568">
        <v>74.5</v>
      </c>
      <c r="W21" s="568">
        <v>75</v>
      </c>
      <c r="X21" s="568">
        <v>75.7</v>
      </c>
      <c r="Y21" s="568">
        <v>76.099999999999994</v>
      </c>
      <c r="Z21" s="568">
        <v>76.7</v>
      </c>
      <c r="AA21" s="568">
        <v>76.900000000000006</v>
      </c>
      <c r="AB21" s="568">
        <v>77.3</v>
      </c>
      <c r="AC21" s="568">
        <v>77.900000000000006</v>
      </c>
      <c r="AD21" s="568">
        <v>77.8</v>
      </c>
      <c r="AE21" s="568">
        <v>78.5</v>
      </c>
      <c r="AF21" s="568">
        <v>78.599999999999994</v>
      </c>
      <c r="AG21" s="568">
        <v>78.7</v>
      </c>
      <c r="AH21" s="568">
        <v>78.900000000000006</v>
      </c>
      <c r="AI21" s="568">
        <v>79.3</v>
      </c>
      <c r="AJ21" s="568">
        <v>79.599999999999994</v>
      </c>
      <c r="AK21" s="568">
        <v>79.900000000000006</v>
      </c>
      <c r="AL21" s="569">
        <v>8</v>
      </c>
      <c r="AM21" s="570" t="s">
        <v>424</v>
      </c>
      <c r="AN21" s="565">
        <v>0.20909090909090883</v>
      </c>
      <c r="AO21" s="565">
        <v>6.6666666666667609E-2</v>
      </c>
      <c r="AP21" s="565">
        <v>-0.14242424242424123</v>
      </c>
      <c r="AQ21" s="530" t="s">
        <v>421</v>
      </c>
      <c r="AR21" s="530"/>
      <c r="AS21" s="530"/>
      <c r="AT21" s="530"/>
      <c r="AV21" s="530">
        <v>78.599999999999994</v>
      </c>
      <c r="AX21" s="529" t="s">
        <v>417</v>
      </c>
    </row>
    <row r="22" spans="1:50" x14ac:dyDescent="0.2">
      <c r="A22" s="566" t="s">
        <v>425</v>
      </c>
      <c r="B22" s="567"/>
      <c r="C22" s="568"/>
      <c r="D22" s="568"/>
      <c r="E22" s="568"/>
      <c r="F22" s="568">
        <v>72.3</v>
      </c>
      <c r="G22" s="568">
        <v>72.599999999999994</v>
      </c>
      <c r="H22" s="568">
        <v>73</v>
      </c>
      <c r="I22" s="568">
        <v>73.2</v>
      </c>
      <c r="J22" s="568">
        <v>73.599999999999994</v>
      </c>
      <c r="K22" s="568">
        <v>73.8</v>
      </c>
      <c r="L22" s="568">
        <v>73.8</v>
      </c>
      <c r="M22" s="568">
        <v>74.2</v>
      </c>
      <c r="N22" s="568">
        <v>74.599999999999994</v>
      </c>
      <c r="O22" s="568">
        <v>74.8</v>
      </c>
      <c r="P22" s="568">
        <v>75</v>
      </c>
      <c r="Q22" s="568">
        <v>75.400000000000006</v>
      </c>
      <c r="R22" s="568">
        <v>75.8</v>
      </c>
      <c r="S22" s="568">
        <v>76</v>
      </c>
      <c r="T22" s="568">
        <v>76.400000000000006</v>
      </c>
      <c r="U22" s="568">
        <v>76.900000000000006</v>
      </c>
      <c r="V22" s="568">
        <v>77.2</v>
      </c>
      <c r="W22" s="568">
        <v>77.400000000000006</v>
      </c>
      <c r="X22" s="568">
        <v>77.3</v>
      </c>
      <c r="Y22" s="568">
        <v>78</v>
      </c>
      <c r="Z22" s="568">
        <v>78.099999999999994</v>
      </c>
      <c r="AA22" s="568">
        <v>78.599999999999994</v>
      </c>
      <c r="AB22" s="568">
        <v>78.8</v>
      </c>
      <c r="AC22" s="568">
        <v>78.900000000000006</v>
      </c>
      <c r="AD22" s="568">
        <v>79.099999999999994</v>
      </c>
      <c r="AE22" s="568">
        <v>79.5</v>
      </c>
      <c r="AF22" s="568">
        <v>79.7</v>
      </c>
      <c r="AG22" s="568">
        <v>79.8</v>
      </c>
      <c r="AH22" s="568">
        <v>80.3</v>
      </c>
      <c r="AI22" s="568">
        <v>80.7</v>
      </c>
      <c r="AJ22" s="568">
        <v>80.3</v>
      </c>
      <c r="AK22" s="568">
        <v>81</v>
      </c>
      <c r="AL22" s="569">
        <v>1</v>
      </c>
      <c r="AM22" s="570" t="s">
        <v>425</v>
      </c>
      <c r="AN22" s="565">
        <v>0.29999999999999977</v>
      </c>
      <c r="AO22" s="565">
        <v>0.16666666666666666</v>
      </c>
      <c r="AP22" s="565">
        <v>-0.13333333333333311</v>
      </c>
      <c r="AQ22" s="530" t="s">
        <v>418</v>
      </c>
      <c r="AR22" s="530"/>
      <c r="AS22" s="530"/>
      <c r="AT22" s="530"/>
      <c r="AV22" s="530">
        <v>78.599999999999994</v>
      </c>
      <c r="AX22" s="529" t="s">
        <v>419</v>
      </c>
    </row>
    <row r="23" spans="1:50" x14ac:dyDescent="0.2">
      <c r="A23" s="566" t="s">
        <v>406</v>
      </c>
      <c r="B23" s="567"/>
      <c r="C23" s="568"/>
      <c r="D23" s="568"/>
      <c r="E23" s="568"/>
      <c r="F23" s="568"/>
      <c r="G23" s="568"/>
      <c r="H23" s="568"/>
      <c r="I23" s="568"/>
      <c r="J23" s="568"/>
      <c r="K23" s="568"/>
      <c r="L23" s="568"/>
      <c r="M23" s="568"/>
      <c r="N23" s="568"/>
      <c r="O23" s="568"/>
      <c r="P23" s="568"/>
      <c r="Q23" s="568"/>
      <c r="R23" s="568"/>
      <c r="S23" s="568"/>
      <c r="T23" s="568"/>
      <c r="U23" s="568"/>
      <c r="V23" s="568"/>
      <c r="W23" s="568">
        <v>64.400000000000006</v>
      </c>
      <c r="X23" s="568">
        <v>65.3</v>
      </c>
      <c r="Y23" s="568">
        <v>65.599999999999994</v>
      </c>
      <c r="Z23" s="568">
        <v>64.900000000000006</v>
      </c>
      <c r="AA23" s="568">
        <v>65</v>
      </c>
      <c r="AB23" s="568">
        <v>65.3</v>
      </c>
      <c r="AC23" s="568">
        <v>66.5</v>
      </c>
      <c r="AD23" s="568">
        <v>67.5</v>
      </c>
      <c r="AE23" s="568">
        <v>67.900000000000006</v>
      </c>
      <c r="AF23" s="568">
        <v>68.599999999999994</v>
      </c>
      <c r="AG23" s="568">
        <v>68.900000000000006</v>
      </c>
      <c r="AH23" s="568">
        <v>69.3</v>
      </c>
      <c r="AI23" s="568">
        <v>69.099999999999994</v>
      </c>
      <c r="AJ23" s="568">
        <v>69.7</v>
      </c>
      <c r="AK23" s="568">
        <v>69.8</v>
      </c>
      <c r="AL23" s="569">
        <v>27</v>
      </c>
      <c r="AM23" s="570" t="s">
        <v>406</v>
      </c>
      <c r="AN23" s="565">
        <v>0.22727272727272727</v>
      </c>
      <c r="AO23" s="565">
        <v>0.1333333333333305</v>
      </c>
      <c r="AP23" s="565">
        <v>-9.3939393939396765E-2</v>
      </c>
      <c r="AQ23" s="530" t="s">
        <v>426</v>
      </c>
      <c r="AR23" s="530"/>
      <c r="AS23" s="530"/>
      <c r="AT23" s="530"/>
      <c r="AV23" s="530">
        <v>78.900000000000006</v>
      </c>
      <c r="AX23" s="529" t="s">
        <v>421</v>
      </c>
    </row>
    <row r="24" spans="1:50" x14ac:dyDescent="0.2">
      <c r="A24" s="566" t="s">
        <v>403</v>
      </c>
      <c r="B24" s="567">
        <v>65.3</v>
      </c>
      <c r="C24" s="568">
        <v>65.7</v>
      </c>
      <c r="D24" s="568">
        <v>65.7</v>
      </c>
      <c r="E24" s="568">
        <v>65.099999999999994</v>
      </c>
      <c r="F24" s="568">
        <v>65.599999999999994</v>
      </c>
      <c r="G24" s="568">
        <v>67.8</v>
      </c>
      <c r="H24" s="568">
        <v>67.599999999999994</v>
      </c>
      <c r="I24" s="568">
        <v>67.400000000000006</v>
      </c>
      <c r="J24" s="568">
        <v>66.900000000000006</v>
      </c>
      <c r="K24" s="568">
        <v>66.400000000000006</v>
      </c>
      <c r="L24" s="568">
        <v>65.099999999999994</v>
      </c>
      <c r="M24" s="568">
        <v>64.8</v>
      </c>
      <c r="N24" s="568">
        <v>63.1</v>
      </c>
      <c r="O24" s="568">
        <v>62.5</v>
      </c>
      <c r="P24" s="568">
        <v>63.3</v>
      </c>
      <c r="Q24" s="568">
        <v>64.599999999999994</v>
      </c>
      <c r="R24" s="568">
        <v>65.5</v>
      </c>
      <c r="S24" s="568">
        <v>66</v>
      </c>
      <c r="T24" s="568">
        <v>66.3</v>
      </c>
      <c r="U24" s="568">
        <v>66.7</v>
      </c>
      <c r="V24" s="568">
        <v>65.900000000000006</v>
      </c>
      <c r="W24" s="568">
        <v>66.099999999999994</v>
      </c>
      <c r="X24" s="568">
        <v>66.400000000000006</v>
      </c>
      <c r="Y24" s="568">
        <v>66.2</v>
      </c>
      <c r="Z24" s="568">
        <v>65.2</v>
      </c>
      <c r="AA24" s="568">
        <v>65</v>
      </c>
      <c r="AB24" s="568">
        <v>64.5</v>
      </c>
      <c r="AC24" s="568">
        <v>65.900000000000006</v>
      </c>
      <c r="AD24" s="568">
        <v>67.099999999999994</v>
      </c>
      <c r="AE24" s="568">
        <v>67.599999999999994</v>
      </c>
      <c r="AF24" s="568">
        <v>68.099999999999994</v>
      </c>
      <c r="AG24" s="568">
        <v>68.400000000000006</v>
      </c>
      <c r="AH24" s="568">
        <v>68.5</v>
      </c>
      <c r="AI24" s="568">
        <v>69.2</v>
      </c>
      <c r="AJ24" s="568">
        <v>69.2</v>
      </c>
      <c r="AK24" s="568">
        <v>69.5</v>
      </c>
      <c r="AL24" s="569">
        <v>28</v>
      </c>
      <c r="AM24" s="570" t="s">
        <v>403</v>
      </c>
      <c r="AN24" s="565">
        <v>0.41818181818181893</v>
      </c>
      <c r="AO24" s="565">
        <v>0.33333333333333331</v>
      </c>
      <c r="AP24" s="565">
        <v>-8.4848484848485617E-2</v>
      </c>
      <c r="AQ24" s="530" t="s">
        <v>423</v>
      </c>
      <c r="AR24" s="530"/>
      <c r="AS24" s="530"/>
      <c r="AT24" s="530"/>
      <c r="AV24" s="530">
        <v>79</v>
      </c>
      <c r="AX24" s="529" t="s">
        <v>404</v>
      </c>
    </row>
    <row r="25" spans="1:50" x14ac:dyDescent="0.2">
      <c r="A25" s="566" t="s">
        <v>405</v>
      </c>
      <c r="B25" s="567">
        <v>68.900000000000006</v>
      </c>
      <c r="C25" s="568">
        <v>68.900000000000006</v>
      </c>
      <c r="D25" s="568">
        <v>69.900000000000006</v>
      </c>
      <c r="E25" s="568">
        <v>69.7</v>
      </c>
      <c r="F25" s="568">
        <v>70.3</v>
      </c>
      <c r="G25" s="568">
        <v>70.7</v>
      </c>
      <c r="H25" s="568">
        <v>70.599999999999994</v>
      </c>
      <c r="I25" s="568">
        <v>71</v>
      </c>
      <c r="J25" s="568">
        <v>71.2</v>
      </c>
      <c r="K25" s="568">
        <v>72.400000000000006</v>
      </c>
      <c r="L25" s="568">
        <v>72</v>
      </c>
      <c r="M25" s="568">
        <v>71.900000000000006</v>
      </c>
      <c r="N25" s="568">
        <v>72.2</v>
      </c>
      <c r="O25" s="568">
        <v>73.2</v>
      </c>
      <c r="P25" s="568">
        <v>73</v>
      </c>
      <c r="Q25" s="568">
        <v>73.3</v>
      </c>
      <c r="R25" s="568">
        <v>74</v>
      </c>
      <c r="S25" s="568">
        <v>73.7</v>
      </c>
      <c r="T25" s="568">
        <v>74.400000000000006</v>
      </c>
      <c r="U25" s="568">
        <v>74.599999999999994</v>
      </c>
      <c r="V25" s="568">
        <v>75.099999999999994</v>
      </c>
      <c r="W25" s="568">
        <v>74.599999999999994</v>
      </c>
      <c r="X25" s="568">
        <v>74.8</v>
      </c>
      <c r="Y25" s="568">
        <v>76</v>
      </c>
      <c r="Z25" s="568">
        <v>76.7</v>
      </c>
      <c r="AA25" s="568">
        <v>76.8</v>
      </c>
      <c r="AB25" s="568">
        <v>76.7</v>
      </c>
      <c r="AC25" s="568">
        <v>78.099999999999994</v>
      </c>
      <c r="AD25" s="568">
        <v>78.099999999999994</v>
      </c>
      <c r="AE25" s="568">
        <v>77.900000000000006</v>
      </c>
      <c r="AF25" s="568">
        <v>78.5</v>
      </c>
      <c r="AG25" s="568">
        <v>79.099999999999994</v>
      </c>
      <c r="AH25" s="568">
        <v>79.8</v>
      </c>
      <c r="AI25" s="568">
        <v>79.400000000000006</v>
      </c>
      <c r="AJ25" s="568">
        <v>80</v>
      </c>
      <c r="AK25" s="568">
        <v>80.099999999999994</v>
      </c>
      <c r="AL25" s="569">
        <v>6</v>
      </c>
      <c r="AM25" s="570" t="s">
        <v>405</v>
      </c>
      <c r="AN25" s="565">
        <v>0.31818181818181818</v>
      </c>
      <c r="AO25" s="565">
        <v>0.23333333333333428</v>
      </c>
      <c r="AP25" s="565">
        <v>-8.4848484848483896E-2</v>
      </c>
      <c r="AQ25" s="530" t="s">
        <v>413</v>
      </c>
      <c r="AR25" s="530"/>
      <c r="AS25" s="530"/>
      <c r="AT25" s="530"/>
      <c r="AV25" s="530">
        <v>79</v>
      </c>
      <c r="AX25" s="529" t="s">
        <v>413</v>
      </c>
    </row>
    <row r="26" spans="1:50" x14ac:dyDescent="0.2">
      <c r="A26" s="566" t="s">
        <v>427</v>
      </c>
      <c r="B26" s="567">
        <v>69</v>
      </c>
      <c r="C26" s="568"/>
      <c r="D26" s="568"/>
      <c r="E26" s="568"/>
      <c r="F26" s="568"/>
      <c r="G26" s="568"/>
      <c r="H26" s="568"/>
      <c r="I26" s="568"/>
      <c r="J26" s="568"/>
      <c r="K26" s="568"/>
      <c r="L26" s="568"/>
      <c r="M26" s="568"/>
      <c r="N26" s="568"/>
      <c r="O26" s="568"/>
      <c r="P26" s="568">
        <v>74.900000000000006</v>
      </c>
      <c r="Q26" s="568">
        <v>75</v>
      </c>
      <c r="R26" s="568">
        <v>75.3</v>
      </c>
      <c r="S26" s="568">
        <v>75.099999999999994</v>
      </c>
      <c r="T26" s="568">
        <v>75.5</v>
      </c>
      <c r="U26" s="568">
        <v>76.3</v>
      </c>
      <c r="V26" s="568">
        <v>76.599999999999994</v>
      </c>
      <c r="W26" s="568">
        <v>76.3</v>
      </c>
      <c r="X26" s="568">
        <v>76.400000000000006</v>
      </c>
      <c r="Y26" s="568">
        <v>77.400000000000006</v>
      </c>
      <c r="Z26" s="568">
        <v>77.3</v>
      </c>
      <c r="AA26" s="568">
        <v>77</v>
      </c>
      <c r="AB26" s="568">
        <v>77.5</v>
      </c>
      <c r="AC26" s="568">
        <v>77.099999999999994</v>
      </c>
      <c r="AD26" s="568">
        <v>77.900000000000006</v>
      </c>
      <c r="AE26" s="568">
        <v>79.3</v>
      </c>
      <c r="AF26" s="568">
        <v>78.599999999999994</v>
      </c>
      <c r="AG26" s="568">
        <v>78.599999999999994</v>
      </c>
      <c r="AH26" s="568">
        <v>79.599999999999994</v>
      </c>
      <c r="AI26" s="568">
        <v>79.900000000000006</v>
      </c>
      <c r="AJ26" s="568">
        <v>79.8</v>
      </c>
      <c r="AK26" s="568">
        <v>80.599999999999994</v>
      </c>
      <c r="AL26" s="569">
        <v>2</v>
      </c>
      <c r="AM26" s="570" t="s">
        <v>427</v>
      </c>
      <c r="AN26" s="565">
        <v>0.2818181818181813</v>
      </c>
      <c r="AO26" s="565">
        <v>0.1999999999999981</v>
      </c>
      <c r="AP26" s="565">
        <v>-8.1818181818183205E-2</v>
      </c>
      <c r="AQ26" s="530" t="s">
        <v>417</v>
      </c>
      <c r="AR26" s="530"/>
      <c r="AS26" s="530"/>
      <c r="AT26" s="530"/>
      <c r="AV26" s="530">
        <v>79.2</v>
      </c>
      <c r="AX26" s="529" t="s">
        <v>174</v>
      </c>
    </row>
    <row r="27" spans="1:50" x14ac:dyDescent="0.2">
      <c r="A27" s="566" t="s">
        <v>422</v>
      </c>
      <c r="B27" s="567"/>
      <c r="C27" s="568"/>
      <c r="D27" s="568"/>
      <c r="E27" s="568"/>
      <c r="F27" s="568">
        <v>73.099999999999994</v>
      </c>
      <c r="G27" s="568">
        <v>73.099999999999994</v>
      </c>
      <c r="H27" s="568">
        <v>73.5</v>
      </c>
      <c r="I27" s="568">
        <v>73.7</v>
      </c>
      <c r="J27" s="568">
        <v>73.7</v>
      </c>
      <c r="K27" s="568">
        <v>73.8</v>
      </c>
      <c r="L27" s="568">
        <v>74.099999999999994</v>
      </c>
      <c r="M27" s="568">
        <v>74.3</v>
      </c>
      <c r="N27" s="568">
        <v>74</v>
      </c>
      <c r="O27" s="568">
        <v>74.599999999999994</v>
      </c>
      <c r="P27" s="568">
        <v>74.599999999999994</v>
      </c>
      <c r="Q27" s="568">
        <v>74.7</v>
      </c>
      <c r="R27" s="568">
        <v>75.2</v>
      </c>
      <c r="S27" s="568">
        <v>75.2</v>
      </c>
      <c r="T27" s="568">
        <v>75.3</v>
      </c>
      <c r="U27" s="568">
        <v>75.599999999999994</v>
      </c>
      <c r="V27" s="568">
        <v>75.8</v>
      </c>
      <c r="W27" s="568">
        <v>76</v>
      </c>
      <c r="X27" s="568">
        <v>76.3</v>
      </c>
      <c r="Y27" s="568">
        <v>76.900000000000006</v>
      </c>
      <c r="Z27" s="568">
        <v>77.2</v>
      </c>
      <c r="AA27" s="568">
        <v>77.7</v>
      </c>
      <c r="AB27" s="568">
        <v>78.099999999999994</v>
      </c>
      <c r="AC27" s="568">
        <v>78.400000000000006</v>
      </c>
      <c r="AD27" s="568">
        <v>78.7</v>
      </c>
      <c r="AE27" s="568">
        <v>78.900000000000006</v>
      </c>
      <c r="AF27" s="568">
        <v>79.400000000000006</v>
      </c>
      <c r="AG27" s="568">
        <v>79.3</v>
      </c>
      <c r="AH27" s="568">
        <v>79.5</v>
      </c>
      <c r="AI27" s="568">
        <v>80</v>
      </c>
      <c r="AJ27" s="568">
        <v>79.900000000000006</v>
      </c>
      <c r="AK27" s="568">
        <v>80</v>
      </c>
      <c r="AL27" s="569">
        <v>7</v>
      </c>
      <c r="AM27" s="570" t="s">
        <v>422</v>
      </c>
      <c r="AN27" s="565">
        <v>0.21818181818181739</v>
      </c>
      <c r="AO27" s="565">
        <v>0.16666666666666666</v>
      </c>
      <c r="AP27" s="565">
        <v>-5.1515151515150737E-2</v>
      </c>
      <c r="AQ27" s="530" t="s">
        <v>419</v>
      </c>
      <c r="AR27" s="530"/>
      <c r="AS27" s="530"/>
      <c r="AT27" s="530"/>
      <c r="AV27" s="530">
        <v>79.3</v>
      </c>
      <c r="AX27" s="529" t="s">
        <v>401</v>
      </c>
    </row>
    <row r="28" spans="1:50" x14ac:dyDescent="0.2">
      <c r="A28" s="566" t="s">
        <v>416</v>
      </c>
      <c r="B28" s="567"/>
      <c r="C28" s="568"/>
      <c r="D28" s="568"/>
      <c r="E28" s="568"/>
      <c r="F28" s="568"/>
      <c r="G28" s="568"/>
      <c r="H28" s="568"/>
      <c r="I28" s="568"/>
      <c r="J28" s="568"/>
      <c r="K28" s="568">
        <v>66.3</v>
      </c>
      <c r="L28" s="568">
        <v>65.900000000000006</v>
      </c>
      <c r="M28" s="568">
        <v>66.5</v>
      </c>
      <c r="N28" s="568">
        <v>67.2</v>
      </c>
      <c r="O28" s="568">
        <v>67.5</v>
      </c>
      <c r="P28" s="568">
        <v>67.7</v>
      </c>
      <c r="Q28" s="568">
        <v>68.099999999999994</v>
      </c>
      <c r="R28" s="568">
        <v>68.5</v>
      </c>
      <c r="S28" s="568">
        <v>68.900000000000006</v>
      </c>
      <c r="T28" s="568">
        <v>68.8</v>
      </c>
      <c r="U28" s="568">
        <v>69.599999999999994</v>
      </c>
      <c r="V28" s="568">
        <v>70</v>
      </c>
      <c r="W28" s="568">
        <v>70.3</v>
      </c>
      <c r="X28" s="568">
        <v>70.5</v>
      </c>
      <c r="Y28" s="568">
        <v>70.599999999999994</v>
      </c>
      <c r="Z28" s="568">
        <v>70.8</v>
      </c>
      <c r="AA28" s="568">
        <v>70.900000000000006</v>
      </c>
      <c r="AB28" s="568">
        <v>71</v>
      </c>
      <c r="AC28" s="568">
        <v>71.3</v>
      </c>
      <c r="AD28" s="568">
        <v>71.5</v>
      </c>
      <c r="AE28" s="568">
        <v>72.2</v>
      </c>
      <c r="AF28" s="568">
        <v>72.5</v>
      </c>
      <c r="AG28" s="568">
        <v>72.599999999999994</v>
      </c>
      <c r="AH28" s="568">
        <v>73</v>
      </c>
      <c r="AI28" s="568">
        <v>73.7</v>
      </c>
      <c r="AJ28" s="568">
        <v>73.5</v>
      </c>
      <c r="AK28" s="568">
        <v>73.900000000000006</v>
      </c>
      <c r="AL28" s="569">
        <v>21</v>
      </c>
      <c r="AM28" s="570" t="s">
        <v>416</v>
      </c>
      <c r="AN28" s="565">
        <v>0.26363636363636284</v>
      </c>
      <c r="AO28" s="565">
        <v>0.23333333333333428</v>
      </c>
      <c r="AP28" s="565">
        <v>-3.0303030303028555E-2</v>
      </c>
      <c r="AQ28" s="530" t="s">
        <v>425</v>
      </c>
      <c r="AR28" s="530"/>
      <c r="AS28" s="530"/>
      <c r="AT28" s="530"/>
      <c r="AV28" s="530">
        <v>79.5</v>
      </c>
      <c r="AX28" s="529" t="s">
        <v>418</v>
      </c>
    </row>
    <row r="29" spans="1:50" x14ac:dyDescent="0.2">
      <c r="A29" s="566" t="s">
        <v>420</v>
      </c>
      <c r="B29" s="567">
        <v>68.2</v>
      </c>
      <c r="C29" s="568">
        <v>69</v>
      </c>
      <c r="D29" s="568">
        <v>69</v>
      </c>
      <c r="E29" s="568">
        <v>69.2</v>
      </c>
      <c r="F29" s="568">
        <v>69.400000000000006</v>
      </c>
      <c r="G29" s="568">
        <v>69.900000000000006</v>
      </c>
      <c r="H29" s="568">
        <v>70.3</v>
      </c>
      <c r="I29" s="568">
        <v>70.3</v>
      </c>
      <c r="J29" s="568">
        <v>70.900000000000006</v>
      </c>
      <c r="K29" s="568">
        <v>70.599999999999994</v>
      </c>
      <c r="L29" s="568">
        <v>70.5</v>
      </c>
      <c r="M29" s="568">
        <v>71</v>
      </c>
      <c r="N29" s="568">
        <v>71</v>
      </c>
      <c r="O29" s="568">
        <v>72</v>
      </c>
      <c r="P29" s="568">
        <v>71.7</v>
      </c>
      <c r="Q29" s="568">
        <v>71.599999999999994</v>
      </c>
      <c r="R29" s="568">
        <v>72.2</v>
      </c>
      <c r="S29" s="568">
        <v>72.400000000000006</v>
      </c>
      <c r="T29" s="568">
        <v>72.7</v>
      </c>
      <c r="U29" s="568">
        <v>73.3</v>
      </c>
      <c r="V29" s="568">
        <v>73.599999999999994</v>
      </c>
      <c r="W29" s="568">
        <v>73.900000000000006</v>
      </c>
      <c r="X29" s="568">
        <v>74.2</v>
      </c>
      <c r="Y29" s="568">
        <v>75</v>
      </c>
      <c r="Z29" s="568">
        <v>74.900000000000006</v>
      </c>
      <c r="AA29" s="568">
        <v>75.5</v>
      </c>
      <c r="AB29" s="568">
        <v>75.900000000000006</v>
      </c>
      <c r="AC29" s="568">
        <v>76.2</v>
      </c>
      <c r="AD29" s="568">
        <v>76.5</v>
      </c>
      <c r="AE29" s="568">
        <v>76.8</v>
      </c>
      <c r="AF29" s="568">
        <v>77.3</v>
      </c>
      <c r="AG29" s="568">
        <v>77.3</v>
      </c>
      <c r="AH29" s="568">
        <v>77.599999999999994</v>
      </c>
      <c r="AI29" s="568">
        <v>78</v>
      </c>
      <c r="AJ29" s="568">
        <v>78.099999999999994</v>
      </c>
      <c r="AK29" s="568">
        <v>78.099999999999994</v>
      </c>
      <c r="AL29" s="569">
        <v>18</v>
      </c>
      <c r="AM29" s="570" t="s">
        <v>420</v>
      </c>
      <c r="AN29" s="565">
        <v>0.35454545454545505</v>
      </c>
      <c r="AO29" s="565">
        <v>0.33333333333333331</v>
      </c>
      <c r="AP29" s="565">
        <v>-2.1212121212121737E-2</v>
      </c>
      <c r="AQ29" s="530" t="s">
        <v>424</v>
      </c>
      <c r="AR29" s="530"/>
      <c r="AS29" s="530"/>
      <c r="AT29" s="530"/>
      <c r="AV29" s="530">
        <v>79.900000000000006</v>
      </c>
      <c r="AX29" s="529" t="s">
        <v>424</v>
      </c>
    </row>
    <row r="30" spans="1:50" x14ac:dyDescent="0.2">
      <c r="A30" s="566" t="s">
        <v>409</v>
      </c>
      <c r="B30" s="567">
        <v>66.8</v>
      </c>
      <c r="C30" s="568">
        <v>67.099999999999994</v>
      </c>
      <c r="D30" s="568">
        <v>67</v>
      </c>
      <c r="E30" s="568">
        <v>67</v>
      </c>
      <c r="F30" s="568">
        <v>66.400000000000006</v>
      </c>
      <c r="G30" s="568">
        <v>66.7</v>
      </c>
      <c r="H30" s="568">
        <v>66.099999999999994</v>
      </c>
      <c r="I30" s="568">
        <v>66.5</v>
      </c>
      <c r="J30" s="568">
        <v>66.7</v>
      </c>
      <c r="K30" s="568">
        <v>66.7</v>
      </c>
      <c r="L30" s="568">
        <v>66.8</v>
      </c>
      <c r="M30" s="568">
        <v>66</v>
      </c>
      <c r="N30" s="568">
        <v>65.900000000000006</v>
      </c>
      <c r="O30" s="568">
        <v>65.7</v>
      </c>
      <c r="P30" s="568">
        <v>65.5</v>
      </c>
      <c r="Q30" s="568">
        <v>65.099999999999994</v>
      </c>
      <c r="R30" s="568">
        <v>65.2</v>
      </c>
      <c r="S30" s="568">
        <v>66.3</v>
      </c>
      <c r="T30" s="568">
        <v>67.099999999999994</v>
      </c>
      <c r="U30" s="568">
        <v>67.7</v>
      </c>
      <c r="V30" s="568">
        <v>67.5</v>
      </c>
      <c r="W30" s="568">
        <v>67.3</v>
      </c>
      <c r="X30" s="568">
        <v>67.400000000000006</v>
      </c>
      <c r="Y30" s="568">
        <v>67.8</v>
      </c>
      <c r="Z30" s="568">
        <v>68.400000000000006</v>
      </c>
      <c r="AA30" s="568">
        <v>69</v>
      </c>
      <c r="AB30" s="568">
        <v>69.5</v>
      </c>
      <c r="AC30" s="568">
        <v>69.7</v>
      </c>
      <c r="AD30" s="568">
        <v>69.8</v>
      </c>
      <c r="AE30" s="568">
        <v>70</v>
      </c>
      <c r="AF30" s="568">
        <v>70.8</v>
      </c>
      <c r="AG30" s="568">
        <v>70.900000000000006</v>
      </c>
      <c r="AH30" s="568">
        <v>71.599999999999994</v>
      </c>
      <c r="AI30" s="568">
        <v>71.3</v>
      </c>
      <c r="AJ30" s="568">
        <v>71.400000000000006</v>
      </c>
      <c r="AK30" s="568">
        <v>71.7</v>
      </c>
      <c r="AL30" s="569">
        <v>25</v>
      </c>
      <c r="AM30" s="570" t="s">
        <v>409</v>
      </c>
      <c r="AN30" s="565">
        <v>0.2545454545454543</v>
      </c>
      <c r="AO30" s="565">
        <v>0.23333333333333428</v>
      </c>
      <c r="AP30" s="565">
        <v>-2.1212121212120016E-2</v>
      </c>
      <c r="AQ30" s="530" t="s">
        <v>401</v>
      </c>
      <c r="AR30" s="530"/>
      <c r="AS30" s="530"/>
      <c r="AT30" s="530"/>
      <c r="AV30" s="530">
        <v>80</v>
      </c>
      <c r="AX30" s="529" t="s">
        <v>422</v>
      </c>
    </row>
    <row r="31" spans="1:50" x14ac:dyDescent="0.2">
      <c r="A31" s="566" t="s">
        <v>154</v>
      </c>
      <c r="B31" s="567">
        <v>69.099999999999994</v>
      </c>
      <c r="C31" s="568">
        <v>69.3</v>
      </c>
      <c r="D31" s="568">
        <v>69.599999999999994</v>
      </c>
      <c r="E31" s="568">
        <v>69.900000000000006</v>
      </c>
      <c r="F31" s="568">
        <v>70</v>
      </c>
      <c r="G31" s="568">
        <v>70.2</v>
      </c>
      <c r="H31" s="568">
        <v>70.400000000000006</v>
      </c>
      <c r="I31" s="568">
        <v>70.599999999999994</v>
      </c>
      <c r="J31" s="568">
        <v>70.8</v>
      </c>
      <c r="K31" s="568">
        <v>71.099999999999994</v>
      </c>
      <c r="L31" s="568">
        <v>71.400000000000006</v>
      </c>
      <c r="M31" s="568">
        <v>71.5</v>
      </c>
      <c r="N31" s="568">
        <v>71.7</v>
      </c>
      <c r="O31" s="568">
        <v>71.900000000000006</v>
      </c>
      <c r="P31" s="568">
        <v>72.099999999999994</v>
      </c>
      <c r="Q31" s="568">
        <v>72.2</v>
      </c>
      <c r="R31" s="568">
        <v>72.400000000000006</v>
      </c>
      <c r="S31" s="568">
        <v>72.599999999999994</v>
      </c>
      <c r="T31" s="568">
        <v>72.8</v>
      </c>
      <c r="U31" s="568">
        <v>73.099999999999994</v>
      </c>
      <c r="V31" s="568">
        <v>73.3</v>
      </c>
      <c r="W31" s="568">
        <v>73.5</v>
      </c>
      <c r="X31" s="568">
        <v>73.8</v>
      </c>
      <c r="Y31" s="568">
        <v>74.2</v>
      </c>
      <c r="Z31" s="568">
        <v>74.599999999999994</v>
      </c>
      <c r="AA31" s="568">
        <v>74.8</v>
      </c>
      <c r="AB31" s="568">
        <v>75</v>
      </c>
      <c r="AC31" s="568">
        <v>75.3</v>
      </c>
      <c r="AD31" s="568">
        <v>75.8</v>
      </c>
      <c r="AE31" s="568">
        <v>76.2</v>
      </c>
      <c r="AF31" s="568">
        <v>76.5</v>
      </c>
      <c r="AG31" s="568">
        <v>76.8</v>
      </c>
      <c r="AH31" s="568">
        <v>77.099999999999994</v>
      </c>
      <c r="AI31" s="568">
        <v>77.099999999999994</v>
      </c>
      <c r="AJ31" s="568">
        <v>77.099999999999994</v>
      </c>
      <c r="AK31" s="568">
        <v>77</v>
      </c>
      <c r="AL31" s="569" t="s">
        <v>428</v>
      </c>
      <c r="AM31" s="570" t="s">
        <v>154</v>
      </c>
      <c r="AN31" s="565">
        <v>0.28181818181818258</v>
      </c>
      <c r="AO31" s="565">
        <v>0.29999999999999716</v>
      </c>
      <c r="AP31" s="565">
        <v>1.818181818181458E-2</v>
      </c>
      <c r="AQ31" s="530" t="s">
        <v>412</v>
      </c>
      <c r="AR31" s="530"/>
      <c r="AS31" s="530"/>
      <c r="AT31" s="530"/>
      <c r="AV31" s="530">
        <v>80.099999999999994</v>
      </c>
      <c r="AX31" s="529" t="s">
        <v>405</v>
      </c>
    </row>
    <row r="32" spans="1:50" x14ac:dyDescent="0.2">
      <c r="A32" s="566" t="s">
        <v>415</v>
      </c>
      <c r="B32" s="567">
        <v>66.8</v>
      </c>
      <c r="C32" s="568">
        <v>67</v>
      </c>
      <c r="D32" s="568">
        <v>66.7</v>
      </c>
      <c r="E32" s="568">
        <v>66.900000000000006</v>
      </c>
      <c r="F32" s="568">
        <v>67</v>
      </c>
      <c r="G32" s="568">
        <v>67.2</v>
      </c>
      <c r="H32" s="568">
        <v>67.400000000000006</v>
      </c>
      <c r="I32" s="568">
        <v>67.2</v>
      </c>
      <c r="J32" s="568">
        <v>67</v>
      </c>
      <c r="K32" s="568">
        <v>66.7</v>
      </c>
      <c r="L32" s="568">
        <v>66.900000000000006</v>
      </c>
      <c r="M32" s="568">
        <v>67.099999999999994</v>
      </c>
      <c r="N32" s="568">
        <v>67.8</v>
      </c>
      <c r="O32" s="568">
        <v>68.3</v>
      </c>
      <c r="P32" s="568">
        <v>68.400000000000006</v>
      </c>
      <c r="Q32" s="568">
        <v>68.8</v>
      </c>
      <c r="R32" s="568">
        <v>68.900000000000006</v>
      </c>
      <c r="S32" s="568">
        <v>68.599999999999994</v>
      </c>
      <c r="T32" s="568">
        <v>69</v>
      </c>
      <c r="U32" s="568">
        <v>69.2</v>
      </c>
      <c r="V32" s="568">
        <v>69.5</v>
      </c>
      <c r="W32" s="568">
        <v>69.8</v>
      </c>
      <c r="X32" s="568">
        <v>69.8</v>
      </c>
      <c r="Y32" s="568">
        <v>70.3</v>
      </c>
      <c r="Z32" s="568">
        <v>70.2</v>
      </c>
      <c r="AA32" s="568">
        <v>70.400000000000006</v>
      </c>
      <c r="AB32" s="568">
        <v>70.599999999999994</v>
      </c>
      <c r="AC32" s="568">
        <v>70.900000000000006</v>
      </c>
      <c r="AD32" s="568">
        <v>71.400000000000006</v>
      </c>
      <c r="AE32" s="568">
        <v>71.8</v>
      </c>
      <c r="AF32" s="568">
        <v>72.3</v>
      </c>
      <c r="AG32" s="568">
        <v>72.5</v>
      </c>
      <c r="AH32" s="568">
        <v>72.900000000000006</v>
      </c>
      <c r="AI32" s="568">
        <v>73.3</v>
      </c>
      <c r="AJ32" s="568">
        <v>73.099999999999994</v>
      </c>
      <c r="AK32" s="568">
        <v>73.8</v>
      </c>
      <c r="AL32" s="569">
        <v>22</v>
      </c>
      <c r="AM32" s="570" t="s">
        <v>415</v>
      </c>
      <c r="AN32" s="565">
        <v>0.28181818181818258</v>
      </c>
      <c r="AO32" s="565">
        <v>0.29999999999999716</v>
      </c>
      <c r="AP32" s="565">
        <v>1.818181818181458E-2</v>
      </c>
      <c r="AQ32" s="530" t="s">
        <v>415</v>
      </c>
      <c r="AR32" s="530"/>
      <c r="AS32" s="530"/>
      <c r="AT32" s="530"/>
      <c r="AV32" s="530">
        <v>80.5</v>
      </c>
      <c r="AX32" s="529" t="s">
        <v>410</v>
      </c>
    </row>
    <row r="33" spans="1:50" x14ac:dyDescent="0.2">
      <c r="A33" s="566" t="s">
        <v>423</v>
      </c>
      <c r="B33" s="567"/>
      <c r="C33" s="568">
        <v>67</v>
      </c>
      <c r="D33" s="568">
        <v>66.900000000000006</v>
      </c>
      <c r="E33" s="568">
        <v>67.3</v>
      </c>
      <c r="F33" s="568">
        <v>67.7</v>
      </c>
      <c r="G33" s="568">
        <v>68.400000000000006</v>
      </c>
      <c r="H33" s="568">
        <v>68.2</v>
      </c>
      <c r="I33" s="568">
        <v>68.900000000000006</v>
      </c>
      <c r="J33" s="568">
        <v>69.3</v>
      </c>
      <c r="K33" s="568">
        <v>69.8</v>
      </c>
      <c r="L33" s="568">
        <v>69.5</v>
      </c>
      <c r="M33" s="568">
        <v>69.599999999999994</v>
      </c>
      <c r="N33" s="568">
        <v>69.400000000000006</v>
      </c>
      <c r="O33" s="568">
        <v>70.099999999999994</v>
      </c>
      <c r="P33" s="568">
        <v>70.8</v>
      </c>
      <c r="Q33" s="568">
        <v>71.099999999999994</v>
      </c>
      <c r="R33" s="568">
        <v>71.099999999999994</v>
      </c>
      <c r="S33" s="568">
        <v>71.3</v>
      </c>
      <c r="T33" s="568">
        <v>71.8</v>
      </c>
      <c r="U33" s="568">
        <v>72.2</v>
      </c>
      <c r="V33" s="568">
        <v>72.3</v>
      </c>
      <c r="W33" s="568">
        <v>72.599999999999994</v>
      </c>
      <c r="X33" s="568">
        <v>72.5</v>
      </c>
      <c r="Y33" s="568">
        <v>73.5</v>
      </c>
      <c r="Z33" s="568">
        <v>73.900000000000006</v>
      </c>
      <c r="AA33" s="568">
        <v>74.5</v>
      </c>
      <c r="AB33" s="568">
        <v>74.599999999999994</v>
      </c>
      <c r="AC33" s="568">
        <v>75.5</v>
      </c>
      <c r="AD33" s="568">
        <v>75.900000000000006</v>
      </c>
      <c r="AE33" s="568">
        <v>76.400000000000006</v>
      </c>
      <c r="AF33" s="568">
        <v>76.8</v>
      </c>
      <c r="AG33" s="568">
        <v>77.099999999999994</v>
      </c>
      <c r="AH33" s="568">
        <v>77.2</v>
      </c>
      <c r="AI33" s="568">
        <v>78.2</v>
      </c>
      <c r="AJ33" s="568">
        <v>77.8</v>
      </c>
      <c r="AK33" s="568">
        <v>78.2</v>
      </c>
      <c r="AL33" s="569">
        <v>17</v>
      </c>
      <c r="AM33" s="570" t="s">
        <v>423</v>
      </c>
      <c r="AN33" s="565">
        <v>0.27272727272727271</v>
      </c>
      <c r="AO33" s="565">
        <v>0.30000000000000188</v>
      </c>
      <c r="AP33" s="565">
        <v>2.7272727272729169E-2</v>
      </c>
      <c r="AQ33" s="530" t="s">
        <v>404</v>
      </c>
      <c r="AR33" s="530"/>
      <c r="AS33" s="530"/>
      <c r="AT33" s="530"/>
      <c r="AV33" s="530">
        <v>80.5</v>
      </c>
      <c r="AX33" s="529" t="s">
        <v>414</v>
      </c>
    </row>
    <row r="34" spans="1:50" x14ac:dyDescent="0.2">
      <c r="A34" s="566" t="s">
        <v>414</v>
      </c>
      <c r="B34" s="567">
        <v>72.5</v>
      </c>
      <c r="C34" s="568">
        <v>73.099999999999994</v>
      </c>
      <c r="D34" s="568">
        <v>72.900000000000006</v>
      </c>
      <c r="E34" s="568">
        <v>73.099999999999994</v>
      </c>
      <c r="F34" s="568">
        <v>73.099999999999994</v>
      </c>
      <c r="G34" s="568">
        <v>73.400000000000006</v>
      </c>
      <c r="H34" s="568">
        <v>73.5</v>
      </c>
      <c r="I34" s="568">
        <v>73.5</v>
      </c>
      <c r="J34" s="568">
        <v>73.400000000000006</v>
      </c>
      <c r="K34" s="568">
        <v>73.3</v>
      </c>
      <c r="L34" s="568">
        <v>73.400000000000006</v>
      </c>
      <c r="M34" s="568">
        <v>73.8</v>
      </c>
      <c r="N34" s="568">
        <v>74</v>
      </c>
      <c r="O34" s="568">
        <v>74.400000000000006</v>
      </c>
      <c r="P34" s="568">
        <v>74.400000000000006</v>
      </c>
      <c r="Q34" s="568">
        <v>74.5</v>
      </c>
      <c r="R34" s="568">
        <v>75.2</v>
      </c>
      <c r="S34" s="568">
        <v>75.3</v>
      </c>
      <c r="T34" s="568">
        <v>75.3</v>
      </c>
      <c r="U34" s="568">
        <v>75.8</v>
      </c>
      <c r="V34" s="568">
        <v>76.3</v>
      </c>
      <c r="W34" s="568">
        <v>76.400000000000006</v>
      </c>
      <c r="X34" s="568">
        <v>76.400000000000006</v>
      </c>
      <c r="Y34" s="568">
        <v>77</v>
      </c>
      <c r="Z34" s="568">
        <v>77</v>
      </c>
      <c r="AA34" s="568">
        <v>77.8</v>
      </c>
      <c r="AB34" s="568">
        <v>77.900000000000006</v>
      </c>
      <c r="AC34" s="568">
        <v>78.3</v>
      </c>
      <c r="AD34" s="568">
        <v>78.8</v>
      </c>
      <c r="AE34" s="568">
        <v>79.2</v>
      </c>
      <c r="AF34" s="568">
        <v>79.5</v>
      </c>
      <c r="AG34" s="568">
        <v>79.5</v>
      </c>
      <c r="AH34" s="568">
        <v>80.2</v>
      </c>
      <c r="AI34" s="568">
        <v>80.400000000000006</v>
      </c>
      <c r="AJ34" s="568">
        <v>80.099999999999994</v>
      </c>
      <c r="AK34" s="568">
        <v>80.5</v>
      </c>
      <c r="AL34" s="569">
        <v>4</v>
      </c>
      <c r="AM34" s="570" t="s">
        <v>414</v>
      </c>
      <c r="AN34" s="565">
        <v>0.29999999999999977</v>
      </c>
      <c r="AO34" s="565">
        <v>0.33333333333333331</v>
      </c>
      <c r="AP34" s="565">
        <v>3.3333333333333548E-2</v>
      </c>
      <c r="AQ34" s="530" t="s">
        <v>427</v>
      </c>
      <c r="AR34" s="530"/>
      <c r="AS34" s="530"/>
      <c r="AT34" s="530"/>
      <c r="AV34" s="530">
        <v>80.599999999999994</v>
      </c>
      <c r="AX34" s="529" t="s">
        <v>427</v>
      </c>
    </row>
    <row r="35" spans="1:50" x14ac:dyDescent="0.2">
      <c r="A35" s="566" t="s">
        <v>426</v>
      </c>
      <c r="B35" s="567">
        <v>73.099999999999994</v>
      </c>
      <c r="C35" s="568">
        <v>73.5</v>
      </c>
      <c r="D35" s="568">
        <v>73.599999999999994</v>
      </c>
      <c r="E35" s="568">
        <v>73.900000000000006</v>
      </c>
      <c r="F35" s="568">
        <v>73.8</v>
      </c>
      <c r="G35" s="568">
        <v>74</v>
      </c>
      <c r="H35" s="568">
        <v>74.2</v>
      </c>
      <c r="I35" s="568">
        <v>74.099999999999994</v>
      </c>
      <c r="J35" s="568">
        <v>74.8</v>
      </c>
      <c r="K35" s="568">
        <v>74.8</v>
      </c>
      <c r="L35" s="568">
        <v>75</v>
      </c>
      <c r="M35" s="568">
        <v>75.400000000000006</v>
      </c>
      <c r="N35" s="568">
        <v>75.5</v>
      </c>
      <c r="O35" s="568">
        <v>76.099999999999994</v>
      </c>
      <c r="P35" s="568">
        <v>76.2</v>
      </c>
      <c r="Q35" s="568">
        <v>76.599999999999994</v>
      </c>
      <c r="R35" s="568">
        <v>76.8</v>
      </c>
      <c r="S35" s="568">
        <v>76.900000000000006</v>
      </c>
      <c r="T35" s="568">
        <v>77.099999999999994</v>
      </c>
      <c r="U35" s="568">
        <v>77.400000000000006</v>
      </c>
      <c r="V35" s="568">
        <v>77.599999999999994</v>
      </c>
      <c r="W35" s="568">
        <v>77.7</v>
      </c>
      <c r="X35" s="568">
        <v>78</v>
      </c>
      <c r="Y35" s="568">
        <v>78.400000000000006</v>
      </c>
      <c r="Z35" s="568">
        <v>78.5</v>
      </c>
      <c r="AA35" s="568">
        <v>78.8</v>
      </c>
      <c r="AB35" s="568">
        <v>79</v>
      </c>
      <c r="AC35" s="568">
        <v>79.2</v>
      </c>
      <c r="AD35" s="568">
        <v>79.400000000000006</v>
      </c>
      <c r="AE35" s="568">
        <v>79.599999999999994</v>
      </c>
      <c r="AF35" s="568">
        <v>79.900000000000006</v>
      </c>
      <c r="AG35" s="568">
        <v>79.900000000000006</v>
      </c>
      <c r="AH35" s="568">
        <v>80.2</v>
      </c>
      <c r="AI35" s="568">
        <v>80.400000000000006</v>
      </c>
      <c r="AJ35" s="568">
        <v>80.400000000000006</v>
      </c>
      <c r="AK35" s="568">
        <v>80.599999999999994</v>
      </c>
      <c r="AL35" s="569">
        <v>2</v>
      </c>
      <c r="AM35" s="570" t="s">
        <v>426</v>
      </c>
      <c r="AN35" s="565">
        <v>0.2454545454545457</v>
      </c>
      <c r="AO35" s="565">
        <v>0.30000000000000188</v>
      </c>
      <c r="AP35" s="565">
        <v>5.4545454545456173E-2</v>
      </c>
      <c r="AQ35" s="530" t="s">
        <v>416</v>
      </c>
      <c r="AR35" s="530"/>
      <c r="AS35" s="530"/>
      <c r="AT35" s="530"/>
      <c r="AV35" s="530">
        <v>80.599999999999994</v>
      </c>
      <c r="AX35" s="529" t="s">
        <v>426</v>
      </c>
    </row>
    <row r="36" spans="1:50" x14ac:dyDescent="0.2">
      <c r="A36" s="573" t="s">
        <v>174</v>
      </c>
      <c r="B36" s="574">
        <v>70.8</v>
      </c>
      <c r="C36" s="575">
        <v>71.099999999999994</v>
      </c>
      <c r="D36" s="575">
        <v>71.3</v>
      </c>
      <c r="E36" s="575">
        <v>71.5</v>
      </c>
      <c r="F36" s="575">
        <v>71.7</v>
      </c>
      <c r="G36" s="575">
        <v>71.900000000000006</v>
      </c>
      <c r="H36" s="575">
        <v>72.2</v>
      </c>
      <c r="I36" s="575">
        <v>72.400000000000006</v>
      </c>
      <c r="J36" s="575">
        <v>72.599999999999994</v>
      </c>
      <c r="K36" s="575">
        <v>72.900000000000006</v>
      </c>
      <c r="L36" s="575">
        <v>73.2</v>
      </c>
      <c r="M36" s="575">
        <v>73.400000000000006</v>
      </c>
      <c r="N36" s="575">
        <v>73.7</v>
      </c>
      <c r="O36" s="575">
        <v>73.8</v>
      </c>
      <c r="P36" s="575">
        <v>74.099999999999994</v>
      </c>
      <c r="Q36" s="575">
        <v>74.2</v>
      </c>
      <c r="R36" s="575">
        <v>74.5</v>
      </c>
      <c r="S36" s="575">
        <v>74.7</v>
      </c>
      <c r="T36" s="575">
        <v>75</v>
      </c>
      <c r="U36" s="575">
        <v>75.3</v>
      </c>
      <c r="V36" s="575">
        <v>75.599999999999994</v>
      </c>
      <c r="W36" s="575">
        <v>75.900000000000006</v>
      </c>
      <c r="X36" s="575">
        <v>76.2</v>
      </c>
      <c r="Y36" s="575">
        <v>76.5</v>
      </c>
      <c r="Z36" s="575">
        <v>76.900000000000006</v>
      </c>
      <c r="AA36" s="575">
        <v>77.099999999999994</v>
      </c>
      <c r="AB36" s="575">
        <v>77.400000000000006</v>
      </c>
      <c r="AC36" s="575">
        <v>77.7</v>
      </c>
      <c r="AD36" s="575">
        <v>78</v>
      </c>
      <c r="AE36" s="575">
        <v>78.400000000000006</v>
      </c>
      <c r="AF36" s="575">
        <v>78.7</v>
      </c>
      <c r="AG36" s="575">
        <v>78.900000000000006</v>
      </c>
      <c r="AH36" s="575">
        <v>79.099999999999994</v>
      </c>
      <c r="AI36" s="575">
        <v>79.099999999999994</v>
      </c>
      <c r="AJ36" s="575">
        <v>79.2</v>
      </c>
      <c r="AK36" s="575">
        <v>79.2</v>
      </c>
      <c r="AL36" s="576">
        <v>11</v>
      </c>
      <c r="AM36" s="577" t="s">
        <v>174</v>
      </c>
      <c r="AN36" s="565">
        <v>0.2181818181818187</v>
      </c>
      <c r="AO36" s="565">
        <v>0.33333333333333331</v>
      </c>
      <c r="AP36" s="565">
        <v>0.11515151515151462</v>
      </c>
      <c r="AQ36" s="530" t="s">
        <v>403</v>
      </c>
      <c r="AV36" s="530">
        <v>81</v>
      </c>
      <c r="AX36" s="529" t="s">
        <v>425</v>
      </c>
    </row>
    <row r="37" spans="1:50" x14ac:dyDescent="0.2">
      <c r="A37" s="530"/>
    </row>
    <row r="38" spans="1:50" x14ac:dyDescent="0.2">
      <c r="A38" s="1208" t="s">
        <v>429</v>
      </c>
      <c r="B38" s="1208"/>
      <c r="C38" s="1208"/>
      <c r="D38" s="1208"/>
      <c r="E38" s="1208"/>
      <c r="F38" s="1208"/>
    </row>
    <row r="39" spans="1:50" x14ac:dyDescent="0.2">
      <c r="A39" s="556"/>
    </row>
    <row r="40" spans="1:50" x14ac:dyDescent="0.2">
      <c r="A40" s="556" t="s">
        <v>22</v>
      </c>
    </row>
    <row r="41" spans="1:50" x14ac:dyDescent="0.2">
      <c r="A41" s="555"/>
      <c r="B41" s="534"/>
      <c r="C41" s="534"/>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row>
    <row r="42" spans="1:50" x14ac:dyDescent="0.2">
      <c r="A42" s="550"/>
      <c r="B42" s="534"/>
      <c r="C42" s="534"/>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row>
    <row r="43" spans="1:50" x14ac:dyDescent="0.2">
      <c r="A43" s="550"/>
      <c r="B43" s="534"/>
      <c r="C43" s="534"/>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78"/>
      <c r="AO43" s="578"/>
    </row>
    <row r="44" spans="1:50" x14ac:dyDescent="0.2">
      <c r="A44" s="534"/>
      <c r="B44" s="534"/>
      <c r="C44" s="534"/>
      <c r="D44" s="535"/>
      <c r="E44" s="535"/>
      <c r="F44" s="535"/>
      <c r="G44" s="535"/>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row>
  </sheetData>
  <mergeCells count="43">
    <mergeCell ref="AL5:AL7"/>
    <mergeCell ref="AM5:AM7"/>
    <mergeCell ref="A38:F38"/>
    <mergeCell ref="AF5:AF7"/>
    <mergeCell ref="AG5:AG7"/>
    <mergeCell ref="AH5:AH7"/>
    <mergeCell ref="AI5:AI7"/>
    <mergeCell ref="AJ5:AJ7"/>
    <mergeCell ref="AK5:AK7"/>
    <mergeCell ref="Z5:Z7"/>
    <mergeCell ref="AA5:AA7"/>
    <mergeCell ref="AB5:AB7"/>
    <mergeCell ref="AC5:AC7"/>
    <mergeCell ref="AD5:AD7"/>
    <mergeCell ref="AE5:AE7"/>
    <mergeCell ref="T5:T7"/>
    <mergeCell ref="U5:U7"/>
    <mergeCell ref="V5:V7"/>
    <mergeCell ref="W5:W7"/>
    <mergeCell ref="X5:X7"/>
    <mergeCell ref="Y5:Y7"/>
    <mergeCell ref="S5:S7"/>
    <mergeCell ref="H5:H7"/>
    <mergeCell ref="I5:I7"/>
    <mergeCell ref="J5:J7"/>
    <mergeCell ref="K5:K7"/>
    <mergeCell ref="L5:L7"/>
    <mergeCell ref="M5:M7"/>
    <mergeCell ref="N5:N7"/>
    <mergeCell ref="O5:O7"/>
    <mergeCell ref="P5:P7"/>
    <mergeCell ref="Q5:Q7"/>
    <mergeCell ref="R5:R7"/>
    <mergeCell ref="A1:D1"/>
    <mergeCell ref="F1:G1"/>
    <mergeCell ref="A3:K3"/>
    <mergeCell ref="A5:A7"/>
    <mergeCell ref="B5:B7"/>
    <mergeCell ref="C5:C7"/>
    <mergeCell ref="D5:D7"/>
    <mergeCell ref="E5:E7"/>
    <mergeCell ref="F5:F7"/>
    <mergeCell ref="G5:G7"/>
  </mergeCells>
  <conditionalFormatting sqref="AP8:AP36">
    <cfRule type="colorScale" priority="1">
      <colorScale>
        <cfvo type="min"/>
        <cfvo type="max"/>
        <color rgb="FFFF7128"/>
        <color rgb="FFFFEF9C"/>
      </colorScale>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3"/>
  <sheetViews>
    <sheetView workbookViewId="0">
      <selection sqref="A1:D1"/>
    </sheetView>
  </sheetViews>
  <sheetFormatPr defaultRowHeight="12.75" x14ac:dyDescent="0.2"/>
  <cols>
    <col min="1" max="1" width="30.140625" style="529" customWidth="1"/>
    <col min="2" max="38" width="9.140625" style="529"/>
    <col min="39" max="39" width="20.85546875" style="529" customWidth="1"/>
    <col min="40" max="42" width="9.140625" style="529"/>
    <col min="43" max="43" width="83.28515625" style="529" customWidth="1"/>
    <col min="44" max="16384" width="9.140625" style="529"/>
  </cols>
  <sheetData>
    <row r="1" spans="1:47" ht="18" customHeight="1" x14ac:dyDescent="0.25">
      <c r="A1" s="1202" t="s">
        <v>351</v>
      </c>
      <c r="B1" s="1202"/>
      <c r="C1" s="1202"/>
      <c r="D1" s="1202"/>
      <c r="E1" s="557"/>
      <c r="F1" s="1203" t="s">
        <v>24</v>
      </c>
      <c r="G1" s="1203"/>
    </row>
    <row r="2" spans="1:47" ht="15" customHeight="1" x14ac:dyDescent="0.2">
      <c r="A2" s="558"/>
    </row>
    <row r="3" spans="1:47" ht="12.75" customHeight="1" x14ac:dyDescent="0.25">
      <c r="A3" s="1217" t="s">
        <v>430</v>
      </c>
      <c r="B3" s="1205"/>
      <c r="C3" s="1205"/>
      <c r="D3" s="1205"/>
      <c r="E3" s="1205"/>
      <c r="F3" s="1205"/>
      <c r="G3" s="1205"/>
      <c r="H3" s="1205"/>
      <c r="I3" s="1205"/>
      <c r="J3" s="1205"/>
      <c r="K3" s="1205"/>
    </row>
    <row r="4" spans="1:47" ht="12.75" customHeight="1" x14ac:dyDescent="0.2"/>
    <row r="5" spans="1:47" ht="12.75" customHeight="1" x14ac:dyDescent="0.2">
      <c r="A5" s="1219" t="s">
        <v>399</v>
      </c>
      <c r="B5" s="1222" t="s">
        <v>355</v>
      </c>
      <c r="C5" s="1222" t="s">
        <v>356</v>
      </c>
      <c r="D5" s="1222" t="s">
        <v>357</v>
      </c>
      <c r="E5" s="1222" t="s">
        <v>358</v>
      </c>
      <c r="F5" s="1222" t="s">
        <v>359</v>
      </c>
      <c r="G5" s="1222" t="s">
        <v>360</v>
      </c>
      <c r="H5" s="1222" t="s">
        <v>361</v>
      </c>
      <c r="I5" s="1222" t="s">
        <v>362</v>
      </c>
      <c r="J5" s="1222" t="s">
        <v>363</v>
      </c>
      <c r="K5" s="1222" t="s">
        <v>364</v>
      </c>
      <c r="L5" s="1222" t="s">
        <v>365</v>
      </c>
      <c r="M5" s="1222" t="s">
        <v>366</v>
      </c>
      <c r="N5" s="1222" t="s">
        <v>367</v>
      </c>
      <c r="O5" s="1222" t="s">
        <v>368</v>
      </c>
      <c r="P5" s="1222" t="s">
        <v>369</v>
      </c>
      <c r="Q5" s="1222" t="s">
        <v>370</v>
      </c>
      <c r="R5" s="1222" t="s">
        <v>371</v>
      </c>
      <c r="S5" s="1222" t="s">
        <v>372</v>
      </c>
      <c r="T5" s="1222" t="s">
        <v>373</v>
      </c>
      <c r="U5" s="1222" t="s">
        <v>374</v>
      </c>
      <c r="V5" s="1222" t="s">
        <v>375</v>
      </c>
      <c r="W5" s="1222" t="s">
        <v>376</v>
      </c>
      <c r="X5" s="1222" t="s">
        <v>377</v>
      </c>
      <c r="Y5" s="1222" t="s">
        <v>378</v>
      </c>
      <c r="Z5" s="1222" t="s">
        <v>379</v>
      </c>
      <c r="AA5" s="1222" t="s">
        <v>380</v>
      </c>
      <c r="AB5" s="1222" t="s">
        <v>381</v>
      </c>
      <c r="AC5" s="1222" t="s">
        <v>382</v>
      </c>
      <c r="AD5" s="1222" t="s">
        <v>383</v>
      </c>
      <c r="AE5" s="1222" t="s">
        <v>384</v>
      </c>
      <c r="AF5" s="1222" t="s">
        <v>385</v>
      </c>
      <c r="AG5" s="1222" t="s">
        <v>386</v>
      </c>
      <c r="AH5" s="1222" t="s">
        <v>387</v>
      </c>
      <c r="AI5" s="1222" t="s">
        <v>388</v>
      </c>
      <c r="AJ5" s="1222" t="s">
        <v>389</v>
      </c>
      <c r="AK5" s="1222" t="s">
        <v>390</v>
      </c>
      <c r="AL5" s="1222" t="s">
        <v>400</v>
      </c>
      <c r="AM5" s="1225" t="s">
        <v>399</v>
      </c>
    </row>
    <row r="6" spans="1:47" ht="12.75" customHeight="1" x14ac:dyDescent="0.2">
      <c r="A6" s="1220"/>
      <c r="B6" s="1223"/>
      <c r="C6" s="1223"/>
      <c r="D6" s="1223"/>
      <c r="E6" s="1223"/>
      <c r="F6" s="1223"/>
      <c r="G6" s="1223"/>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223"/>
      <c r="AH6" s="1223"/>
      <c r="AI6" s="1223"/>
      <c r="AJ6" s="1223"/>
      <c r="AK6" s="1223"/>
      <c r="AL6" s="1223"/>
      <c r="AM6" s="1226"/>
    </row>
    <row r="7" spans="1:47" ht="12.75" customHeight="1" x14ac:dyDescent="0.2">
      <c r="A7" s="1221"/>
      <c r="B7" s="1224"/>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224"/>
      <c r="AM7" s="1227"/>
      <c r="AN7" s="530"/>
      <c r="AO7" s="530"/>
      <c r="AP7" s="530"/>
      <c r="AQ7" s="530"/>
    </row>
    <row r="8" spans="1:47" ht="12.75" customHeight="1" x14ac:dyDescent="0.2">
      <c r="A8" s="579"/>
      <c r="B8" s="580"/>
      <c r="C8" s="581"/>
      <c r="D8" s="581"/>
      <c r="E8" s="581"/>
      <c r="F8" s="581"/>
      <c r="G8" s="581"/>
      <c r="H8" s="581"/>
      <c r="I8" s="581"/>
      <c r="J8" s="581"/>
      <c r="K8" s="581"/>
      <c r="L8" s="581"/>
      <c r="M8" s="581"/>
      <c r="N8" s="581"/>
      <c r="O8" s="581"/>
      <c r="P8" s="581"/>
      <c r="Q8" s="581"/>
      <c r="R8" s="581"/>
      <c r="S8" s="581"/>
      <c r="T8" s="581"/>
      <c r="U8" s="581"/>
      <c r="V8" s="581"/>
      <c r="W8" s="581"/>
      <c r="X8" s="581"/>
      <c r="Y8" s="581"/>
      <c r="Z8" s="581"/>
      <c r="AA8" s="581"/>
      <c r="AB8" s="581"/>
      <c r="AC8" s="581"/>
      <c r="AD8" s="581"/>
      <c r="AE8" s="581"/>
      <c r="AF8" s="581"/>
      <c r="AG8" s="581"/>
      <c r="AH8" s="581"/>
      <c r="AI8" s="581"/>
      <c r="AJ8" s="581"/>
      <c r="AK8" s="581"/>
      <c r="AL8" s="582"/>
      <c r="AM8" s="583"/>
      <c r="AN8" s="530"/>
      <c r="AO8" s="530"/>
      <c r="AP8" s="530"/>
      <c r="AQ8" s="530"/>
    </row>
    <row r="9" spans="1:47" x14ac:dyDescent="0.2">
      <c r="A9" s="584" t="s">
        <v>401</v>
      </c>
      <c r="B9" s="585">
        <v>76.5</v>
      </c>
      <c r="C9" s="586">
        <v>76.7</v>
      </c>
      <c r="D9" s="586">
        <v>76.7</v>
      </c>
      <c r="E9" s="586">
        <v>77.3</v>
      </c>
      <c r="F9" s="586">
        <v>77.400000000000006</v>
      </c>
      <c r="G9" s="586">
        <v>77.8</v>
      </c>
      <c r="H9" s="586">
        <v>78.2</v>
      </c>
      <c r="I9" s="586">
        <v>78.7</v>
      </c>
      <c r="J9" s="586">
        <v>78.8</v>
      </c>
      <c r="K9" s="586">
        <v>79</v>
      </c>
      <c r="L9" s="586">
        <v>79.099999999999994</v>
      </c>
      <c r="M9" s="586">
        <v>79.3</v>
      </c>
      <c r="N9" s="586">
        <v>79.5</v>
      </c>
      <c r="O9" s="586">
        <v>79.8</v>
      </c>
      <c r="P9" s="586">
        <v>80.099999999999994</v>
      </c>
      <c r="Q9" s="586">
        <v>80.2</v>
      </c>
      <c r="R9" s="586">
        <v>80.7</v>
      </c>
      <c r="S9" s="586">
        <v>81</v>
      </c>
      <c r="T9" s="586">
        <v>81</v>
      </c>
      <c r="U9" s="586">
        <v>81.2</v>
      </c>
      <c r="V9" s="586">
        <v>81.7</v>
      </c>
      <c r="W9" s="586">
        <v>81.7</v>
      </c>
      <c r="X9" s="586">
        <v>81.5</v>
      </c>
      <c r="Y9" s="586">
        <v>82.1</v>
      </c>
      <c r="Z9" s="586">
        <v>82.2</v>
      </c>
      <c r="AA9" s="586">
        <v>82.8</v>
      </c>
      <c r="AB9" s="586">
        <v>83.1</v>
      </c>
      <c r="AC9" s="586">
        <v>83.3</v>
      </c>
      <c r="AD9" s="586">
        <v>83.2</v>
      </c>
      <c r="AE9" s="586">
        <v>83.5</v>
      </c>
      <c r="AF9" s="586">
        <v>83.8</v>
      </c>
      <c r="AG9" s="586">
        <v>83.6</v>
      </c>
      <c r="AH9" s="586">
        <v>83.8</v>
      </c>
      <c r="AI9" s="586">
        <v>84</v>
      </c>
      <c r="AJ9" s="586">
        <v>83.7</v>
      </c>
      <c r="AK9" s="586">
        <v>84.1</v>
      </c>
      <c r="AL9" s="587">
        <f>RANK(AK9,$AK$9:$AK$37)</f>
        <v>10</v>
      </c>
      <c r="AM9" s="588" t="s">
        <v>401</v>
      </c>
      <c r="AN9" s="565">
        <v>0.36363636363636365</v>
      </c>
      <c r="AO9" s="565">
        <v>-3.3333333333331439E-2</v>
      </c>
      <c r="AP9" s="565">
        <v>-0.39696969696969509</v>
      </c>
      <c r="AQ9" s="589" t="s">
        <v>410</v>
      </c>
      <c r="AS9" s="529">
        <v>78.5</v>
      </c>
      <c r="AU9" s="529" t="s">
        <v>407</v>
      </c>
    </row>
    <row r="10" spans="1:47" x14ac:dyDescent="0.2">
      <c r="A10" s="584" t="s">
        <v>404</v>
      </c>
      <c r="B10" s="585">
        <v>77.099999999999994</v>
      </c>
      <c r="C10" s="586">
        <v>77.3</v>
      </c>
      <c r="D10" s="586">
        <v>77.3</v>
      </c>
      <c r="E10" s="586">
        <v>78</v>
      </c>
      <c r="F10" s="586">
        <v>78.099999999999994</v>
      </c>
      <c r="G10" s="586">
        <v>78.2</v>
      </c>
      <c r="H10" s="586">
        <v>78.900000000000006</v>
      </c>
      <c r="I10" s="586">
        <v>79.099999999999994</v>
      </c>
      <c r="J10" s="586">
        <v>79.099999999999994</v>
      </c>
      <c r="K10" s="586">
        <v>79.5</v>
      </c>
      <c r="L10" s="586">
        <v>79.7</v>
      </c>
      <c r="M10" s="586">
        <v>79.900000000000006</v>
      </c>
      <c r="N10" s="586">
        <v>79.900000000000006</v>
      </c>
      <c r="O10" s="586">
        <v>80.2</v>
      </c>
      <c r="P10" s="586">
        <v>80.400000000000006</v>
      </c>
      <c r="Q10" s="586">
        <v>80.7</v>
      </c>
      <c r="R10" s="586">
        <v>80.7</v>
      </c>
      <c r="S10" s="586">
        <v>80.7</v>
      </c>
      <c r="T10" s="586">
        <v>81</v>
      </c>
      <c r="U10" s="586">
        <v>81</v>
      </c>
      <c r="V10" s="586">
        <v>81.2</v>
      </c>
      <c r="W10" s="586">
        <v>81.2</v>
      </c>
      <c r="X10" s="586">
        <v>81.099999999999994</v>
      </c>
      <c r="Y10" s="586">
        <v>81.900000000000006</v>
      </c>
      <c r="Z10" s="586">
        <v>81.900000000000006</v>
      </c>
      <c r="AA10" s="586">
        <v>82.3</v>
      </c>
      <c r="AB10" s="586">
        <v>82.6</v>
      </c>
      <c r="AC10" s="586">
        <v>82.6</v>
      </c>
      <c r="AD10" s="586">
        <v>82.8</v>
      </c>
      <c r="AE10" s="586">
        <v>83</v>
      </c>
      <c r="AF10" s="586">
        <v>83.3</v>
      </c>
      <c r="AG10" s="586">
        <v>83.1</v>
      </c>
      <c r="AH10" s="586">
        <v>83.2</v>
      </c>
      <c r="AI10" s="586">
        <v>83.9</v>
      </c>
      <c r="AJ10" s="586">
        <v>83.4</v>
      </c>
      <c r="AK10" s="586">
        <v>84</v>
      </c>
      <c r="AL10" s="587">
        <f t="shared" ref="AL10:AL37" si="0">RANK(AK10,$AK$9:$AK$37)</f>
        <v>12</v>
      </c>
      <c r="AM10" s="588" t="s">
        <v>404</v>
      </c>
      <c r="AN10" s="565">
        <v>0.2818181818181813</v>
      </c>
      <c r="AO10" s="565">
        <v>-3.3333333333331439E-2</v>
      </c>
      <c r="AP10" s="565">
        <v>-0.31515151515151274</v>
      </c>
      <c r="AQ10" s="588" t="s">
        <v>407</v>
      </c>
      <c r="AS10" s="529">
        <v>79.099999999999994</v>
      </c>
      <c r="AU10" s="529" t="s">
        <v>409</v>
      </c>
    </row>
    <row r="11" spans="1:47" x14ac:dyDescent="0.2">
      <c r="A11" s="584" t="s">
        <v>407</v>
      </c>
      <c r="B11" s="585">
        <v>74.3</v>
      </c>
      <c r="C11" s="586">
        <v>74</v>
      </c>
      <c r="D11" s="586">
        <v>74.400000000000006</v>
      </c>
      <c r="E11" s="586">
        <v>74.599999999999994</v>
      </c>
      <c r="F11" s="586">
        <v>74.3</v>
      </c>
      <c r="G11" s="586">
        <v>74.8</v>
      </c>
      <c r="H11" s="586">
        <v>74.599999999999994</v>
      </c>
      <c r="I11" s="586">
        <v>74.7</v>
      </c>
      <c r="J11" s="586">
        <v>74.8</v>
      </c>
      <c r="K11" s="586">
        <v>74.7</v>
      </c>
      <c r="L11" s="586">
        <v>74.400000000000006</v>
      </c>
      <c r="M11" s="586">
        <v>74.8</v>
      </c>
      <c r="N11" s="586">
        <v>75.099999999999994</v>
      </c>
      <c r="O11" s="586">
        <v>74.8</v>
      </c>
      <c r="P11" s="586">
        <v>74.900000000000006</v>
      </c>
      <c r="Q11" s="586">
        <v>74.5</v>
      </c>
      <c r="R11" s="586">
        <v>73.8</v>
      </c>
      <c r="S11" s="586">
        <v>74.599999999999994</v>
      </c>
      <c r="T11" s="586">
        <v>75</v>
      </c>
      <c r="U11" s="586">
        <v>75</v>
      </c>
      <c r="V11" s="586">
        <v>75.400000000000006</v>
      </c>
      <c r="W11" s="586">
        <v>75.5</v>
      </c>
      <c r="X11" s="586">
        <v>75.900000000000006</v>
      </c>
      <c r="Y11" s="586">
        <v>76.2</v>
      </c>
      <c r="Z11" s="586">
        <v>76.2</v>
      </c>
      <c r="AA11" s="586">
        <v>76.3</v>
      </c>
      <c r="AB11" s="586">
        <v>76.599999999999994</v>
      </c>
      <c r="AC11" s="586">
        <v>77</v>
      </c>
      <c r="AD11" s="586">
        <v>77.400000000000006</v>
      </c>
      <c r="AE11" s="586">
        <v>77.400000000000006</v>
      </c>
      <c r="AF11" s="586">
        <v>77.8</v>
      </c>
      <c r="AG11" s="586">
        <v>77.900000000000006</v>
      </c>
      <c r="AH11" s="586">
        <v>78.599999999999994</v>
      </c>
      <c r="AI11" s="586">
        <v>78</v>
      </c>
      <c r="AJ11" s="586">
        <v>78.2</v>
      </c>
      <c r="AK11" s="586">
        <v>78.5</v>
      </c>
      <c r="AL11" s="587">
        <f t="shared" si="0"/>
        <v>29</v>
      </c>
      <c r="AM11" s="588" t="s">
        <v>407</v>
      </c>
      <c r="AN11" s="565">
        <v>0.40909090909090912</v>
      </c>
      <c r="AO11" s="565">
        <v>0.16666666666666666</v>
      </c>
      <c r="AP11" s="565">
        <v>-0.24242424242424246</v>
      </c>
      <c r="AQ11" s="588" t="s">
        <v>402</v>
      </c>
      <c r="AS11" s="529">
        <v>79.599999999999994</v>
      </c>
      <c r="AU11" s="529" t="s">
        <v>406</v>
      </c>
    </row>
    <row r="12" spans="1:47" x14ac:dyDescent="0.2">
      <c r="A12" s="584" t="s">
        <v>408</v>
      </c>
      <c r="B12" s="585"/>
      <c r="C12" s="586"/>
      <c r="D12" s="586"/>
      <c r="E12" s="586"/>
      <c r="F12" s="586"/>
      <c r="G12" s="586"/>
      <c r="H12" s="586"/>
      <c r="I12" s="586"/>
      <c r="J12" s="586"/>
      <c r="K12" s="586"/>
      <c r="L12" s="586"/>
      <c r="M12" s="586"/>
      <c r="N12" s="586"/>
      <c r="O12" s="586"/>
      <c r="P12" s="586"/>
      <c r="Q12" s="586"/>
      <c r="R12" s="586"/>
      <c r="S12" s="586"/>
      <c r="T12" s="586"/>
      <c r="U12" s="586"/>
      <c r="V12" s="586">
        <v>78.099999999999994</v>
      </c>
      <c r="W12" s="586">
        <v>78.3</v>
      </c>
      <c r="X12" s="586">
        <v>78.099999999999994</v>
      </c>
      <c r="Y12" s="586">
        <v>78.8</v>
      </c>
      <c r="Z12" s="586">
        <v>78.8</v>
      </c>
      <c r="AA12" s="586">
        <v>79.3</v>
      </c>
      <c r="AB12" s="586">
        <v>79.2</v>
      </c>
      <c r="AC12" s="586">
        <v>79.7</v>
      </c>
      <c r="AD12" s="586">
        <v>79.7</v>
      </c>
      <c r="AE12" s="586">
        <v>79.900000000000006</v>
      </c>
      <c r="AF12" s="586">
        <v>80.400000000000006</v>
      </c>
      <c r="AG12" s="586">
        <v>80.599999999999994</v>
      </c>
      <c r="AH12" s="586">
        <v>81</v>
      </c>
      <c r="AI12" s="586">
        <v>81</v>
      </c>
      <c r="AJ12" s="586">
        <v>80.5</v>
      </c>
      <c r="AK12" s="586">
        <v>81.3</v>
      </c>
      <c r="AL12" s="587">
        <f t="shared" si="0"/>
        <v>22</v>
      </c>
      <c r="AM12" s="588" t="s">
        <v>408</v>
      </c>
      <c r="AN12" s="565">
        <v>0.37272727272727352</v>
      </c>
      <c r="AO12" s="565">
        <v>0.1333333333333305</v>
      </c>
      <c r="AP12" s="565">
        <v>-0.23939393939394302</v>
      </c>
      <c r="AQ12" s="588" t="s">
        <v>409</v>
      </c>
      <c r="AS12" s="529">
        <v>79.7</v>
      </c>
      <c r="AU12" s="529" t="s">
        <v>411</v>
      </c>
    </row>
    <row r="13" spans="1:47" x14ac:dyDescent="0.2">
      <c r="A13" s="584" t="s">
        <v>410</v>
      </c>
      <c r="B13" s="585"/>
      <c r="C13" s="586"/>
      <c r="D13" s="586"/>
      <c r="E13" s="586"/>
      <c r="F13" s="586"/>
      <c r="G13" s="586"/>
      <c r="H13" s="586"/>
      <c r="I13" s="586"/>
      <c r="J13" s="586"/>
      <c r="K13" s="586"/>
      <c r="L13" s="586"/>
      <c r="M13" s="586"/>
      <c r="N13" s="586">
        <v>79.8</v>
      </c>
      <c r="O13" s="586">
        <v>79.2</v>
      </c>
      <c r="P13" s="586">
        <v>79.599999999999994</v>
      </c>
      <c r="Q13" s="586">
        <v>80</v>
      </c>
      <c r="R13" s="586">
        <v>80</v>
      </c>
      <c r="S13" s="586">
        <v>79.8</v>
      </c>
      <c r="T13" s="586">
        <v>79.900000000000006</v>
      </c>
      <c r="U13" s="586">
        <v>80.099999999999994</v>
      </c>
      <c r="V13" s="586">
        <v>81.400000000000006</v>
      </c>
      <c r="W13" s="586">
        <v>81</v>
      </c>
      <c r="X13" s="586">
        <v>81.2</v>
      </c>
      <c r="Y13" s="586">
        <v>81.8</v>
      </c>
      <c r="Z13" s="586">
        <v>80.8</v>
      </c>
      <c r="AA13" s="586">
        <v>82</v>
      </c>
      <c r="AB13" s="586">
        <v>82.1</v>
      </c>
      <c r="AC13" s="586">
        <v>82.9</v>
      </c>
      <c r="AD13" s="586">
        <v>83.5</v>
      </c>
      <c r="AE13" s="586">
        <v>83.9</v>
      </c>
      <c r="AF13" s="586">
        <v>83.1</v>
      </c>
      <c r="AG13" s="586">
        <v>83.4</v>
      </c>
      <c r="AH13" s="586">
        <v>85</v>
      </c>
      <c r="AI13" s="586">
        <v>84.3</v>
      </c>
      <c r="AJ13" s="586">
        <v>83.7</v>
      </c>
      <c r="AK13" s="586">
        <v>84.9</v>
      </c>
      <c r="AL13" s="587">
        <f t="shared" si="0"/>
        <v>5</v>
      </c>
      <c r="AM13" s="588" t="s">
        <v>410</v>
      </c>
      <c r="AN13" s="565">
        <v>0.22727272727272727</v>
      </c>
      <c r="AO13" s="565">
        <v>0</v>
      </c>
      <c r="AP13" s="565">
        <v>-0.22727272727272727</v>
      </c>
      <c r="AQ13" s="588" t="s">
        <v>422</v>
      </c>
      <c r="AS13" s="529">
        <v>80.099999999999994</v>
      </c>
      <c r="AU13" s="529" t="s">
        <v>403</v>
      </c>
    </row>
    <row r="14" spans="1:47" x14ac:dyDescent="0.2">
      <c r="A14" s="584" t="s">
        <v>412</v>
      </c>
      <c r="B14" s="585">
        <v>74.400000000000006</v>
      </c>
      <c r="C14" s="586">
        <v>74.5</v>
      </c>
      <c r="D14" s="586">
        <v>74.400000000000006</v>
      </c>
      <c r="E14" s="586">
        <v>74.599999999999994</v>
      </c>
      <c r="F14" s="586">
        <v>74.8</v>
      </c>
      <c r="G14" s="586">
        <v>74.7</v>
      </c>
      <c r="H14" s="586">
        <v>75.3</v>
      </c>
      <c r="I14" s="586">
        <v>75.400000000000006</v>
      </c>
      <c r="J14" s="586">
        <v>75.5</v>
      </c>
      <c r="K14" s="586">
        <v>75.5</v>
      </c>
      <c r="L14" s="586">
        <v>75.8</v>
      </c>
      <c r="M14" s="586">
        <v>76.3</v>
      </c>
      <c r="N14" s="586">
        <v>76.5</v>
      </c>
      <c r="O14" s="586">
        <v>76.8</v>
      </c>
      <c r="P14" s="586">
        <v>76.8</v>
      </c>
      <c r="Q14" s="586">
        <v>77.5</v>
      </c>
      <c r="R14" s="586">
        <v>77.599999999999994</v>
      </c>
      <c r="S14" s="586">
        <v>78.2</v>
      </c>
      <c r="T14" s="586">
        <v>78.3</v>
      </c>
      <c r="U14" s="586">
        <v>78.5</v>
      </c>
      <c r="V14" s="586">
        <v>78.5</v>
      </c>
      <c r="W14" s="586">
        <v>78.7</v>
      </c>
      <c r="X14" s="586">
        <v>78.599999999999994</v>
      </c>
      <c r="Y14" s="586">
        <v>79.099999999999994</v>
      </c>
      <c r="Z14" s="586">
        <v>79.2</v>
      </c>
      <c r="AA14" s="586">
        <v>79.900000000000006</v>
      </c>
      <c r="AB14" s="586">
        <v>80.2</v>
      </c>
      <c r="AC14" s="586">
        <v>80.5</v>
      </c>
      <c r="AD14" s="586">
        <v>80.5</v>
      </c>
      <c r="AE14" s="586">
        <v>80.900000000000006</v>
      </c>
      <c r="AF14" s="586">
        <v>81.099999999999994</v>
      </c>
      <c r="AG14" s="586">
        <v>81.2</v>
      </c>
      <c r="AH14" s="586">
        <v>81.3</v>
      </c>
      <c r="AI14" s="586">
        <v>82</v>
      </c>
      <c r="AJ14" s="586">
        <v>81.599999999999994</v>
      </c>
      <c r="AK14" s="586">
        <v>82.1</v>
      </c>
      <c r="AL14" s="587">
        <f t="shared" si="0"/>
        <v>20</v>
      </c>
      <c r="AM14" s="588" t="s">
        <v>412</v>
      </c>
      <c r="AN14" s="565">
        <v>0.23636363636363586</v>
      </c>
      <c r="AO14" s="565">
        <v>3.3333333333336178E-2</v>
      </c>
      <c r="AP14" s="565">
        <v>-0.20303030303029967</v>
      </c>
      <c r="AQ14" s="588" t="s">
        <v>418</v>
      </c>
      <c r="AS14" s="529">
        <v>80.7</v>
      </c>
      <c r="AU14" s="529" t="s">
        <v>415</v>
      </c>
    </row>
    <row r="15" spans="1:47" x14ac:dyDescent="0.2">
      <c r="A15" s="584" t="s">
        <v>413</v>
      </c>
      <c r="B15" s="585">
        <v>77.5</v>
      </c>
      <c r="C15" s="586">
        <v>77.8</v>
      </c>
      <c r="D15" s="586">
        <v>77.7</v>
      </c>
      <c r="E15" s="586">
        <v>77.8</v>
      </c>
      <c r="F15" s="586">
        <v>77.599999999999994</v>
      </c>
      <c r="G15" s="586">
        <v>77.7</v>
      </c>
      <c r="H15" s="586">
        <v>77.900000000000006</v>
      </c>
      <c r="I15" s="586">
        <v>77.8</v>
      </c>
      <c r="J15" s="586">
        <v>77.900000000000006</v>
      </c>
      <c r="K15" s="586">
        <v>77.8</v>
      </c>
      <c r="L15" s="586">
        <v>78.099999999999994</v>
      </c>
      <c r="M15" s="586">
        <v>78</v>
      </c>
      <c r="N15" s="586">
        <v>77.8</v>
      </c>
      <c r="O15" s="586">
        <v>78.2</v>
      </c>
      <c r="P15" s="586">
        <v>77.900000000000006</v>
      </c>
      <c r="Q15" s="586">
        <v>78.3</v>
      </c>
      <c r="R15" s="586">
        <v>78.599999999999994</v>
      </c>
      <c r="S15" s="586">
        <v>79</v>
      </c>
      <c r="T15" s="586">
        <v>79</v>
      </c>
      <c r="U15" s="586">
        <v>79.2</v>
      </c>
      <c r="V15" s="586">
        <v>79.3</v>
      </c>
      <c r="W15" s="586">
        <v>79.400000000000006</v>
      </c>
      <c r="X15" s="586">
        <v>79.8</v>
      </c>
      <c r="Y15" s="586">
        <v>80.2</v>
      </c>
      <c r="Z15" s="586">
        <v>80.5</v>
      </c>
      <c r="AA15" s="586">
        <v>80.7</v>
      </c>
      <c r="AB15" s="586">
        <v>80.599999999999994</v>
      </c>
      <c r="AC15" s="586">
        <v>81</v>
      </c>
      <c r="AD15" s="586">
        <v>81.099999999999994</v>
      </c>
      <c r="AE15" s="586">
        <v>81.400000000000006</v>
      </c>
      <c r="AF15" s="586">
        <v>81.900000000000006</v>
      </c>
      <c r="AG15" s="586">
        <v>82.1</v>
      </c>
      <c r="AH15" s="586">
        <v>82.4</v>
      </c>
      <c r="AI15" s="586">
        <v>82.8</v>
      </c>
      <c r="AJ15" s="586">
        <v>82.7</v>
      </c>
      <c r="AK15" s="586">
        <v>82.8</v>
      </c>
      <c r="AL15" s="587">
        <f t="shared" si="0"/>
        <v>18</v>
      </c>
      <c r="AM15" s="588" t="s">
        <v>413</v>
      </c>
      <c r="AN15" s="565">
        <v>0.19999999999999896</v>
      </c>
      <c r="AO15" s="565">
        <v>0</v>
      </c>
      <c r="AP15" s="565">
        <v>-0.19999999999999896</v>
      </c>
      <c r="AQ15" s="588" t="s">
        <v>154</v>
      </c>
      <c r="AS15" s="529">
        <v>81.099999999999994</v>
      </c>
      <c r="AU15" s="529" t="s">
        <v>154</v>
      </c>
    </row>
    <row r="16" spans="1:47" x14ac:dyDescent="0.2">
      <c r="A16" s="584" t="s">
        <v>402</v>
      </c>
      <c r="B16" s="585">
        <v>74.099999999999994</v>
      </c>
      <c r="C16" s="586">
        <v>74.7</v>
      </c>
      <c r="D16" s="586">
        <v>74.8</v>
      </c>
      <c r="E16" s="586">
        <v>74.3</v>
      </c>
      <c r="F16" s="586">
        <v>74.5</v>
      </c>
      <c r="G16" s="586">
        <v>75.099999999999994</v>
      </c>
      <c r="H16" s="586">
        <v>75.099999999999994</v>
      </c>
      <c r="I16" s="586">
        <v>75</v>
      </c>
      <c r="J16" s="586">
        <v>74.900000000000006</v>
      </c>
      <c r="K16" s="586">
        <v>74.900000000000006</v>
      </c>
      <c r="L16" s="586">
        <v>75</v>
      </c>
      <c r="M16" s="586">
        <v>74.8</v>
      </c>
      <c r="N16" s="586">
        <v>74</v>
      </c>
      <c r="O16" s="586">
        <v>72.900000000000006</v>
      </c>
      <c r="P16" s="586">
        <v>74.3</v>
      </c>
      <c r="Q16" s="586">
        <v>75.599999999999994</v>
      </c>
      <c r="R16" s="586">
        <v>75.900000000000006</v>
      </c>
      <c r="S16" s="586">
        <v>75.400000000000006</v>
      </c>
      <c r="T16" s="586">
        <v>76.099999999999994</v>
      </c>
      <c r="U16" s="586">
        <v>76.400000000000006</v>
      </c>
      <c r="V16" s="586">
        <v>76.5</v>
      </c>
      <c r="W16" s="586">
        <v>77.2</v>
      </c>
      <c r="X16" s="586">
        <v>77.2</v>
      </c>
      <c r="Y16" s="586">
        <v>78</v>
      </c>
      <c r="Z16" s="586">
        <v>78.2</v>
      </c>
      <c r="AA16" s="586">
        <v>78.599999999999994</v>
      </c>
      <c r="AB16" s="586">
        <v>78.900000000000006</v>
      </c>
      <c r="AC16" s="586">
        <v>79.5</v>
      </c>
      <c r="AD16" s="586">
        <v>80.3</v>
      </c>
      <c r="AE16" s="586">
        <v>80.8</v>
      </c>
      <c r="AF16" s="586">
        <v>81.3</v>
      </c>
      <c r="AG16" s="586">
        <v>81.5</v>
      </c>
      <c r="AH16" s="586">
        <v>81.7</v>
      </c>
      <c r="AI16" s="586">
        <v>81.900000000000006</v>
      </c>
      <c r="AJ16" s="586">
        <v>82.2</v>
      </c>
      <c r="AK16" s="586">
        <v>82.2</v>
      </c>
      <c r="AL16" s="587">
        <f t="shared" si="0"/>
        <v>19</v>
      </c>
      <c r="AM16" s="588" t="s">
        <v>402</v>
      </c>
      <c r="AN16" s="565">
        <v>0.29090909090909117</v>
      </c>
      <c r="AO16" s="565">
        <v>9.9999999999999048E-2</v>
      </c>
      <c r="AP16" s="565">
        <v>-0.19090909090909214</v>
      </c>
      <c r="AQ16" s="588" t="s">
        <v>420</v>
      </c>
      <c r="AS16" s="529">
        <v>81.3</v>
      </c>
      <c r="AU16" s="529" t="s">
        <v>408</v>
      </c>
    </row>
    <row r="17" spans="1:47" x14ac:dyDescent="0.2">
      <c r="A17" s="584" t="s">
        <v>417</v>
      </c>
      <c r="B17" s="585">
        <v>78.2</v>
      </c>
      <c r="C17" s="586">
        <v>78.8</v>
      </c>
      <c r="D17" s="586">
        <v>78.5</v>
      </c>
      <c r="E17" s="586">
        <v>79</v>
      </c>
      <c r="F17" s="586">
        <v>78.7</v>
      </c>
      <c r="G17" s="586">
        <v>78.900000000000006</v>
      </c>
      <c r="H17" s="586">
        <v>78.8</v>
      </c>
      <c r="I17" s="586">
        <v>78.8</v>
      </c>
      <c r="J17" s="586">
        <v>79</v>
      </c>
      <c r="K17" s="586">
        <v>79</v>
      </c>
      <c r="L17" s="586">
        <v>79.5</v>
      </c>
      <c r="M17" s="586">
        <v>79.599999999999994</v>
      </c>
      <c r="N17" s="586">
        <v>79.5</v>
      </c>
      <c r="O17" s="586">
        <v>80.3</v>
      </c>
      <c r="P17" s="586">
        <v>80.400000000000006</v>
      </c>
      <c r="Q17" s="586">
        <v>80.7</v>
      </c>
      <c r="R17" s="586">
        <v>80.7</v>
      </c>
      <c r="S17" s="586">
        <v>81</v>
      </c>
      <c r="T17" s="586">
        <v>81.2</v>
      </c>
      <c r="U17" s="586">
        <v>81.2</v>
      </c>
      <c r="V17" s="586">
        <v>81.7</v>
      </c>
      <c r="W17" s="586">
        <v>81.599999999999994</v>
      </c>
      <c r="X17" s="586">
        <v>81.900000000000006</v>
      </c>
      <c r="Y17" s="586">
        <v>82.5</v>
      </c>
      <c r="Z17" s="586">
        <v>82.5</v>
      </c>
      <c r="AA17" s="586">
        <v>83.1</v>
      </c>
      <c r="AB17" s="586">
        <v>83.1</v>
      </c>
      <c r="AC17" s="586">
        <v>83.3</v>
      </c>
      <c r="AD17" s="586">
        <v>83.5</v>
      </c>
      <c r="AE17" s="586">
        <v>83.5</v>
      </c>
      <c r="AF17" s="586">
        <v>83.8</v>
      </c>
      <c r="AG17" s="586">
        <v>83.7</v>
      </c>
      <c r="AH17" s="586">
        <v>84.1</v>
      </c>
      <c r="AI17" s="586">
        <v>84.1</v>
      </c>
      <c r="AJ17" s="586">
        <v>84.4</v>
      </c>
      <c r="AK17" s="586">
        <v>84.4</v>
      </c>
      <c r="AL17" s="587">
        <f t="shared" si="0"/>
        <v>6</v>
      </c>
      <c r="AM17" s="588" t="s">
        <v>417</v>
      </c>
      <c r="AN17" s="565">
        <v>0.2545454545454543</v>
      </c>
      <c r="AO17" s="565">
        <v>6.6666666666667609E-2</v>
      </c>
      <c r="AP17" s="565">
        <v>-0.1878787878787867</v>
      </c>
      <c r="AQ17" s="588" t="s">
        <v>414</v>
      </c>
      <c r="AS17" s="529">
        <v>82</v>
      </c>
      <c r="AU17" s="529" t="s">
        <v>416</v>
      </c>
    </row>
    <row r="18" spans="1:47" x14ac:dyDescent="0.2">
      <c r="A18" s="584" t="s">
        <v>418</v>
      </c>
      <c r="B18" s="585"/>
      <c r="C18" s="586"/>
      <c r="D18" s="586"/>
      <c r="E18" s="586"/>
      <c r="F18" s="586"/>
      <c r="G18" s="586"/>
      <c r="H18" s="586"/>
      <c r="I18" s="586"/>
      <c r="J18" s="586"/>
      <c r="K18" s="586"/>
      <c r="L18" s="586"/>
      <c r="M18" s="586"/>
      <c r="N18" s="586"/>
      <c r="O18" s="586"/>
      <c r="P18" s="586"/>
      <c r="Q18" s="586"/>
      <c r="R18" s="586"/>
      <c r="S18" s="586">
        <v>82.6</v>
      </c>
      <c r="T18" s="586">
        <v>82.7</v>
      </c>
      <c r="U18" s="586">
        <v>83</v>
      </c>
      <c r="V18" s="586">
        <v>83</v>
      </c>
      <c r="W18" s="586">
        <v>83</v>
      </c>
      <c r="X18" s="586">
        <v>82.7</v>
      </c>
      <c r="Y18" s="586">
        <v>83.8</v>
      </c>
      <c r="Z18" s="586">
        <v>83.8</v>
      </c>
      <c r="AA18" s="586">
        <v>84.5</v>
      </c>
      <c r="AB18" s="586">
        <v>84.8</v>
      </c>
      <c r="AC18" s="586">
        <v>84.8</v>
      </c>
      <c r="AD18" s="586">
        <v>85</v>
      </c>
      <c r="AE18" s="586">
        <v>85.3</v>
      </c>
      <c r="AF18" s="586">
        <v>85.7</v>
      </c>
      <c r="AG18" s="586">
        <v>85.4</v>
      </c>
      <c r="AH18" s="586">
        <v>85.6</v>
      </c>
      <c r="AI18" s="586">
        <v>86.1</v>
      </c>
      <c r="AJ18" s="586">
        <v>85.6</v>
      </c>
      <c r="AK18" s="586">
        <v>85.7</v>
      </c>
      <c r="AL18" s="587">
        <f t="shared" si="0"/>
        <v>2</v>
      </c>
      <c r="AM18" s="588" t="s">
        <v>418</v>
      </c>
      <c r="AN18" s="565">
        <v>0.18181818181818182</v>
      </c>
      <c r="AO18" s="565">
        <v>0</v>
      </c>
      <c r="AP18" s="565">
        <v>-0.18181818181818182</v>
      </c>
      <c r="AQ18" s="588" t="s">
        <v>421</v>
      </c>
      <c r="AS18" s="529">
        <v>82.1</v>
      </c>
      <c r="AU18" s="529" t="s">
        <v>412</v>
      </c>
    </row>
    <row r="19" spans="1:47" ht="25.5" x14ac:dyDescent="0.2">
      <c r="A19" s="590" t="s">
        <v>419</v>
      </c>
      <c r="B19" s="585">
        <v>76.400000000000006</v>
      </c>
      <c r="C19" s="586">
        <v>76.7</v>
      </c>
      <c r="D19" s="586">
        <v>77</v>
      </c>
      <c r="E19" s="586">
        <v>77.5</v>
      </c>
      <c r="F19" s="586">
        <v>77.599999999999994</v>
      </c>
      <c r="G19" s="586">
        <v>77.7</v>
      </c>
      <c r="H19" s="586">
        <v>78.2</v>
      </c>
      <c r="I19" s="586">
        <v>78.400000000000006</v>
      </c>
      <c r="J19" s="586">
        <v>78.599999999999994</v>
      </c>
      <c r="K19" s="586">
        <v>78.5</v>
      </c>
      <c r="L19" s="586">
        <v>78.8</v>
      </c>
      <c r="M19" s="586">
        <v>79.3</v>
      </c>
      <c r="N19" s="586">
        <v>79.400000000000006</v>
      </c>
      <c r="O19" s="586">
        <v>79.7</v>
      </c>
      <c r="P19" s="586">
        <v>79.900000000000006</v>
      </c>
      <c r="Q19" s="586">
        <v>80.099999999999994</v>
      </c>
      <c r="R19" s="586">
        <v>80.5</v>
      </c>
      <c r="S19" s="586">
        <v>80.8</v>
      </c>
      <c r="T19" s="586">
        <v>81</v>
      </c>
      <c r="U19" s="586">
        <v>81.2</v>
      </c>
      <c r="V19" s="586">
        <v>81.400000000000006</v>
      </c>
      <c r="W19" s="586">
        <v>81.3</v>
      </c>
      <c r="X19" s="586">
        <v>81.3</v>
      </c>
      <c r="Y19" s="586">
        <v>81.900000000000006</v>
      </c>
      <c r="Z19" s="586">
        <v>82</v>
      </c>
      <c r="AA19" s="586">
        <v>82.4</v>
      </c>
      <c r="AB19" s="586">
        <v>82.7</v>
      </c>
      <c r="AC19" s="586">
        <v>82.7</v>
      </c>
      <c r="AD19" s="586">
        <v>82.8</v>
      </c>
      <c r="AE19" s="586">
        <v>83</v>
      </c>
      <c r="AF19" s="586">
        <v>83.1</v>
      </c>
      <c r="AG19" s="586">
        <v>83.1</v>
      </c>
      <c r="AH19" s="586">
        <v>83</v>
      </c>
      <c r="AI19" s="586">
        <v>83.6</v>
      </c>
      <c r="AJ19" s="586">
        <v>83.1</v>
      </c>
      <c r="AK19" s="586">
        <v>83.5</v>
      </c>
      <c r="AL19" s="587">
        <f t="shared" si="0"/>
        <v>15</v>
      </c>
      <c r="AM19" s="591" t="s">
        <v>419</v>
      </c>
      <c r="AN19" s="565">
        <v>0.20909090909090883</v>
      </c>
      <c r="AO19" s="565">
        <v>3.3333333333336178E-2</v>
      </c>
      <c r="AP19" s="565">
        <v>-0.17575757575757264</v>
      </c>
      <c r="AQ19" s="588" t="s">
        <v>174</v>
      </c>
      <c r="AS19" s="529">
        <v>82.2</v>
      </c>
      <c r="AU19" s="529" t="s">
        <v>402</v>
      </c>
    </row>
    <row r="20" spans="1:47" x14ac:dyDescent="0.2">
      <c r="A20" s="584" t="s">
        <v>421</v>
      </c>
      <c r="B20" s="585">
        <v>77.900000000000006</v>
      </c>
      <c r="C20" s="586">
        <v>78.2</v>
      </c>
      <c r="D20" s="586">
        <v>78</v>
      </c>
      <c r="E20" s="586">
        <v>78.599999999999994</v>
      </c>
      <c r="F20" s="586">
        <v>78.400000000000006</v>
      </c>
      <c r="G20" s="586">
        <v>78.8</v>
      </c>
      <c r="H20" s="586">
        <v>78.599999999999994</v>
      </c>
      <c r="I20" s="586">
        <v>79.3</v>
      </c>
      <c r="J20" s="586">
        <v>79.5</v>
      </c>
      <c r="K20" s="586">
        <v>79.5</v>
      </c>
      <c r="L20" s="586">
        <v>79.8</v>
      </c>
      <c r="M20" s="586">
        <v>79.7</v>
      </c>
      <c r="N20" s="586">
        <v>80.099999999999994</v>
      </c>
      <c r="O20" s="586">
        <v>80.3</v>
      </c>
      <c r="P20" s="586">
        <v>80.400000000000006</v>
      </c>
      <c r="Q20" s="586">
        <v>80.599999999999994</v>
      </c>
      <c r="R20" s="586">
        <v>81</v>
      </c>
      <c r="S20" s="586">
        <v>80.900000000000006</v>
      </c>
      <c r="T20" s="586">
        <v>81.099999999999994</v>
      </c>
      <c r="U20" s="586">
        <v>81.3</v>
      </c>
      <c r="V20" s="586">
        <v>81.900000000000006</v>
      </c>
      <c r="W20" s="586">
        <v>82</v>
      </c>
      <c r="X20" s="586">
        <v>82</v>
      </c>
      <c r="Y20" s="586">
        <v>82.2</v>
      </c>
      <c r="Z20" s="586">
        <v>82.5</v>
      </c>
      <c r="AA20" s="586">
        <v>82.7</v>
      </c>
      <c r="AB20" s="586">
        <v>82.5</v>
      </c>
      <c r="AC20" s="586">
        <v>83</v>
      </c>
      <c r="AD20" s="586">
        <v>83.3</v>
      </c>
      <c r="AE20" s="586">
        <v>83.3</v>
      </c>
      <c r="AF20" s="586">
        <v>83.6</v>
      </c>
      <c r="AG20" s="586">
        <v>83.4</v>
      </c>
      <c r="AH20" s="586">
        <v>84</v>
      </c>
      <c r="AI20" s="586">
        <v>84.1</v>
      </c>
      <c r="AJ20" s="586">
        <v>83.7</v>
      </c>
      <c r="AK20" s="586">
        <v>84</v>
      </c>
      <c r="AL20" s="587">
        <f t="shared" si="0"/>
        <v>12</v>
      </c>
      <c r="AM20" s="588" t="s">
        <v>421</v>
      </c>
      <c r="AN20" s="565">
        <v>0.2454545454545457</v>
      </c>
      <c r="AO20" s="565">
        <v>9.9999999999999048E-2</v>
      </c>
      <c r="AP20" s="565">
        <v>-0.14545454545454667</v>
      </c>
      <c r="AQ20" s="588" t="s">
        <v>408</v>
      </c>
      <c r="AS20" s="529">
        <v>82.8</v>
      </c>
      <c r="AU20" s="529" t="s">
        <v>413</v>
      </c>
    </row>
    <row r="21" spans="1:47" x14ac:dyDescent="0.2">
      <c r="A21" s="584" t="s">
        <v>411</v>
      </c>
      <c r="B21" s="585">
        <v>73</v>
      </c>
      <c r="C21" s="586">
        <v>73.3</v>
      </c>
      <c r="D21" s="586">
        <v>73.099999999999994</v>
      </c>
      <c r="E21" s="586">
        <v>73.3</v>
      </c>
      <c r="F21" s="586">
        <v>73.2</v>
      </c>
      <c r="G21" s="586">
        <v>73.3</v>
      </c>
      <c r="H21" s="586">
        <v>73.900000000000006</v>
      </c>
      <c r="I21" s="586">
        <v>74.2</v>
      </c>
      <c r="J21" s="586">
        <v>73.8</v>
      </c>
      <c r="K21" s="586">
        <v>73.8</v>
      </c>
      <c r="L21" s="586">
        <v>74</v>
      </c>
      <c r="M21" s="586">
        <v>74</v>
      </c>
      <c r="N21" s="586">
        <v>74</v>
      </c>
      <c r="O21" s="586">
        <v>74.5</v>
      </c>
      <c r="P21" s="586">
        <v>74.8</v>
      </c>
      <c r="Q21" s="586">
        <v>75</v>
      </c>
      <c r="R21" s="586">
        <v>75.5</v>
      </c>
      <c r="S21" s="586">
        <v>75.599999999999994</v>
      </c>
      <c r="T21" s="586">
        <v>75.599999999999994</v>
      </c>
      <c r="U21" s="586">
        <v>76.2</v>
      </c>
      <c r="V21" s="586">
        <v>76.7</v>
      </c>
      <c r="W21" s="586">
        <v>76.7</v>
      </c>
      <c r="X21" s="586">
        <v>76.7</v>
      </c>
      <c r="Y21" s="586">
        <v>77.2</v>
      </c>
      <c r="Z21" s="586">
        <v>77.2</v>
      </c>
      <c r="AA21" s="586">
        <v>77.8</v>
      </c>
      <c r="AB21" s="586">
        <v>77.8</v>
      </c>
      <c r="AC21" s="586">
        <v>78.3</v>
      </c>
      <c r="AD21" s="586">
        <v>78.400000000000006</v>
      </c>
      <c r="AE21" s="586">
        <v>78.599999999999994</v>
      </c>
      <c r="AF21" s="586">
        <v>78.7</v>
      </c>
      <c r="AG21" s="586">
        <v>78.7</v>
      </c>
      <c r="AH21" s="586">
        <v>79.099999999999994</v>
      </c>
      <c r="AI21" s="586">
        <v>79.400000000000006</v>
      </c>
      <c r="AJ21" s="586">
        <v>79</v>
      </c>
      <c r="AK21" s="586">
        <v>79.7</v>
      </c>
      <c r="AL21" s="587">
        <f t="shared" si="0"/>
        <v>26</v>
      </c>
      <c r="AM21" s="588" t="s">
        <v>411</v>
      </c>
      <c r="AN21" s="565">
        <v>0.27272727272727271</v>
      </c>
      <c r="AO21" s="565">
        <v>0.1333333333333305</v>
      </c>
      <c r="AP21" s="565">
        <v>-0.13939393939394221</v>
      </c>
      <c r="AQ21" s="588" t="s">
        <v>413</v>
      </c>
      <c r="AS21" s="529">
        <v>82.9</v>
      </c>
      <c r="AU21" s="529" t="s">
        <v>174</v>
      </c>
    </row>
    <row r="22" spans="1:47" x14ac:dyDescent="0.2">
      <c r="A22" s="584" t="s">
        <v>424</v>
      </c>
      <c r="B22" s="585"/>
      <c r="C22" s="586"/>
      <c r="D22" s="586"/>
      <c r="E22" s="586"/>
      <c r="F22" s="586"/>
      <c r="G22" s="586">
        <v>76.400000000000006</v>
      </c>
      <c r="H22" s="586">
        <v>77.3</v>
      </c>
      <c r="I22" s="586">
        <v>77.3</v>
      </c>
      <c r="J22" s="586">
        <v>77.2</v>
      </c>
      <c r="K22" s="586">
        <v>77.7</v>
      </c>
      <c r="L22" s="586">
        <v>77.900000000000006</v>
      </c>
      <c r="M22" s="586">
        <v>78.3</v>
      </c>
      <c r="N22" s="586">
        <v>78.099999999999994</v>
      </c>
      <c r="O22" s="586">
        <v>78.599999999999994</v>
      </c>
      <c r="P22" s="586">
        <v>78.3</v>
      </c>
      <c r="Q22" s="586">
        <v>78.7</v>
      </c>
      <c r="R22" s="586">
        <v>78.7</v>
      </c>
      <c r="S22" s="586">
        <v>79.099999999999994</v>
      </c>
      <c r="T22" s="586">
        <v>78.900000000000006</v>
      </c>
      <c r="U22" s="586">
        <v>79.2</v>
      </c>
      <c r="V22" s="586">
        <v>79.900000000000006</v>
      </c>
      <c r="W22" s="586">
        <v>80.400000000000006</v>
      </c>
      <c r="X22" s="586">
        <v>80.7</v>
      </c>
      <c r="Y22" s="586">
        <v>81.099999999999994</v>
      </c>
      <c r="Z22" s="586">
        <v>81.3</v>
      </c>
      <c r="AA22" s="586">
        <v>81.7</v>
      </c>
      <c r="AB22" s="586">
        <v>82.1</v>
      </c>
      <c r="AC22" s="586">
        <v>82.4</v>
      </c>
      <c r="AD22" s="586">
        <v>82.7</v>
      </c>
      <c r="AE22" s="586">
        <v>83.1</v>
      </c>
      <c r="AF22" s="586">
        <v>83</v>
      </c>
      <c r="AG22" s="586">
        <v>83.1</v>
      </c>
      <c r="AH22" s="586">
        <v>83.1</v>
      </c>
      <c r="AI22" s="586">
        <v>83.5</v>
      </c>
      <c r="AJ22" s="586">
        <v>83.4</v>
      </c>
      <c r="AK22" s="586">
        <v>83.6</v>
      </c>
      <c r="AL22" s="587">
        <f t="shared" si="0"/>
        <v>14</v>
      </c>
      <c r="AM22" s="588" t="s">
        <v>424</v>
      </c>
      <c r="AN22" s="565">
        <v>0.22727272727272727</v>
      </c>
      <c r="AO22" s="565">
        <v>0.10000000000000379</v>
      </c>
      <c r="AP22" s="565">
        <v>-0.12727272727272348</v>
      </c>
      <c r="AQ22" s="588" t="s">
        <v>417</v>
      </c>
      <c r="AS22" s="529">
        <v>83.2</v>
      </c>
      <c r="AU22" s="529" t="s">
        <v>422</v>
      </c>
    </row>
    <row r="23" spans="1:47" x14ac:dyDescent="0.2">
      <c r="A23" s="584" t="s">
        <v>425</v>
      </c>
      <c r="B23" s="585"/>
      <c r="C23" s="586"/>
      <c r="D23" s="586"/>
      <c r="E23" s="586"/>
      <c r="F23" s="586">
        <v>78.8</v>
      </c>
      <c r="G23" s="586">
        <v>79.099999999999994</v>
      </c>
      <c r="H23" s="586">
        <v>79.599999999999994</v>
      </c>
      <c r="I23" s="586">
        <v>79.7</v>
      </c>
      <c r="J23" s="586">
        <v>80.2</v>
      </c>
      <c r="K23" s="586">
        <v>80.3</v>
      </c>
      <c r="L23" s="586">
        <v>80.400000000000006</v>
      </c>
      <c r="M23" s="586">
        <v>80.8</v>
      </c>
      <c r="N23" s="586">
        <v>81</v>
      </c>
      <c r="O23" s="586">
        <v>81.2</v>
      </c>
      <c r="P23" s="586">
        <v>81.5</v>
      </c>
      <c r="Q23" s="586">
        <v>81.8</v>
      </c>
      <c r="R23" s="586">
        <v>82</v>
      </c>
      <c r="S23" s="586">
        <v>82.1</v>
      </c>
      <c r="T23" s="586">
        <v>82.6</v>
      </c>
      <c r="U23" s="586">
        <v>82.8</v>
      </c>
      <c r="V23" s="586">
        <v>83.2</v>
      </c>
      <c r="W23" s="586">
        <v>83.2</v>
      </c>
      <c r="X23" s="586">
        <v>82.8</v>
      </c>
      <c r="Y23" s="586">
        <v>83.7</v>
      </c>
      <c r="Z23" s="586">
        <v>83.6</v>
      </c>
      <c r="AA23" s="586">
        <v>84.1</v>
      </c>
      <c r="AB23" s="586">
        <v>84.2</v>
      </c>
      <c r="AC23" s="586">
        <v>84.2</v>
      </c>
      <c r="AD23" s="586">
        <v>84.3</v>
      </c>
      <c r="AE23" s="586">
        <v>84.7</v>
      </c>
      <c r="AF23" s="586">
        <v>84.8</v>
      </c>
      <c r="AG23" s="586">
        <v>84.8</v>
      </c>
      <c r="AH23" s="586">
        <v>85.2</v>
      </c>
      <c r="AI23" s="586">
        <v>85.6</v>
      </c>
      <c r="AJ23" s="586">
        <v>84.9</v>
      </c>
      <c r="AK23" s="586">
        <v>85.6</v>
      </c>
      <c r="AL23" s="587">
        <f t="shared" si="0"/>
        <v>3</v>
      </c>
      <c r="AM23" s="588" t="s">
        <v>425</v>
      </c>
      <c r="AN23" s="565">
        <v>0.2454545454545457</v>
      </c>
      <c r="AO23" s="565">
        <v>0.13333333333333522</v>
      </c>
      <c r="AP23" s="565">
        <v>-0.11212121212121048</v>
      </c>
      <c r="AQ23" s="588" t="s">
        <v>427</v>
      </c>
      <c r="AS23" s="529">
        <v>83.5</v>
      </c>
      <c r="AU23" s="529" t="s">
        <v>419</v>
      </c>
    </row>
    <row r="24" spans="1:47" x14ac:dyDescent="0.2">
      <c r="A24" s="584" t="s">
        <v>406</v>
      </c>
      <c r="B24" s="585"/>
      <c r="C24" s="586"/>
      <c r="D24" s="586"/>
      <c r="E24" s="586"/>
      <c r="F24" s="586"/>
      <c r="G24" s="586"/>
      <c r="H24" s="586"/>
      <c r="I24" s="586"/>
      <c r="J24" s="586"/>
      <c r="K24" s="586"/>
      <c r="L24" s="586"/>
      <c r="M24" s="586"/>
      <c r="N24" s="586"/>
      <c r="O24" s="586"/>
      <c r="P24" s="586"/>
      <c r="Q24" s="586"/>
      <c r="R24" s="586"/>
      <c r="S24" s="586"/>
      <c r="T24" s="586"/>
      <c r="U24" s="586"/>
      <c r="V24" s="586"/>
      <c r="W24" s="586">
        <v>75.8</v>
      </c>
      <c r="X24" s="586">
        <v>75.7</v>
      </c>
      <c r="Y24" s="586">
        <v>76</v>
      </c>
      <c r="Z24" s="586">
        <v>76.3</v>
      </c>
      <c r="AA24" s="586">
        <v>76.099999999999994</v>
      </c>
      <c r="AB24" s="586">
        <v>76.2</v>
      </c>
      <c r="AC24" s="586">
        <v>77.5</v>
      </c>
      <c r="AD24" s="586">
        <v>77.7</v>
      </c>
      <c r="AE24" s="586">
        <v>78</v>
      </c>
      <c r="AF24" s="586">
        <v>78.8</v>
      </c>
      <c r="AG24" s="586">
        <v>78.900000000000006</v>
      </c>
      <c r="AH24" s="586">
        <v>78.900000000000006</v>
      </c>
      <c r="AI24" s="586">
        <v>79.400000000000006</v>
      </c>
      <c r="AJ24" s="586">
        <v>79.5</v>
      </c>
      <c r="AK24" s="586">
        <v>79.599999999999994</v>
      </c>
      <c r="AL24" s="587">
        <f t="shared" si="0"/>
        <v>27</v>
      </c>
      <c r="AM24" s="588" t="s">
        <v>406</v>
      </c>
      <c r="AN24" s="565">
        <v>0.19090909090909039</v>
      </c>
      <c r="AO24" s="565">
        <v>9.9999999999999048E-2</v>
      </c>
      <c r="AP24" s="565">
        <v>-9.0909090909091342E-2</v>
      </c>
      <c r="AQ24" s="588" t="s">
        <v>401</v>
      </c>
      <c r="AS24" s="529">
        <v>83.6</v>
      </c>
      <c r="AU24" s="529" t="s">
        <v>424</v>
      </c>
    </row>
    <row r="25" spans="1:47" x14ac:dyDescent="0.2">
      <c r="A25" s="584" t="s">
        <v>403</v>
      </c>
      <c r="B25" s="585">
        <v>75.400000000000006</v>
      </c>
      <c r="C25" s="586">
        <v>75.8</v>
      </c>
      <c r="D25" s="586">
        <v>75.7</v>
      </c>
      <c r="E25" s="586">
        <v>75.3</v>
      </c>
      <c r="F25" s="586">
        <v>75.3</v>
      </c>
      <c r="G25" s="586">
        <v>76.400000000000006</v>
      </c>
      <c r="H25" s="586">
        <v>76.3</v>
      </c>
      <c r="I25" s="586">
        <v>76.3</v>
      </c>
      <c r="J25" s="586">
        <v>76.3</v>
      </c>
      <c r="K25" s="586">
        <v>76.3</v>
      </c>
      <c r="L25" s="586">
        <v>76</v>
      </c>
      <c r="M25" s="586">
        <v>76</v>
      </c>
      <c r="N25" s="586">
        <v>75</v>
      </c>
      <c r="O25" s="586">
        <v>74.900000000000006</v>
      </c>
      <c r="P25" s="586">
        <v>75.099999999999994</v>
      </c>
      <c r="Q25" s="586">
        <v>75.900000000000006</v>
      </c>
      <c r="R25" s="586">
        <v>76.599999999999994</v>
      </c>
      <c r="S25" s="586">
        <v>76.7</v>
      </c>
      <c r="T25" s="586">
        <v>77</v>
      </c>
      <c r="U25" s="586">
        <v>77.400000000000006</v>
      </c>
      <c r="V25" s="586">
        <v>77.400000000000006</v>
      </c>
      <c r="W25" s="586">
        <v>77.400000000000006</v>
      </c>
      <c r="X25" s="586">
        <v>77.7</v>
      </c>
      <c r="Y25" s="586">
        <v>77.7</v>
      </c>
      <c r="Z25" s="586">
        <v>77.400000000000006</v>
      </c>
      <c r="AA25" s="586">
        <v>77.099999999999994</v>
      </c>
      <c r="AB25" s="586">
        <v>77.2</v>
      </c>
      <c r="AC25" s="586">
        <v>77.599999999999994</v>
      </c>
      <c r="AD25" s="586">
        <v>78.7</v>
      </c>
      <c r="AE25" s="586">
        <v>78.900000000000006</v>
      </c>
      <c r="AF25" s="586">
        <v>79.3</v>
      </c>
      <c r="AG25" s="586">
        <v>79.599999999999994</v>
      </c>
      <c r="AH25" s="586">
        <v>79.599999999999994</v>
      </c>
      <c r="AI25" s="586">
        <v>80.099999999999994</v>
      </c>
      <c r="AJ25" s="586">
        <v>79.7</v>
      </c>
      <c r="AK25" s="586">
        <v>80.099999999999994</v>
      </c>
      <c r="AL25" s="587">
        <f t="shared" si="0"/>
        <v>25</v>
      </c>
      <c r="AM25" s="588" t="s">
        <v>403</v>
      </c>
      <c r="AN25" s="565">
        <v>0.24545454545454443</v>
      </c>
      <c r="AO25" s="565">
        <v>0.16666666666666666</v>
      </c>
      <c r="AP25" s="565">
        <v>-7.8787878787877769E-2</v>
      </c>
      <c r="AQ25" s="588" t="s">
        <v>424</v>
      </c>
      <c r="AS25" s="529">
        <v>84</v>
      </c>
      <c r="AU25" s="529" t="s">
        <v>404</v>
      </c>
    </row>
    <row r="26" spans="1:47" x14ac:dyDescent="0.2">
      <c r="A26" s="584" t="s">
        <v>405</v>
      </c>
      <c r="B26" s="585">
        <v>76.3</v>
      </c>
      <c r="C26" s="586">
        <v>76.400000000000006</v>
      </c>
      <c r="D26" s="586">
        <v>77.099999999999994</v>
      </c>
      <c r="E26" s="586">
        <v>76.900000000000006</v>
      </c>
      <c r="F26" s="586">
        <v>77.3</v>
      </c>
      <c r="G26" s="586">
        <v>78.7</v>
      </c>
      <c r="H26" s="586">
        <v>77.900000000000006</v>
      </c>
      <c r="I26" s="586">
        <v>79</v>
      </c>
      <c r="J26" s="586">
        <v>78.400000000000006</v>
      </c>
      <c r="K26" s="586">
        <v>78.7</v>
      </c>
      <c r="L26" s="586">
        <v>79.3</v>
      </c>
      <c r="M26" s="586">
        <v>78.599999999999994</v>
      </c>
      <c r="N26" s="586">
        <v>79.599999999999994</v>
      </c>
      <c r="O26" s="586">
        <v>79.900000000000006</v>
      </c>
      <c r="P26" s="586">
        <v>80.599999999999994</v>
      </c>
      <c r="Q26" s="586">
        <v>80.2</v>
      </c>
      <c r="R26" s="586">
        <v>80</v>
      </c>
      <c r="S26" s="586">
        <v>80.8</v>
      </c>
      <c r="T26" s="586">
        <v>81.400000000000006</v>
      </c>
      <c r="U26" s="586">
        <v>81.3</v>
      </c>
      <c r="V26" s="586">
        <v>80.7</v>
      </c>
      <c r="W26" s="586">
        <v>81.5</v>
      </c>
      <c r="X26" s="586">
        <v>80.8</v>
      </c>
      <c r="Y26" s="586">
        <v>82.4</v>
      </c>
      <c r="Z26" s="586">
        <v>82.3</v>
      </c>
      <c r="AA26" s="586">
        <v>81.900000000000006</v>
      </c>
      <c r="AB26" s="586">
        <v>82.2</v>
      </c>
      <c r="AC26" s="586">
        <v>83.1</v>
      </c>
      <c r="AD26" s="586">
        <v>83.3</v>
      </c>
      <c r="AE26" s="586">
        <v>83.5</v>
      </c>
      <c r="AF26" s="586">
        <v>83.6</v>
      </c>
      <c r="AG26" s="586">
        <v>83.8</v>
      </c>
      <c r="AH26" s="586">
        <v>83.9</v>
      </c>
      <c r="AI26" s="586">
        <v>85.2</v>
      </c>
      <c r="AJ26" s="586">
        <v>84.7</v>
      </c>
      <c r="AK26" s="586">
        <v>85.4</v>
      </c>
      <c r="AL26" s="587">
        <f t="shared" si="0"/>
        <v>4</v>
      </c>
      <c r="AM26" s="588" t="s">
        <v>405</v>
      </c>
      <c r="AN26" s="565">
        <v>0.15454545454545479</v>
      </c>
      <c r="AO26" s="565">
        <v>9.9999999999999048E-2</v>
      </c>
      <c r="AP26" s="565">
        <v>-5.4545454545455743E-2</v>
      </c>
      <c r="AQ26" s="588" t="s">
        <v>426</v>
      </c>
      <c r="AS26" s="529">
        <v>84</v>
      </c>
      <c r="AU26" s="529" t="s">
        <v>421</v>
      </c>
    </row>
    <row r="27" spans="1:47" x14ac:dyDescent="0.2">
      <c r="A27" s="584" t="s">
        <v>427</v>
      </c>
      <c r="B27" s="585">
        <v>73.900000000000006</v>
      </c>
      <c r="C27" s="586"/>
      <c r="D27" s="586"/>
      <c r="E27" s="586"/>
      <c r="F27" s="586"/>
      <c r="G27" s="586"/>
      <c r="H27" s="586"/>
      <c r="I27" s="586"/>
      <c r="J27" s="586"/>
      <c r="K27" s="586"/>
      <c r="L27" s="586"/>
      <c r="M27" s="586"/>
      <c r="N27" s="586"/>
      <c r="O27" s="586"/>
      <c r="P27" s="586">
        <v>79.8</v>
      </c>
      <c r="Q27" s="586">
        <v>79.8</v>
      </c>
      <c r="R27" s="586">
        <v>80.3</v>
      </c>
      <c r="S27" s="586">
        <v>80.2</v>
      </c>
      <c r="T27" s="586">
        <v>79.599999999999994</v>
      </c>
      <c r="U27" s="586">
        <v>80.5</v>
      </c>
      <c r="V27" s="586">
        <v>81.2</v>
      </c>
      <c r="W27" s="586">
        <v>81.3</v>
      </c>
      <c r="X27" s="586">
        <v>80.8</v>
      </c>
      <c r="Y27" s="586">
        <v>81.2</v>
      </c>
      <c r="Z27" s="586">
        <v>81.400000000000006</v>
      </c>
      <c r="AA27" s="586">
        <v>82</v>
      </c>
      <c r="AB27" s="586">
        <v>82.2</v>
      </c>
      <c r="AC27" s="586">
        <v>82.3</v>
      </c>
      <c r="AD27" s="586">
        <v>82.7</v>
      </c>
      <c r="AE27" s="586">
        <v>83.6</v>
      </c>
      <c r="AF27" s="586">
        <v>83</v>
      </c>
      <c r="AG27" s="586">
        <v>83</v>
      </c>
      <c r="AH27" s="586">
        <v>84</v>
      </c>
      <c r="AI27" s="586">
        <v>84.3</v>
      </c>
      <c r="AJ27" s="586">
        <v>84.1</v>
      </c>
      <c r="AK27" s="586">
        <v>84.4</v>
      </c>
      <c r="AL27" s="587">
        <f t="shared" si="0"/>
        <v>6</v>
      </c>
      <c r="AM27" s="588" t="s">
        <v>427</v>
      </c>
      <c r="AN27" s="565">
        <v>0.28181818181818258</v>
      </c>
      <c r="AO27" s="565">
        <v>0.23333333333332953</v>
      </c>
      <c r="AP27" s="565">
        <v>-4.8484848484853044E-2</v>
      </c>
      <c r="AQ27" s="588" t="s">
        <v>406</v>
      </c>
      <c r="AS27" s="529">
        <v>84.1</v>
      </c>
      <c r="AU27" s="529" t="s">
        <v>401</v>
      </c>
    </row>
    <row r="28" spans="1:47" x14ac:dyDescent="0.2">
      <c r="A28" s="584" t="s">
        <v>422</v>
      </c>
      <c r="B28" s="585"/>
      <c r="C28" s="586"/>
      <c r="D28" s="586"/>
      <c r="E28" s="586"/>
      <c r="F28" s="586">
        <v>79.8</v>
      </c>
      <c r="G28" s="586">
        <v>79.7</v>
      </c>
      <c r="H28" s="586">
        <v>80.3</v>
      </c>
      <c r="I28" s="586">
        <v>80.400000000000006</v>
      </c>
      <c r="J28" s="586">
        <v>80.099999999999994</v>
      </c>
      <c r="K28" s="586">
        <v>80.2</v>
      </c>
      <c r="L28" s="586">
        <v>80.3</v>
      </c>
      <c r="M28" s="586">
        <v>80.400000000000006</v>
      </c>
      <c r="N28" s="586">
        <v>80.099999999999994</v>
      </c>
      <c r="O28" s="586">
        <v>80.400000000000006</v>
      </c>
      <c r="P28" s="586">
        <v>80.5</v>
      </c>
      <c r="Q28" s="586">
        <v>80.5</v>
      </c>
      <c r="R28" s="586">
        <v>80.7</v>
      </c>
      <c r="S28" s="586">
        <v>80.8</v>
      </c>
      <c r="T28" s="586">
        <v>80.5</v>
      </c>
      <c r="U28" s="586">
        <v>80.7</v>
      </c>
      <c r="V28" s="586">
        <v>80.8</v>
      </c>
      <c r="W28" s="586">
        <v>80.7</v>
      </c>
      <c r="X28" s="586">
        <v>81</v>
      </c>
      <c r="Y28" s="586">
        <v>81.5</v>
      </c>
      <c r="Z28" s="586">
        <v>81.7</v>
      </c>
      <c r="AA28" s="586">
        <v>82</v>
      </c>
      <c r="AB28" s="586">
        <v>82.5</v>
      </c>
      <c r="AC28" s="586">
        <v>82.5</v>
      </c>
      <c r="AD28" s="586">
        <v>82.9</v>
      </c>
      <c r="AE28" s="586">
        <v>83</v>
      </c>
      <c r="AF28" s="586">
        <v>83.1</v>
      </c>
      <c r="AG28" s="586">
        <v>83</v>
      </c>
      <c r="AH28" s="586">
        <v>83.2</v>
      </c>
      <c r="AI28" s="586">
        <v>83.5</v>
      </c>
      <c r="AJ28" s="586">
        <v>83.2</v>
      </c>
      <c r="AK28" s="586">
        <v>83.2</v>
      </c>
      <c r="AL28" s="587">
        <f t="shared" si="0"/>
        <v>16</v>
      </c>
      <c r="AM28" s="588" t="s">
        <v>422</v>
      </c>
      <c r="AN28" s="565">
        <v>0.18181818181818182</v>
      </c>
      <c r="AO28" s="565">
        <v>0.1333333333333305</v>
      </c>
      <c r="AP28" s="565">
        <v>-4.8484848484851323E-2</v>
      </c>
      <c r="AQ28" s="588" t="s">
        <v>425</v>
      </c>
      <c r="AS28" s="529">
        <v>84.1</v>
      </c>
      <c r="AU28" s="529" t="s">
        <v>426</v>
      </c>
    </row>
    <row r="29" spans="1:47" x14ac:dyDescent="0.2">
      <c r="A29" s="584" t="s">
        <v>416</v>
      </c>
      <c r="B29" s="585"/>
      <c r="C29" s="586"/>
      <c r="D29" s="586"/>
      <c r="E29" s="586"/>
      <c r="F29" s="586"/>
      <c r="G29" s="586"/>
      <c r="H29" s="586"/>
      <c r="I29" s="586"/>
      <c r="J29" s="586"/>
      <c r="K29" s="586">
        <v>75.3</v>
      </c>
      <c r="L29" s="586">
        <v>75.099999999999994</v>
      </c>
      <c r="M29" s="586">
        <v>75.599999999999994</v>
      </c>
      <c r="N29" s="586">
        <v>75.900000000000006</v>
      </c>
      <c r="O29" s="586">
        <v>76.099999999999994</v>
      </c>
      <c r="P29" s="586">
        <v>76.400000000000006</v>
      </c>
      <c r="Q29" s="586">
        <v>76.599999999999994</v>
      </c>
      <c r="R29" s="586">
        <v>77</v>
      </c>
      <c r="S29" s="586">
        <v>77.400000000000006</v>
      </c>
      <c r="T29" s="586">
        <v>77.5</v>
      </c>
      <c r="U29" s="586">
        <v>78</v>
      </c>
      <c r="V29" s="586">
        <v>78.400000000000006</v>
      </c>
      <c r="W29" s="586">
        <v>78.8</v>
      </c>
      <c r="X29" s="586">
        <v>78.8</v>
      </c>
      <c r="Y29" s="586">
        <v>79.2</v>
      </c>
      <c r="Z29" s="586">
        <v>79.3</v>
      </c>
      <c r="AA29" s="586">
        <v>79.7</v>
      </c>
      <c r="AB29" s="586">
        <v>79.8</v>
      </c>
      <c r="AC29" s="586">
        <v>80</v>
      </c>
      <c r="AD29" s="586">
        <v>80.099999999999994</v>
      </c>
      <c r="AE29" s="586">
        <v>80.7</v>
      </c>
      <c r="AF29" s="586">
        <v>81.099999999999994</v>
      </c>
      <c r="AG29" s="586">
        <v>81.099999999999994</v>
      </c>
      <c r="AH29" s="586">
        <v>81.2</v>
      </c>
      <c r="AI29" s="586">
        <v>81.7</v>
      </c>
      <c r="AJ29" s="586">
        <v>81.599999999999994</v>
      </c>
      <c r="AK29" s="586">
        <v>82</v>
      </c>
      <c r="AL29" s="587">
        <f t="shared" si="0"/>
        <v>21</v>
      </c>
      <c r="AM29" s="588" t="s">
        <v>416</v>
      </c>
      <c r="AN29" s="565">
        <v>0.2818181818181813</v>
      </c>
      <c r="AO29" s="565">
        <v>0.23333333333333428</v>
      </c>
      <c r="AP29" s="565">
        <v>-4.8484848484847021E-2</v>
      </c>
      <c r="AQ29" s="588" t="s">
        <v>423</v>
      </c>
      <c r="AS29" s="529">
        <v>84.3</v>
      </c>
      <c r="AU29" s="529" t="s">
        <v>420</v>
      </c>
    </row>
    <row r="30" spans="1:47" x14ac:dyDescent="0.2">
      <c r="A30" s="584" t="s">
        <v>420</v>
      </c>
      <c r="B30" s="585">
        <v>75.2</v>
      </c>
      <c r="C30" s="586">
        <v>76</v>
      </c>
      <c r="D30" s="586">
        <v>75.8</v>
      </c>
      <c r="E30" s="586">
        <v>76.2</v>
      </c>
      <c r="F30" s="586">
        <v>76.5</v>
      </c>
      <c r="G30" s="586">
        <v>76.8</v>
      </c>
      <c r="H30" s="586">
        <v>77.2</v>
      </c>
      <c r="I30" s="586">
        <v>77.3</v>
      </c>
      <c r="J30" s="586">
        <v>77.900000000000006</v>
      </c>
      <c r="K30" s="586">
        <v>77.5</v>
      </c>
      <c r="L30" s="586">
        <v>77.7</v>
      </c>
      <c r="M30" s="586">
        <v>78.400000000000006</v>
      </c>
      <c r="N30" s="586">
        <v>78.099999999999994</v>
      </c>
      <c r="O30" s="586">
        <v>79</v>
      </c>
      <c r="P30" s="586">
        <v>79</v>
      </c>
      <c r="Q30" s="586">
        <v>79</v>
      </c>
      <c r="R30" s="586">
        <v>79.400000000000006</v>
      </c>
      <c r="S30" s="586">
        <v>79.599999999999994</v>
      </c>
      <c r="T30" s="586">
        <v>79.8</v>
      </c>
      <c r="U30" s="586">
        <v>80.400000000000006</v>
      </c>
      <c r="V30" s="586">
        <v>80.7</v>
      </c>
      <c r="W30" s="586">
        <v>80.8</v>
      </c>
      <c r="X30" s="586">
        <v>80.8</v>
      </c>
      <c r="Y30" s="586">
        <v>81.8</v>
      </c>
      <c r="Z30" s="586">
        <v>81.5</v>
      </c>
      <c r="AA30" s="586">
        <v>82.5</v>
      </c>
      <c r="AB30" s="586">
        <v>82.5</v>
      </c>
      <c r="AC30" s="586">
        <v>82.7</v>
      </c>
      <c r="AD30" s="586">
        <v>82.8</v>
      </c>
      <c r="AE30" s="586">
        <v>83.2</v>
      </c>
      <c r="AF30" s="586">
        <v>83.8</v>
      </c>
      <c r="AG30" s="586">
        <v>83.6</v>
      </c>
      <c r="AH30" s="586">
        <v>84</v>
      </c>
      <c r="AI30" s="586">
        <v>84.4</v>
      </c>
      <c r="AJ30" s="586">
        <v>84.3</v>
      </c>
      <c r="AK30" s="586">
        <v>84.3</v>
      </c>
      <c r="AL30" s="587">
        <f t="shared" si="0"/>
        <v>8</v>
      </c>
      <c r="AM30" s="588" t="s">
        <v>420</v>
      </c>
      <c r="AN30" s="565">
        <v>0.19999999999999896</v>
      </c>
      <c r="AO30" s="565">
        <v>0.16666666666666666</v>
      </c>
      <c r="AP30" s="565">
        <v>-3.3333333333332299E-2</v>
      </c>
      <c r="AQ30" s="588" t="s">
        <v>403</v>
      </c>
      <c r="AS30" s="529">
        <v>84.3</v>
      </c>
      <c r="AU30" s="529" t="s">
        <v>423</v>
      </c>
    </row>
    <row r="31" spans="1:47" x14ac:dyDescent="0.2">
      <c r="A31" s="584" t="s">
        <v>409</v>
      </c>
      <c r="B31" s="585">
        <v>72.400000000000006</v>
      </c>
      <c r="C31" s="586">
        <v>72.5</v>
      </c>
      <c r="D31" s="586">
        <v>72.599999999999994</v>
      </c>
      <c r="E31" s="586">
        <v>72.7</v>
      </c>
      <c r="F31" s="586">
        <v>72.3</v>
      </c>
      <c r="G31" s="586">
        <v>72.8</v>
      </c>
      <c r="H31" s="586">
        <v>72</v>
      </c>
      <c r="I31" s="586">
        <v>72.400000000000006</v>
      </c>
      <c r="J31" s="586">
        <v>72.7</v>
      </c>
      <c r="K31" s="586">
        <v>73.099999999999994</v>
      </c>
      <c r="L31" s="586">
        <v>73.5</v>
      </c>
      <c r="M31" s="586">
        <v>73.2</v>
      </c>
      <c r="N31" s="586">
        <v>73.400000000000006</v>
      </c>
      <c r="O31" s="586">
        <v>73.3</v>
      </c>
      <c r="P31" s="586">
        <v>73.5</v>
      </c>
      <c r="Q31" s="586">
        <v>72.8</v>
      </c>
      <c r="R31" s="586">
        <v>73.3</v>
      </c>
      <c r="S31" s="586">
        <v>73.8</v>
      </c>
      <c r="T31" s="586">
        <v>74.2</v>
      </c>
      <c r="U31" s="586">
        <v>74.8</v>
      </c>
      <c r="V31" s="586">
        <v>74.900000000000006</v>
      </c>
      <c r="W31" s="586">
        <v>74.599999999999994</v>
      </c>
      <c r="X31" s="586">
        <v>74.8</v>
      </c>
      <c r="Y31" s="586">
        <v>75.099999999999994</v>
      </c>
      <c r="Z31" s="586">
        <v>75.400000000000006</v>
      </c>
      <c r="AA31" s="586">
        <v>76.099999999999994</v>
      </c>
      <c r="AB31" s="586">
        <v>76.8</v>
      </c>
      <c r="AC31" s="586">
        <v>77.5</v>
      </c>
      <c r="AD31" s="586">
        <v>77.7</v>
      </c>
      <c r="AE31" s="586">
        <v>77.7</v>
      </c>
      <c r="AF31" s="586">
        <v>78.2</v>
      </c>
      <c r="AG31" s="586">
        <v>78.099999999999994</v>
      </c>
      <c r="AH31" s="586">
        <v>78.7</v>
      </c>
      <c r="AI31" s="586">
        <v>78.7</v>
      </c>
      <c r="AJ31" s="586">
        <v>78.599999999999994</v>
      </c>
      <c r="AK31" s="586">
        <v>79.099999999999994</v>
      </c>
      <c r="AL31" s="587">
        <f t="shared" si="0"/>
        <v>28</v>
      </c>
      <c r="AM31" s="588" t="s">
        <v>409</v>
      </c>
      <c r="AN31" s="565">
        <v>0.21818181818181739</v>
      </c>
      <c r="AO31" s="565">
        <v>0.20000000000000284</v>
      </c>
      <c r="AP31" s="565">
        <v>-1.8181818181814552E-2</v>
      </c>
      <c r="AQ31" s="588" t="s">
        <v>411</v>
      </c>
      <c r="AS31" s="529">
        <v>84.4</v>
      </c>
      <c r="AU31" s="529" t="s">
        <v>417</v>
      </c>
    </row>
    <row r="32" spans="1:47" x14ac:dyDescent="0.2">
      <c r="A32" s="584" t="s">
        <v>154</v>
      </c>
      <c r="B32" s="585">
        <v>75.3</v>
      </c>
      <c r="C32" s="586">
        <v>75.5</v>
      </c>
      <c r="D32" s="586">
        <v>75.599999999999994</v>
      </c>
      <c r="E32" s="586">
        <v>75.8</v>
      </c>
      <c r="F32" s="586">
        <v>76</v>
      </c>
      <c r="G32" s="586">
        <v>76.2</v>
      </c>
      <c r="H32" s="586">
        <v>76.5</v>
      </c>
      <c r="I32" s="586">
        <v>76.5</v>
      </c>
      <c r="J32" s="586">
        <v>76.599999999999994</v>
      </c>
      <c r="K32" s="586">
        <v>76.7</v>
      </c>
      <c r="L32" s="586">
        <v>77.099999999999994</v>
      </c>
      <c r="M32" s="586">
        <v>77.099999999999994</v>
      </c>
      <c r="N32" s="586">
        <v>77.3</v>
      </c>
      <c r="O32" s="586">
        <v>77.400000000000006</v>
      </c>
      <c r="P32" s="586">
        <v>77.7</v>
      </c>
      <c r="Q32" s="586">
        <v>77.900000000000006</v>
      </c>
      <c r="R32" s="586">
        <v>78</v>
      </c>
      <c r="S32" s="586">
        <v>78.2</v>
      </c>
      <c r="T32" s="586">
        <v>78.400000000000006</v>
      </c>
      <c r="U32" s="586">
        <v>78.599999999999994</v>
      </c>
      <c r="V32" s="586">
        <v>78.8</v>
      </c>
      <c r="W32" s="586">
        <v>78.900000000000006</v>
      </c>
      <c r="X32" s="586">
        <v>79.099999999999994</v>
      </c>
      <c r="Y32" s="586">
        <v>79.2</v>
      </c>
      <c r="Z32" s="586">
        <v>79.5</v>
      </c>
      <c r="AA32" s="586">
        <v>79.7</v>
      </c>
      <c r="AB32" s="586">
        <v>79.8</v>
      </c>
      <c r="AC32" s="586">
        <v>80.099999999999994</v>
      </c>
      <c r="AD32" s="586">
        <v>80.3</v>
      </c>
      <c r="AE32" s="586">
        <v>80.599999999999994</v>
      </c>
      <c r="AF32" s="586">
        <v>80.8</v>
      </c>
      <c r="AG32" s="586">
        <v>80.900000000000006</v>
      </c>
      <c r="AH32" s="586">
        <v>81.099999999999994</v>
      </c>
      <c r="AI32" s="586">
        <v>81.099999999999994</v>
      </c>
      <c r="AJ32" s="586">
        <v>81.2</v>
      </c>
      <c r="AK32" s="586">
        <v>81.099999999999994</v>
      </c>
      <c r="AL32" s="587">
        <f t="shared" si="0"/>
        <v>23</v>
      </c>
      <c r="AM32" s="588" t="s">
        <v>154</v>
      </c>
      <c r="AN32" s="565">
        <v>0.21818181818181739</v>
      </c>
      <c r="AO32" s="565">
        <v>0.20000000000000284</v>
      </c>
      <c r="AP32" s="565">
        <v>-1.8181818181814552E-2</v>
      </c>
      <c r="AQ32" s="588" t="s">
        <v>415</v>
      </c>
      <c r="AS32" s="529">
        <v>84.4</v>
      </c>
      <c r="AU32" s="529" t="s">
        <v>427</v>
      </c>
    </row>
    <row r="33" spans="1:47" x14ac:dyDescent="0.2">
      <c r="A33" s="584" t="s">
        <v>415</v>
      </c>
      <c r="B33" s="585">
        <v>74.900000000000006</v>
      </c>
      <c r="C33" s="586">
        <v>74.900000000000006</v>
      </c>
      <c r="D33" s="586">
        <v>74.7</v>
      </c>
      <c r="E33" s="586">
        <v>75.099999999999994</v>
      </c>
      <c r="F33" s="586">
        <v>75</v>
      </c>
      <c r="G33" s="586">
        <v>75.099999999999994</v>
      </c>
      <c r="H33" s="586">
        <v>75.400000000000006</v>
      </c>
      <c r="I33" s="586">
        <v>75.7</v>
      </c>
      <c r="J33" s="586">
        <v>75.599999999999994</v>
      </c>
      <c r="K33" s="586">
        <v>75.7</v>
      </c>
      <c r="L33" s="586">
        <v>75.5</v>
      </c>
      <c r="M33" s="586">
        <v>76</v>
      </c>
      <c r="N33" s="586">
        <v>76.3</v>
      </c>
      <c r="O33" s="586">
        <v>76.7</v>
      </c>
      <c r="P33" s="586">
        <v>76.5</v>
      </c>
      <c r="Q33" s="586">
        <v>77</v>
      </c>
      <c r="R33" s="586">
        <v>76.900000000000006</v>
      </c>
      <c r="S33" s="586">
        <v>77</v>
      </c>
      <c r="T33" s="586">
        <v>77.400000000000006</v>
      </c>
      <c r="U33" s="586">
        <v>77.5</v>
      </c>
      <c r="V33" s="586">
        <v>77.7</v>
      </c>
      <c r="W33" s="586">
        <v>77.7</v>
      </c>
      <c r="X33" s="586">
        <v>77.7</v>
      </c>
      <c r="Y33" s="586">
        <v>78</v>
      </c>
      <c r="Z33" s="586">
        <v>78.099999999999994</v>
      </c>
      <c r="AA33" s="586">
        <v>78.400000000000006</v>
      </c>
      <c r="AB33" s="586">
        <v>78.400000000000006</v>
      </c>
      <c r="AC33" s="586">
        <v>79</v>
      </c>
      <c r="AD33" s="586">
        <v>79.099999999999994</v>
      </c>
      <c r="AE33" s="586">
        <v>79.3</v>
      </c>
      <c r="AF33" s="586">
        <v>79.8</v>
      </c>
      <c r="AG33" s="586">
        <v>79.900000000000006</v>
      </c>
      <c r="AH33" s="586">
        <v>80.099999999999994</v>
      </c>
      <c r="AI33" s="586">
        <v>80.5</v>
      </c>
      <c r="AJ33" s="586">
        <v>80.2</v>
      </c>
      <c r="AK33" s="586">
        <v>80.7</v>
      </c>
      <c r="AL33" s="587">
        <f t="shared" si="0"/>
        <v>24</v>
      </c>
      <c r="AM33" s="588" t="s">
        <v>415</v>
      </c>
      <c r="AN33" s="565">
        <v>0.15454545454545479</v>
      </c>
      <c r="AO33" s="565">
        <v>0.16666666666666666</v>
      </c>
      <c r="AP33" s="565">
        <v>1.2121212121211866E-2</v>
      </c>
      <c r="AQ33" s="591" t="s">
        <v>419</v>
      </c>
      <c r="AS33" s="529">
        <v>84.9</v>
      </c>
      <c r="AU33" s="529" t="s">
        <v>410</v>
      </c>
    </row>
    <row r="34" spans="1:47" x14ac:dyDescent="0.2">
      <c r="A34" s="584" t="s">
        <v>423</v>
      </c>
      <c r="B34" s="585"/>
      <c r="C34" s="586">
        <v>75.3</v>
      </c>
      <c r="D34" s="586">
        <v>75</v>
      </c>
      <c r="E34" s="586">
        <v>75.400000000000006</v>
      </c>
      <c r="F34" s="586">
        <v>76</v>
      </c>
      <c r="G34" s="586">
        <v>76.400000000000006</v>
      </c>
      <c r="H34" s="586">
        <v>76.5</v>
      </c>
      <c r="I34" s="586">
        <v>77</v>
      </c>
      <c r="J34" s="586">
        <v>77.5</v>
      </c>
      <c r="K34" s="586">
        <v>77.8</v>
      </c>
      <c r="L34" s="586">
        <v>77.5</v>
      </c>
      <c r="M34" s="586">
        <v>77.599999999999994</v>
      </c>
      <c r="N34" s="586">
        <v>77.599999999999994</v>
      </c>
      <c r="O34" s="586">
        <v>77.8</v>
      </c>
      <c r="P34" s="586">
        <v>78.5</v>
      </c>
      <c r="Q34" s="586">
        <v>79</v>
      </c>
      <c r="R34" s="586">
        <v>79.099999999999994</v>
      </c>
      <c r="S34" s="586">
        <v>79.2</v>
      </c>
      <c r="T34" s="586">
        <v>79.5</v>
      </c>
      <c r="U34" s="586">
        <v>79.900000000000006</v>
      </c>
      <c r="V34" s="586">
        <v>80.400000000000006</v>
      </c>
      <c r="W34" s="586">
        <v>80.5</v>
      </c>
      <c r="X34" s="586">
        <v>80.3</v>
      </c>
      <c r="Y34" s="586">
        <v>80.8</v>
      </c>
      <c r="Z34" s="586">
        <v>80.900000000000006</v>
      </c>
      <c r="AA34" s="586">
        <v>82</v>
      </c>
      <c r="AB34" s="586">
        <v>82</v>
      </c>
      <c r="AC34" s="586">
        <v>82.6</v>
      </c>
      <c r="AD34" s="586">
        <v>82.7</v>
      </c>
      <c r="AE34" s="586">
        <v>83.1</v>
      </c>
      <c r="AF34" s="586">
        <v>83.3</v>
      </c>
      <c r="AG34" s="586">
        <v>83.3</v>
      </c>
      <c r="AH34" s="586">
        <v>83.6</v>
      </c>
      <c r="AI34" s="586">
        <v>84.1</v>
      </c>
      <c r="AJ34" s="586">
        <v>83.9</v>
      </c>
      <c r="AK34" s="586">
        <v>84.3</v>
      </c>
      <c r="AL34" s="587">
        <f t="shared" si="0"/>
        <v>8</v>
      </c>
      <c r="AM34" s="588" t="s">
        <v>423</v>
      </c>
      <c r="AN34" s="565">
        <v>0.23636363636363586</v>
      </c>
      <c r="AO34" s="565">
        <v>0.26666666666666572</v>
      </c>
      <c r="AP34" s="565">
        <v>3.030303030302986E-2</v>
      </c>
      <c r="AQ34" s="588" t="s">
        <v>412</v>
      </c>
      <c r="AS34" s="529">
        <v>85.4</v>
      </c>
      <c r="AU34" s="529" t="s">
        <v>405</v>
      </c>
    </row>
    <row r="35" spans="1:47" x14ac:dyDescent="0.2">
      <c r="A35" s="584" t="s">
        <v>414</v>
      </c>
      <c r="B35" s="585">
        <v>78.8</v>
      </c>
      <c r="C35" s="586">
        <v>79.400000000000006</v>
      </c>
      <c r="D35" s="586">
        <v>79.099999999999994</v>
      </c>
      <c r="E35" s="586">
        <v>79.7</v>
      </c>
      <c r="F35" s="586">
        <v>79.599999999999994</v>
      </c>
      <c r="G35" s="586">
        <v>79.900000000000006</v>
      </c>
      <c r="H35" s="586">
        <v>80.2</v>
      </c>
      <c r="I35" s="586">
        <v>80.3</v>
      </c>
      <c r="J35" s="586">
        <v>80.5</v>
      </c>
      <c r="K35" s="586">
        <v>80.599999999999994</v>
      </c>
      <c r="L35" s="586">
        <v>80.7</v>
      </c>
      <c r="M35" s="586">
        <v>81.3</v>
      </c>
      <c r="N35" s="586">
        <v>81.3</v>
      </c>
      <c r="O35" s="586">
        <v>81.7</v>
      </c>
      <c r="P35" s="586">
        <v>81.8</v>
      </c>
      <c r="Q35" s="586">
        <v>82</v>
      </c>
      <c r="R35" s="586">
        <v>82.4</v>
      </c>
      <c r="S35" s="586">
        <v>82.4</v>
      </c>
      <c r="T35" s="586">
        <v>82.3</v>
      </c>
      <c r="U35" s="586">
        <v>82.8</v>
      </c>
      <c r="V35" s="586">
        <v>83.2</v>
      </c>
      <c r="W35" s="586">
        <v>83.3</v>
      </c>
      <c r="X35" s="586">
        <v>83</v>
      </c>
      <c r="Y35" s="586">
        <v>83.7</v>
      </c>
      <c r="Z35" s="586">
        <v>83.6</v>
      </c>
      <c r="AA35" s="586">
        <v>84.4</v>
      </c>
      <c r="AB35" s="586">
        <v>84.4</v>
      </c>
      <c r="AC35" s="586">
        <v>84.6</v>
      </c>
      <c r="AD35" s="586">
        <v>85</v>
      </c>
      <c r="AE35" s="586">
        <v>85.5</v>
      </c>
      <c r="AF35" s="586">
        <v>85.6</v>
      </c>
      <c r="AG35" s="586">
        <v>85.5</v>
      </c>
      <c r="AH35" s="586">
        <v>86.1</v>
      </c>
      <c r="AI35" s="586">
        <v>86.2</v>
      </c>
      <c r="AJ35" s="586">
        <v>85.7</v>
      </c>
      <c r="AK35" s="586">
        <v>86.3</v>
      </c>
      <c r="AL35" s="587">
        <f t="shared" si="0"/>
        <v>1</v>
      </c>
      <c r="AM35" s="588" t="s">
        <v>414</v>
      </c>
      <c r="AN35" s="565">
        <v>0.2181818181818187</v>
      </c>
      <c r="AO35" s="565">
        <v>0.26666666666666572</v>
      </c>
      <c r="AP35" s="565">
        <v>4.8484848484847021E-2</v>
      </c>
      <c r="AQ35" s="588" t="s">
        <v>416</v>
      </c>
      <c r="AS35" s="529">
        <v>85.6</v>
      </c>
      <c r="AU35" s="529" t="s">
        <v>425</v>
      </c>
    </row>
    <row r="36" spans="1:47" x14ac:dyDescent="0.2">
      <c r="A36" s="584" t="s">
        <v>426</v>
      </c>
      <c r="B36" s="585">
        <v>79.3</v>
      </c>
      <c r="C36" s="586">
        <v>79.5</v>
      </c>
      <c r="D36" s="586">
        <v>79.8</v>
      </c>
      <c r="E36" s="586">
        <v>80.099999999999994</v>
      </c>
      <c r="F36" s="586">
        <v>79.8</v>
      </c>
      <c r="G36" s="586">
        <v>80.2</v>
      </c>
      <c r="H36" s="586">
        <v>80.3</v>
      </c>
      <c r="I36" s="586">
        <v>80</v>
      </c>
      <c r="J36" s="586">
        <v>80.7</v>
      </c>
      <c r="K36" s="586">
        <v>80.5</v>
      </c>
      <c r="L36" s="586">
        <v>80.7</v>
      </c>
      <c r="M36" s="586">
        <v>81</v>
      </c>
      <c r="N36" s="586">
        <v>80.900000000000006</v>
      </c>
      <c r="O36" s="586">
        <v>81.599999999999994</v>
      </c>
      <c r="P36" s="586">
        <v>81.7</v>
      </c>
      <c r="Q36" s="586">
        <v>81.7</v>
      </c>
      <c r="R36" s="586">
        <v>82</v>
      </c>
      <c r="S36" s="586">
        <v>82.1</v>
      </c>
      <c r="T36" s="586">
        <v>82</v>
      </c>
      <c r="U36" s="586">
        <v>82</v>
      </c>
      <c r="V36" s="586">
        <v>82.2</v>
      </c>
      <c r="W36" s="586">
        <v>82.1</v>
      </c>
      <c r="X36" s="586">
        <v>82.5</v>
      </c>
      <c r="Y36" s="586">
        <v>82.8</v>
      </c>
      <c r="Z36" s="586">
        <v>82.9</v>
      </c>
      <c r="AA36" s="586">
        <v>83.1</v>
      </c>
      <c r="AB36" s="586">
        <v>83.1</v>
      </c>
      <c r="AC36" s="586">
        <v>83.3</v>
      </c>
      <c r="AD36" s="586">
        <v>83.5</v>
      </c>
      <c r="AE36" s="586">
        <v>83.6</v>
      </c>
      <c r="AF36" s="586">
        <v>83.8</v>
      </c>
      <c r="AG36" s="586">
        <v>83.6</v>
      </c>
      <c r="AH36" s="586">
        <v>83.8</v>
      </c>
      <c r="AI36" s="586">
        <v>84.2</v>
      </c>
      <c r="AJ36" s="586">
        <v>84.1</v>
      </c>
      <c r="AK36" s="586">
        <v>84.1</v>
      </c>
      <c r="AL36" s="587">
        <f t="shared" si="0"/>
        <v>10</v>
      </c>
      <c r="AM36" s="588" t="s">
        <v>426</v>
      </c>
      <c r="AN36" s="565">
        <v>0.18181818181818182</v>
      </c>
      <c r="AO36" s="565">
        <v>0.26666666666666572</v>
      </c>
      <c r="AP36" s="565">
        <v>8.4848484848483896E-2</v>
      </c>
      <c r="AQ36" s="588" t="s">
        <v>404</v>
      </c>
      <c r="AS36" s="529">
        <v>85.7</v>
      </c>
      <c r="AU36" s="529" t="s">
        <v>418</v>
      </c>
    </row>
    <row r="37" spans="1:47" x14ac:dyDescent="0.2">
      <c r="A37" s="584" t="s">
        <v>174</v>
      </c>
      <c r="B37" s="585">
        <v>76.8</v>
      </c>
      <c r="C37" s="586">
        <v>77</v>
      </c>
      <c r="D37" s="586">
        <v>77.3</v>
      </c>
      <c r="E37" s="586">
        <v>77.400000000000006</v>
      </c>
      <c r="F37" s="586">
        <v>77.599999999999994</v>
      </c>
      <c r="G37" s="586">
        <v>77.7</v>
      </c>
      <c r="H37" s="586">
        <v>77.900000000000006</v>
      </c>
      <c r="I37" s="586">
        <v>78.099999999999994</v>
      </c>
      <c r="J37" s="586">
        <v>78.2</v>
      </c>
      <c r="K37" s="586">
        <v>78.400000000000006</v>
      </c>
      <c r="L37" s="586">
        <v>78.7</v>
      </c>
      <c r="M37" s="586">
        <v>78.8</v>
      </c>
      <c r="N37" s="586">
        <v>79</v>
      </c>
      <c r="O37" s="586">
        <v>79.099999999999994</v>
      </c>
      <c r="P37" s="586">
        <v>79.3</v>
      </c>
      <c r="Q37" s="586">
        <v>79.400000000000006</v>
      </c>
      <c r="R37" s="586">
        <v>79.599999999999994</v>
      </c>
      <c r="S37" s="586">
        <v>79.7</v>
      </c>
      <c r="T37" s="586">
        <v>79.900000000000006</v>
      </c>
      <c r="U37" s="586">
        <v>80.099999999999994</v>
      </c>
      <c r="V37" s="586">
        <v>80.400000000000006</v>
      </c>
      <c r="W37" s="586">
        <v>80.5</v>
      </c>
      <c r="X37" s="586">
        <v>80.7</v>
      </c>
      <c r="Y37" s="586">
        <v>80.900000000000006</v>
      </c>
      <c r="Z37" s="586">
        <v>81.2</v>
      </c>
      <c r="AA37" s="586">
        <v>81.400000000000006</v>
      </c>
      <c r="AB37" s="586">
        <v>81.599999999999994</v>
      </c>
      <c r="AC37" s="586">
        <v>81.8</v>
      </c>
      <c r="AD37" s="586">
        <v>82.1</v>
      </c>
      <c r="AE37" s="586">
        <v>82.4</v>
      </c>
      <c r="AF37" s="586">
        <v>82.6</v>
      </c>
      <c r="AG37" s="586">
        <v>82.7</v>
      </c>
      <c r="AH37" s="586">
        <v>82.8</v>
      </c>
      <c r="AI37" s="586">
        <v>82.8</v>
      </c>
      <c r="AJ37" s="586">
        <v>82.9</v>
      </c>
      <c r="AK37" s="586">
        <v>82.9</v>
      </c>
      <c r="AL37" s="587">
        <f t="shared" si="0"/>
        <v>17</v>
      </c>
      <c r="AM37" s="588" t="s">
        <v>174</v>
      </c>
      <c r="AN37" s="565">
        <v>0.2181818181818187</v>
      </c>
      <c r="AO37" s="565">
        <v>0.5</v>
      </c>
      <c r="AP37" s="565">
        <v>0.2818181818181813</v>
      </c>
      <c r="AQ37" s="592" t="s">
        <v>405</v>
      </c>
      <c r="AS37" s="529">
        <v>86.3</v>
      </c>
      <c r="AU37" s="529" t="s">
        <v>414</v>
      </c>
    </row>
    <row r="38" spans="1:47" x14ac:dyDescent="0.2">
      <c r="A38" s="553"/>
      <c r="B38" s="593"/>
      <c r="C38" s="593"/>
      <c r="D38" s="593"/>
      <c r="E38" s="593"/>
      <c r="F38" s="593"/>
      <c r="G38" s="593"/>
      <c r="H38" s="593"/>
      <c r="I38" s="593"/>
      <c r="J38" s="593"/>
      <c r="K38" s="593"/>
      <c r="L38" s="593"/>
      <c r="M38" s="593"/>
      <c r="N38" s="593"/>
      <c r="O38" s="593"/>
      <c r="P38" s="593"/>
      <c r="Q38" s="593"/>
      <c r="R38" s="593"/>
      <c r="S38" s="593"/>
      <c r="T38" s="593"/>
      <c r="U38" s="593"/>
      <c r="V38" s="593"/>
      <c r="W38" s="593"/>
      <c r="X38" s="593"/>
      <c r="Y38" s="593"/>
      <c r="Z38" s="593"/>
      <c r="AA38" s="593"/>
      <c r="AB38" s="593"/>
      <c r="AC38" s="593"/>
      <c r="AD38" s="593"/>
      <c r="AE38" s="593"/>
      <c r="AF38" s="593"/>
      <c r="AG38" s="593"/>
      <c r="AH38" s="593"/>
      <c r="AI38" s="593"/>
      <c r="AJ38" s="593"/>
      <c r="AK38" s="593"/>
      <c r="AL38" s="594"/>
      <c r="AM38" s="592"/>
      <c r="AN38" s="565"/>
      <c r="AO38" s="565"/>
      <c r="AP38" s="565"/>
      <c r="AQ38" s="595"/>
    </row>
    <row r="39" spans="1:47" x14ac:dyDescent="0.2">
      <c r="A39" s="530"/>
    </row>
    <row r="40" spans="1:47" x14ac:dyDescent="0.2">
      <c r="A40" s="1208" t="s">
        <v>429</v>
      </c>
      <c r="B40" s="1208"/>
      <c r="C40" s="1208"/>
      <c r="D40" s="1208"/>
      <c r="E40" s="1208"/>
      <c r="F40" s="1208"/>
    </row>
    <row r="41" spans="1:47" x14ac:dyDescent="0.2">
      <c r="A41" s="556"/>
    </row>
    <row r="42" spans="1:47" x14ac:dyDescent="0.2">
      <c r="A42" s="596" t="s">
        <v>22</v>
      </c>
    </row>
    <row r="43" spans="1:47" x14ac:dyDescent="0.2">
      <c r="A43" s="530"/>
    </row>
  </sheetData>
  <mergeCells count="43">
    <mergeCell ref="AL5:AL7"/>
    <mergeCell ref="AM5:AM7"/>
    <mergeCell ref="A40:F40"/>
    <mergeCell ref="AF5:AF7"/>
    <mergeCell ref="AG5:AG7"/>
    <mergeCell ref="AH5:AH7"/>
    <mergeCell ref="AI5:AI7"/>
    <mergeCell ref="AJ5:AJ7"/>
    <mergeCell ref="AK5:AK7"/>
    <mergeCell ref="Z5:Z7"/>
    <mergeCell ref="AA5:AA7"/>
    <mergeCell ref="AB5:AB7"/>
    <mergeCell ref="AC5:AC7"/>
    <mergeCell ref="AD5:AD7"/>
    <mergeCell ref="AE5:AE7"/>
    <mergeCell ref="T5:T7"/>
    <mergeCell ref="U5:U7"/>
    <mergeCell ref="V5:V7"/>
    <mergeCell ref="W5:W7"/>
    <mergeCell ref="X5:X7"/>
    <mergeCell ref="Y5:Y7"/>
    <mergeCell ref="S5:S7"/>
    <mergeCell ref="H5:H7"/>
    <mergeCell ref="I5:I7"/>
    <mergeCell ref="J5:J7"/>
    <mergeCell ref="K5:K7"/>
    <mergeCell ref="L5:L7"/>
    <mergeCell ref="M5:M7"/>
    <mergeCell ref="N5:N7"/>
    <mergeCell ref="O5:O7"/>
    <mergeCell ref="P5:P7"/>
    <mergeCell ref="Q5:Q7"/>
    <mergeCell ref="R5:R7"/>
    <mergeCell ref="A1:D1"/>
    <mergeCell ref="F1:G1"/>
    <mergeCell ref="A3:K3"/>
    <mergeCell ref="A5:A7"/>
    <mergeCell ref="B5:B7"/>
    <mergeCell ref="C5:C7"/>
    <mergeCell ref="D5:D7"/>
    <mergeCell ref="E5:E7"/>
    <mergeCell ref="F5:F7"/>
    <mergeCell ref="G5:G7"/>
  </mergeCells>
  <conditionalFormatting sqref="AP9:AP38">
    <cfRule type="colorScale" priority="1">
      <colorScale>
        <cfvo type="min"/>
        <cfvo type="max"/>
        <color rgb="FFFF7128"/>
        <color rgb="FFFFEF9C"/>
      </colorScale>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workbookViewId="0">
      <selection sqref="A1:D1"/>
    </sheetView>
  </sheetViews>
  <sheetFormatPr defaultRowHeight="12.75" x14ac:dyDescent="0.2"/>
  <cols>
    <col min="1" max="1" width="20.140625" style="530" customWidth="1"/>
    <col min="2" max="13" width="12.5703125" style="530" customWidth="1"/>
    <col min="14" max="16384" width="9.140625" style="530"/>
  </cols>
  <sheetData>
    <row r="1" spans="1:14" ht="18" customHeight="1" x14ac:dyDescent="0.25">
      <c r="A1" s="1209" t="s">
        <v>351</v>
      </c>
      <c r="B1" s="1209"/>
      <c r="C1" s="1209"/>
      <c r="D1" s="1209"/>
      <c r="E1" s="545"/>
      <c r="F1" s="1203" t="s">
        <v>24</v>
      </c>
      <c r="G1" s="1203"/>
    </row>
    <row r="2" spans="1:14" ht="15" customHeight="1" x14ac:dyDescent="0.2"/>
    <row r="3" spans="1:14" ht="12.75" customHeight="1" x14ac:dyDescent="0.25">
      <c r="A3" s="1210" t="s">
        <v>431</v>
      </c>
      <c r="B3" s="1205"/>
      <c r="C3" s="1205"/>
      <c r="D3" s="1205"/>
      <c r="E3" s="1205"/>
      <c r="F3" s="1205"/>
      <c r="G3" s="1205"/>
      <c r="H3" s="1205"/>
      <c r="I3" s="1205"/>
    </row>
    <row r="4" spans="1:14" ht="12.75" customHeight="1" x14ac:dyDescent="0.2">
      <c r="C4" s="597"/>
      <c r="H4" s="597"/>
    </row>
    <row r="5" spans="1:14" ht="12.75" customHeight="1" x14ac:dyDescent="0.2">
      <c r="A5" s="1228" t="s">
        <v>185</v>
      </c>
      <c r="B5" s="1211" t="s">
        <v>432</v>
      </c>
      <c r="C5" s="1211"/>
      <c r="D5" s="1211"/>
      <c r="E5" s="1211"/>
      <c r="F5" s="1211"/>
      <c r="G5" s="1211"/>
      <c r="H5" s="1211" t="s">
        <v>163</v>
      </c>
      <c r="I5" s="1211"/>
      <c r="J5" s="1211"/>
      <c r="K5" s="1211"/>
      <c r="L5" s="1211"/>
      <c r="M5" s="1228"/>
    </row>
    <row r="6" spans="1:14" x14ac:dyDescent="0.2">
      <c r="A6" s="1229"/>
      <c r="B6" s="1213"/>
      <c r="C6" s="1213"/>
      <c r="D6" s="1213"/>
      <c r="E6" s="1213"/>
      <c r="F6" s="1213"/>
      <c r="G6" s="1213"/>
      <c r="H6" s="1213"/>
      <c r="I6" s="1213"/>
      <c r="J6" s="1213"/>
      <c r="K6" s="1213"/>
      <c r="L6" s="1213"/>
      <c r="M6" s="1230"/>
    </row>
    <row r="7" spans="1:14" ht="15" customHeight="1" x14ac:dyDescent="0.2">
      <c r="A7" s="1229"/>
      <c r="B7" s="1214" t="s">
        <v>433</v>
      </c>
      <c r="C7" s="1214" t="s">
        <v>434</v>
      </c>
      <c r="D7" s="1214" t="s">
        <v>435</v>
      </c>
      <c r="E7" s="1214" t="s">
        <v>436</v>
      </c>
      <c r="F7" s="1214" t="s">
        <v>437</v>
      </c>
      <c r="G7" s="1231" t="s">
        <v>438</v>
      </c>
      <c r="H7" s="1234" t="s">
        <v>433</v>
      </c>
      <c r="I7" s="1214" t="s">
        <v>434</v>
      </c>
      <c r="J7" s="1214" t="s">
        <v>435</v>
      </c>
      <c r="K7" s="1214" t="s">
        <v>436</v>
      </c>
      <c r="L7" s="1214" t="s">
        <v>437</v>
      </c>
      <c r="M7" s="1231" t="s">
        <v>438</v>
      </c>
    </row>
    <row r="8" spans="1:14" x14ac:dyDescent="0.2">
      <c r="A8" s="1229"/>
      <c r="B8" s="1215"/>
      <c r="C8" s="1215"/>
      <c r="D8" s="1215"/>
      <c r="E8" s="1215"/>
      <c r="F8" s="1215"/>
      <c r="G8" s="1232"/>
      <c r="H8" s="1235"/>
      <c r="I8" s="1215"/>
      <c r="J8" s="1215"/>
      <c r="K8" s="1215"/>
      <c r="L8" s="1215"/>
      <c r="M8" s="1232"/>
    </row>
    <row r="9" spans="1:14" x14ac:dyDescent="0.2">
      <c r="A9" s="1229"/>
      <c r="B9" s="1215"/>
      <c r="C9" s="1215"/>
      <c r="D9" s="1215"/>
      <c r="E9" s="1215"/>
      <c r="F9" s="1215"/>
      <c r="G9" s="1232"/>
      <c r="H9" s="1235"/>
      <c r="I9" s="1215"/>
      <c r="J9" s="1215"/>
      <c r="K9" s="1215"/>
      <c r="L9" s="1215"/>
      <c r="M9" s="1232"/>
    </row>
    <row r="10" spans="1:14" x14ac:dyDescent="0.2">
      <c r="A10" s="1230"/>
      <c r="B10" s="1216"/>
      <c r="C10" s="1216"/>
      <c r="D10" s="1216"/>
      <c r="E10" s="1216"/>
      <c r="F10" s="1216"/>
      <c r="G10" s="1233"/>
      <c r="H10" s="1236"/>
      <c r="I10" s="1216"/>
      <c r="J10" s="1216"/>
      <c r="K10" s="1216"/>
      <c r="L10" s="1216"/>
      <c r="M10" s="1233"/>
    </row>
    <row r="11" spans="1:14" x14ac:dyDescent="0.2">
      <c r="A11" s="548"/>
      <c r="B11" s="598"/>
      <c r="C11" s="599"/>
      <c r="D11" s="599"/>
      <c r="E11" s="599"/>
      <c r="F11" s="599"/>
      <c r="G11" s="599"/>
      <c r="H11" s="598"/>
      <c r="I11" s="599"/>
      <c r="J11" s="599"/>
      <c r="K11" s="599"/>
      <c r="L11" s="599"/>
      <c r="M11" s="600"/>
    </row>
    <row r="12" spans="1:14" x14ac:dyDescent="0.2">
      <c r="A12" s="601" t="s">
        <v>153</v>
      </c>
      <c r="B12" s="602">
        <v>78.3</v>
      </c>
      <c r="C12" s="603">
        <v>61.4</v>
      </c>
      <c r="D12" s="603">
        <v>61</v>
      </c>
      <c r="E12" s="603">
        <v>61.8</v>
      </c>
      <c r="F12" s="604">
        <v>0.78400000000000003</v>
      </c>
      <c r="G12" s="604">
        <v>0.21599999999999997</v>
      </c>
      <c r="H12" s="602">
        <v>82.2</v>
      </c>
      <c r="I12" s="603">
        <v>62</v>
      </c>
      <c r="J12" s="603">
        <v>61.6</v>
      </c>
      <c r="K12" s="603">
        <v>62.5</v>
      </c>
      <c r="L12" s="604">
        <v>0.754</v>
      </c>
      <c r="M12" s="605">
        <v>0.246</v>
      </c>
    </row>
    <row r="13" spans="1:14" x14ac:dyDescent="0.2">
      <c r="A13" s="601" t="s">
        <v>151</v>
      </c>
      <c r="B13" s="602">
        <v>78.5</v>
      </c>
      <c r="C13" s="603">
        <v>61.2</v>
      </c>
      <c r="D13" s="603">
        <v>60.3</v>
      </c>
      <c r="E13" s="603">
        <v>62</v>
      </c>
      <c r="F13" s="604">
        <v>0.77900000000000003</v>
      </c>
      <c r="G13" s="604">
        <v>0.221</v>
      </c>
      <c r="H13" s="602">
        <v>82.3</v>
      </c>
      <c r="I13" s="603">
        <v>62.8</v>
      </c>
      <c r="J13" s="603">
        <v>61.9</v>
      </c>
      <c r="K13" s="603">
        <v>63.7</v>
      </c>
      <c r="L13" s="604">
        <v>0.76300000000000001</v>
      </c>
      <c r="M13" s="605">
        <v>0.23699999999999999</v>
      </c>
    </row>
    <row r="14" spans="1:14" x14ac:dyDescent="0.2">
      <c r="A14" s="601" t="s">
        <v>154</v>
      </c>
      <c r="B14" s="602">
        <v>77</v>
      </c>
      <c r="C14" s="603">
        <v>62.3</v>
      </c>
      <c r="D14" s="603">
        <v>61.9</v>
      </c>
      <c r="E14" s="603">
        <v>62.7</v>
      </c>
      <c r="F14" s="604">
        <v>0.80900000000000005</v>
      </c>
      <c r="G14" s="604">
        <v>0.19099999999999995</v>
      </c>
      <c r="H14" s="602">
        <v>81.099999999999994</v>
      </c>
      <c r="I14" s="603">
        <v>62.6</v>
      </c>
      <c r="J14" s="603">
        <v>62.2</v>
      </c>
      <c r="K14" s="603">
        <v>63.1</v>
      </c>
      <c r="L14" s="604">
        <v>0.77300000000000002</v>
      </c>
      <c r="M14" s="605">
        <v>0.22700000000000001</v>
      </c>
    </row>
    <row r="15" spans="1:14" x14ac:dyDescent="0.2">
      <c r="A15" s="601" t="s">
        <v>152</v>
      </c>
      <c r="B15" s="602">
        <v>79.599999999999994</v>
      </c>
      <c r="C15" s="603">
        <v>63.4</v>
      </c>
      <c r="D15" s="603">
        <v>63.2</v>
      </c>
      <c r="E15" s="603">
        <v>63.5</v>
      </c>
      <c r="F15" s="604">
        <v>0.79700000000000004</v>
      </c>
      <c r="G15" s="604">
        <v>0.20300000000000001</v>
      </c>
      <c r="H15" s="602">
        <v>83.1</v>
      </c>
      <c r="I15" s="603">
        <v>63.8</v>
      </c>
      <c r="J15" s="603">
        <v>63.6</v>
      </c>
      <c r="K15" s="603">
        <v>64</v>
      </c>
      <c r="L15" s="604">
        <v>0.76700000000000002</v>
      </c>
      <c r="M15" s="605">
        <v>0.23300000000000001</v>
      </c>
    </row>
    <row r="16" spans="1:14" x14ac:dyDescent="0.2">
      <c r="A16" s="601" t="s">
        <v>150</v>
      </c>
      <c r="B16" s="602">
        <v>79.2</v>
      </c>
      <c r="C16" s="603">
        <v>63.1</v>
      </c>
      <c r="D16" s="603">
        <v>63</v>
      </c>
      <c r="E16" s="603">
        <v>63.3</v>
      </c>
      <c r="F16" s="604">
        <v>0.79700000000000004</v>
      </c>
      <c r="G16" s="604">
        <v>0.20299999999999996</v>
      </c>
      <c r="H16" s="602">
        <v>82.9</v>
      </c>
      <c r="I16" s="603">
        <v>63.6</v>
      </c>
      <c r="J16" s="603">
        <v>63.4</v>
      </c>
      <c r="K16" s="603">
        <v>63.7</v>
      </c>
      <c r="L16" s="604">
        <v>0.76700000000000002</v>
      </c>
      <c r="M16" s="605">
        <v>0.23299999999999998</v>
      </c>
      <c r="N16" s="552"/>
    </row>
    <row r="17" spans="1:14" x14ac:dyDescent="0.2">
      <c r="A17" s="606"/>
      <c r="B17" s="607"/>
      <c r="C17" s="607"/>
      <c r="D17" s="607"/>
      <c r="E17" s="607"/>
      <c r="F17" s="608"/>
      <c r="G17" s="609"/>
      <c r="H17" s="607"/>
      <c r="I17" s="607"/>
      <c r="J17" s="607"/>
      <c r="K17" s="607"/>
      <c r="L17" s="608"/>
      <c r="M17" s="609"/>
      <c r="N17" s="552"/>
    </row>
    <row r="18" spans="1:14" x14ac:dyDescent="0.2">
      <c r="A18" s="552"/>
      <c r="B18" s="610"/>
      <c r="C18" s="610"/>
      <c r="D18" s="610"/>
      <c r="E18" s="610"/>
      <c r="F18" s="611"/>
      <c r="G18" s="611"/>
      <c r="H18" s="610"/>
      <c r="I18" s="610"/>
      <c r="J18" s="610"/>
      <c r="K18" s="610"/>
      <c r="L18" s="611"/>
      <c r="M18" s="611"/>
      <c r="N18" s="552"/>
    </row>
    <row r="19" spans="1:14" x14ac:dyDescent="0.2">
      <c r="A19" s="1208" t="s">
        <v>439</v>
      </c>
      <c r="B19" s="1208"/>
      <c r="C19" s="1208"/>
      <c r="D19" s="1208"/>
    </row>
    <row r="20" spans="1:14" x14ac:dyDescent="0.2">
      <c r="A20" s="556"/>
    </row>
    <row r="21" spans="1:14" x14ac:dyDescent="0.2">
      <c r="A21" s="556" t="s">
        <v>22</v>
      </c>
    </row>
    <row r="25" spans="1:14" x14ac:dyDescent="0.2">
      <c r="B25" s="597"/>
      <c r="D25" s="612"/>
      <c r="E25" s="613"/>
    </row>
    <row r="26" spans="1:14" x14ac:dyDescent="0.2">
      <c r="B26" s="597"/>
      <c r="D26" s="612"/>
      <c r="E26" s="613"/>
    </row>
    <row r="27" spans="1:14" x14ac:dyDescent="0.2">
      <c r="B27" s="597"/>
      <c r="D27" s="612"/>
      <c r="E27" s="613"/>
    </row>
    <row r="28" spans="1:14" x14ac:dyDescent="0.2">
      <c r="B28" s="597"/>
      <c r="D28" s="612"/>
      <c r="E28" s="613"/>
    </row>
    <row r="29" spans="1:14" x14ac:dyDescent="0.2">
      <c r="B29" s="597"/>
      <c r="D29" s="612"/>
      <c r="E29" s="613"/>
    </row>
    <row r="30" spans="1:14" x14ac:dyDescent="0.2">
      <c r="D30" s="612"/>
    </row>
    <row r="31" spans="1:14" x14ac:dyDescent="0.2">
      <c r="B31" s="597"/>
      <c r="D31" s="612"/>
      <c r="E31" s="613"/>
    </row>
    <row r="32" spans="1:14" x14ac:dyDescent="0.2">
      <c r="B32" s="597"/>
      <c r="D32" s="612"/>
      <c r="E32" s="613"/>
    </row>
    <row r="33" spans="1:6" x14ac:dyDescent="0.2">
      <c r="B33" s="597"/>
      <c r="D33" s="612"/>
      <c r="E33" s="613"/>
    </row>
    <row r="34" spans="1:6" x14ac:dyDescent="0.2">
      <c r="B34" s="597"/>
      <c r="D34" s="612"/>
      <c r="E34" s="613"/>
    </row>
    <row r="35" spans="1:6" x14ac:dyDescent="0.2">
      <c r="B35" s="597"/>
      <c r="D35" s="612"/>
      <c r="E35" s="613"/>
    </row>
    <row r="37" spans="1:6" x14ac:dyDescent="0.2">
      <c r="A37" s="536"/>
      <c r="B37" s="536"/>
      <c r="C37" s="536"/>
      <c r="D37" s="536"/>
      <c r="E37" s="536"/>
      <c r="F37" s="536"/>
    </row>
  </sheetData>
  <mergeCells count="19">
    <mergeCell ref="A19:D19"/>
    <mergeCell ref="F7:F10"/>
    <mergeCell ref="G7:G10"/>
    <mergeCell ref="H7:H10"/>
    <mergeCell ref="I7:I10"/>
    <mergeCell ref="A1:D1"/>
    <mergeCell ref="F1:G1"/>
    <mergeCell ref="A3:I3"/>
    <mergeCell ref="A5:A10"/>
    <mergeCell ref="B5:G6"/>
    <mergeCell ref="H5:M6"/>
    <mergeCell ref="B7:B10"/>
    <mergeCell ref="C7:C10"/>
    <mergeCell ref="D7:D10"/>
    <mergeCell ref="E7:E10"/>
    <mergeCell ref="L7:L10"/>
    <mergeCell ref="M7:M10"/>
    <mergeCell ref="J7:J10"/>
    <mergeCell ref="K7:K10"/>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4"/>
  <sheetViews>
    <sheetView zoomScaleNormal="100" workbookViewId="0">
      <selection sqref="A1:D1"/>
    </sheetView>
  </sheetViews>
  <sheetFormatPr defaultRowHeight="12.75" x14ac:dyDescent="0.2"/>
  <cols>
    <col min="1" max="1" width="23.7109375" style="530" customWidth="1"/>
    <col min="2" max="17" width="14.85546875" style="530" customWidth="1"/>
    <col min="18" max="16384" width="9.140625" style="530"/>
  </cols>
  <sheetData>
    <row r="1" spans="1:34" ht="18" customHeight="1" x14ac:dyDescent="0.25">
      <c r="A1" s="1209" t="s">
        <v>351</v>
      </c>
      <c r="B1" s="1209"/>
      <c r="C1" s="1209"/>
      <c r="D1" s="1209"/>
      <c r="E1" s="545"/>
      <c r="F1" s="614" t="s">
        <v>24</v>
      </c>
      <c r="G1" s="614"/>
    </row>
    <row r="2" spans="1:34" ht="15" customHeight="1" x14ac:dyDescent="0.2"/>
    <row r="3" spans="1:34" ht="12.75" customHeight="1" x14ac:dyDescent="0.25">
      <c r="A3" s="1210" t="s">
        <v>440</v>
      </c>
      <c r="B3" s="1205"/>
      <c r="C3" s="1205"/>
      <c r="D3" s="1205"/>
      <c r="E3" s="1205"/>
      <c r="F3" s="1205"/>
      <c r="G3" s="1205"/>
      <c r="H3" s="1205"/>
      <c r="I3" s="1205"/>
    </row>
    <row r="4" spans="1:34" ht="12.75" customHeight="1" x14ac:dyDescent="0.2">
      <c r="C4" s="597"/>
      <c r="D4" s="597"/>
    </row>
    <row r="5" spans="1:34" ht="12.75" customHeight="1" x14ac:dyDescent="0.2">
      <c r="A5" s="1231" t="s">
        <v>180</v>
      </c>
      <c r="B5" s="1211" t="s">
        <v>432</v>
      </c>
      <c r="C5" s="1211"/>
      <c r="D5" s="1211"/>
      <c r="E5" s="1211"/>
      <c r="F5" s="1211"/>
      <c r="G5" s="1211"/>
      <c r="H5" s="1211"/>
      <c r="I5" s="1211"/>
      <c r="J5" s="1211" t="s">
        <v>163</v>
      </c>
      <c r="K5" s="1211"/>
      <c r="L5" s="1211"/>
      <c r="M5" s="1211"/>
      <c r="N5" s="1211"/>
      <c r="O5" s="1211"/>
      <c r="P5" s="1211"/>
      <c r="Q5" s="1228"/>
    </row>
    <row r="6" spans="1:34" x14ac:dyDescent="0.2">
      <c r="A6" s="1232"/>
      <c r="B6" s="1213"/>
      <c r="C6" s="1213"/>
      <c r="D6" s="1213"/>
      <c r="E6" s="1213"/>
      <c r="F6" s="1213"/>
      <c r="G6" s="1213"/>
      <c r="H6" s="1213"/>
      <c r="I6" s="1213"/>
      <c r="J6" s="1213"/>
      <c r="K6" s="1213"/>
      <c r="L6" s="1213"/>
      <c r="M6" s="1213"/>
      <c r="N6" s="1213"/>
      <c r="O6" s="1213"/>
      <c r="P6" s="1213"/>
      <c r="Q6" s="1230"/>
    </row>
    <row r="7" spans="1:34" ht="15" customHeight="1" x14ac:dyDescent="0.2">
      <c r="A7" s="1232"/>
      <c r="B7" s="1237" t="s">
        <v>433</v>
      </c>
      <c r="C7" s="1237" t="s">
        <v>441</v>
      </c>
      <c r="D7" s="1237" t="s">
        <v>442</v>
      </c>
      <c r="E7" s="1237" t="s">
        <v>434</v>
      </c>
      <c r="F7" s="1237" t="s">
        <v>435</v>
      </c>
      <c r="G7" s="1237" t="s">
        <v>436</v>
      </c>
      <c r="H7" s="1237" t="s">
        <v>437</v>
      </c>
      <c r="I7" s="1237" t="s">
        <v>443</v>
      </c>
      <c r="J7" s="1237" t="s">
        <v>433</v>
      </c>
      <c r="K7" s="1237" t="s">
        <v>441</v>
      </c>
      <c r="L7" s="1237" t="s">
        <v>442</v>
      </c>
      <c r="M7" s="1237" t="s">
        <v>434</v>
      </c>
      <c r="N7" s="1237" t="s">
        <v>435</v>
      </c>
      <c r="O7" s="1237" t="s">
        <v>436</v>
      </c>
      <c r="P7" s="1237" t="s">
        <v>437</v>
      </c>
      <c r="Q7" s="1237" t="s">
        <v>444</v>
      </c>
    </row>
    <row r="8" spans="1:34" x14ac:dyDescent="0.2">
      <c r="A8" s="1232"/>
      <c r="B8" s="1238"/>
      <c r="C8" s="1238"/>
      <c r="D8" s="1238"/>
      <c r="E8" s="1238"/>
      <c r="F8" s="1238"/>
      <c r="G8" s="1238"/>
      <c r="H8" s="1238"/>
      <c r="I8" s="1238"/>
      <c r="J8" s="1238"/>
      <c r="K8" s="1238"/>
      <c r="L8" s="1238"/>
      <c r="M8" s="1238"/>
      <c r="N8" s="1238"/>
      <c r="O8" s="1238"/>
      <c r="P8" s="1238"/>
      <c r="Q8" s="1238"/>
    </row>
    <row r="9" spans="1:34" x14ac:dyDescent="0.2">
      <c r="A9" s="1232"/>
      <c r="B9" s="1238"/>
      <c r="C9" s="1238"/>
      <c r="D9" s="1238"/>
      <c r="E9" s="1238"/>
      <c r="F9" s="1238"/>
      <c r="G9" s="1238"/>
      <c r="H9" s="1238"/>
      <c r="I9" s="1238"/>
      <c r="J9" s="1238"/>
      <c r="K9" s="1238"/>
      <c r="L9" s="1238"/>
      <c r="M9" s="1238"/>
      <c r="N9" s="1238"/>
      <c r="O9" s="1238"/>
      <c r="P9" s="1238"/>
      <c r="Q9" s="1238"/>
    </row>
    <row r="10" spans="1:34" x14ac:dyDescent="0.2">
      <c r="A10" s="1233"/>
      <c r="B10" s="1239"/>
      <c r="C10" s="1239"/>
      <c r="D10" s="1239"/>
      <c r="E10" s="1239"/>
      <c r="F10" s="1239"/>
      <c r="G10" s="1239"/>
      <c r="H10" s="1239"/>
      <c r="I10" s="1239"/>
      <c r="J10" s="1239"/>
      <c r="K10" s="1239"/>
      <c r="L10" s="1239"/>
      <c r="M10" s="1239"/>
      <c r="N10" s="1239"/>
      <c r="O10" s="1239"/>
      <c r="P10" s="1239"/>
      <c r="Q10" s="1239"/>
      <c r="R10" s="615"/>
      <c r="S10" s="615"/>
      <c r="T10" s="615"/>
      <c r="U10" s="615"/>
      <c r="V10" s="615"/>
      <c r="W10" s="615"/>
      <c r="X10" s="615"/>
      <c r="Y10" s="615"/>
      <c r="Z10" s="615"/>
      <c r="AA10" s="615"/>
      <c r="AB10" s="615"/>
      <c r="AC10" s="615"/>
      <c r="AD10" s="615"/>
      <c r="AE10" s="615"/>
      <c r="AF10" s="615"/>
      <c r="AG10" s="615"/>
      <c r="AH10" s="552"/>
    </row>
    <row r="11" spans="1:34" x14ac:dyDescent="0.2">
      <c r="A11" s="549"/>
      <c r="B11" s="616"/>
      <c r="C11" s="549"/>
      <c r="D11" s="549"/>
      <c r="E11" s="549"/>
      <c r="F11" s="549"/>
      <c r="G11" s="549"/>
      <c r="H11" s="549"/>
      <c r="I11" s="617"/>
      <c r="J11" s="616"/>
      <c r="K11" s="549"/>
      <c r="L11" s="549"/>
      <c r="M11" s="549"/>
      <c r="N11" s="549"/>
      <c r="O11" s="549"/>
      <c r="P11" s="549"/>
      <c r="Q11" s="617"/>
      <c r="R11" s="615"/>
      <c r="S11" s="615"/>
      <c r="T11" s="615"/>
      <c r="U11" s="615"/>
      <c r="V11" s="615"/>
      <c r="W11" s="615"/>
      <c r="X11" s="615"/>
      <c r="Y11" s="615"/>
      <c r="Z11" s="615"/>
      <c r="AA11" s="615"/>
      <c r="AB11" s="615"/>
      <c r="AC11" s="615"/>
      <c r="AD11" s="615"/>
      <c r="AE11" s="615"/>
      <c r="AF11" s="615"/>
      <c r="AG11" s="615"/>
      <c r="AH11" s="552"/>
    </row>
    <row r="12" spans="1:34" x14ac:dyDescent="0.2">
      <c r="A12" s="601" t="s">
        <v>106</v>
      </c>
      <c r="B12" s="618">
        <v>76.900000000000006</v>
      </c>
      <c r="C12" s="619">
        <v>76.400000000000006</v>
      </c>
      <c r="D12" s="619">
        <v>77.400000000000006</v>
      </c>
      <c r="E12" s="619">
        <v>61.5</v>
      </c>
      <c r="F12" s="619">
        <v>59.4</v>
      </c>
      <c r="G12" s="619">
        <v>63.6</v>
      </c>
      <c r="H12" s="619">
        <v>79.900000000000006</v>
      </c>
      <c r="I12" s="620">
        <v>21</v>
      </c>
      <c r="J12" s="618">
        <v>81.099999999999994</v>
      </c>
      <c r="K12" s="619">
        <v>80.599999999999994</v>
      </c>
      <c r="L12" s="619">
        <v>81.5</v>
      </c>
      <c r="M12" s="619">
        <v>64.599999999999994</v>
      </c>
      <c r="N12" s="619">
        <v>62.4</v>
      </c>
      <c r="O12" s="619">
        <v>66.8</v>
      </c>
      <c r="P12" s="619">
        <v>79.8</v>
      </c>
      <c r="Q12" s="620">
        <v>19</v>
      </c>
      <c r="R12" s="621">
        <f>_xlfn.RANK.EQ(E12,$E$12:$E$43)</f>
        <v>23</v>
      </c>
      <c r="S12" s="597">
        <f>_xlfn.RANK.EQ(M12,$M$12:$M$43)</f>
        <v>10</v>
      </c>
      <c r="T12" s="597"/>
      <c r="U12" s="597"/>
      <c r="V12" s="597"/>
      <c r="W12" s="597"/>
      <c r="X12" s="597"/>
      <c r="Y12" s="597"/>
      <c r="Z12" s="597"/>
      <c r="AA12" s="597"/>
      <c r="AB12" s="597"/>
      <c r="AC12" s="597"/>
      <c r="AD12" s="597"/>
      <c r="AE12" s="597"/>
      <c r="AF12" s="597"/>
      <c r="AG12" s="597"/>
    </row>
    <row r="13" spans="1:34" x14ac:dyDescent="0.2">
      <c r="A13" s="601" t="s">
        <v>114</v>
      </c>
      <c r="B13" s="618">
        <v>79.099999999999994</v>
      </c>
      <c r="C13" s="619">
        <v>78.7</v>
      </c>
      <c r="D13" s="619">
        <v>79.5</v>
      </c>
      <c r="E13" s="619">
        <v>68.099999999999994</v>
      </c>
      <c r="F13" s="619">
        <v>66.5</v>
      </c>
      <c r="G13" s="619">
        <v>69.8</v>
      </c>
      <c r="H13" s="619">
        <v>86.1</v>
      </c>
      <c r="I13" s="620">
        <v>5</v>
      </c>
      <c r="J13" s="618">
        <v>82.6</v>
      </c>
      <c r="K13" s="619">
        <v>82.2</v>
      </c>
      <c r="L13" s="619">
        <v>82.9</v>
      </c>
      <c r="M13" s="619">
        <v>67</v>
      </c>
      <c r="N13" s="619">
        <v>64.900000000000006</v>
      </c>
      <c r="O13" s="619">
        <v>69.099999999999994</v>
      </c>
      <c r="P13" s="619">
        <v>81.2</v>
      </c>
      <c r="Q13" s="620">
        <v>6</v>
      </c>
      <c r="R13" s="621">
        <f t="shared" ref="R13:R43" si="0">_xlfn.RANK.EQ(E13,$E$12:$E$43)</f>
        <v>2</v>
      </c>
      <c r="S13" s="597">
        <f t="shared" ref="S13:S43" si="1">_xlfn.RANK.EQ(M13,$M$12:$M$43)</f>
        <v>6</v>
      </c>
      <c r="T13" s="597"/>
      <c r="U13" s="597"/>
      <c r="V13" s="597"/>
      <c r="W13" s="597"/>
      <c r="X13" s="597"/>
      <c r="Y13" s="597"/>
      <c r="Z13" s="597"/>
      <c r="AA13" s="597"/>
      <c r="AB13" s="597"/>
      <c r="AC13" s="597"/>
      <c r="AD13" s="597"/>
      <c r="AE13" s="597"/>
      <c r="AF13" s="597"/>
      <c r="AG13" s="597"/>
    </row>
    <row r="14" spans="1:34" x14ac:dyDescent="0.2">
      <c r="A14" s="601" t="s">
        <v>113</v>
      </c>
      <c r="B14" s="618">
        <v>78.2</v>
      </c>
      <c r="C14" s="619">
        <v>77.5</v>
      </c>
      <c r="D14" s="619">
        <v>78.8</v>
      </c>
      <c r="E14" s="619">
        <v>62.9</v>
      </c>
      <c r="F14" s="619">
        <v>60.9</v>
      </c>
      <c r="G14" s="619">
        <v>64.900000000000006</v>
      </c>
      <c r="H14" s="619">
        <v>80.5</v>
      </c>
      <c r="I14" s="620">
        <v>11</v>
      </c>
      <c r="J14" s="618">
        <v>81.599999999999994</v>
      </c>
      <c r="K14" s="619">
        <v>81</v>
      </c>
      <c r="L14" s="619">
        <v>82.2</v>
      </c>
      <c r="M14" s="619">
        <v>63.1</v>
      </c>
      <c r="N14" s="619">
        <v>60.9</v>
      </c>
      <c r="O14" s="619">
        <v>65.3</v>
      </c>
      <c r="P14" s="619">
        <v>77.3</v>
      </c>
      <c r="Q14" s="620">
        <v>17</v>
      </c>
      <c r="R14" s="621">
        <f t="shared" si="0"/>
        <v>17</v>
      </c>
      <c r="S14" s="597">
        <f t="shared" si="1"/>
        <v>18</v>
      </c>
      <c r="T14" s="597"/>
      <c r="U14" s="597"/>
      <c r="V14" s="597"/>
      <c r="W14" s="597"/>
      <c r="X14" s="597"/>
      <c r="Y14" s="597"/>
      <c r="Z14" s="597"/>
      <c r="AA14" s="597"/>
      <c r="AB14" s="597"/>
      <c r="AC14" s="597"/>
      <c r="AD14" s="597"/>
      <c r="AE14" s="597"/>
      <c r="AF14" s="597"/>
      <c r="AG14" s="597"/>
    </row>
    <row r="15" spans="1:34" x14ac:dyDescent="0.2">
      <c r="A15" s="601" t="s">
        <v>105</v>
      </c>
      <c r="B15" s="618">
        <v>77.400000000000006</v>
      </c>
      <c r="C15" s="619">
        <v>76.599999999999994</v>
      </c>
      <c r="D15" s="619">
        <v>78.099999999999994</v>
      </c>
      <c r="E15" s="619">
        <v>64.3</v>
      </c>
      <c r="F15" s="619">
        <v>62.8</v>
      </c>
      <c r="G15" s="619">
        <v>65.8</v>
      </c>
      <c r="H15" s="619">
        <v>83.1</v>
      </c>
      <c r="I15" s="620">
        <v>17</v>
      </c>
      <c r="J15" s="618">
        <v>82.2</v>
      </c>
      <c r="K15" s="619">
        <v>81.599999999999994</v>
      </c>
      <c r="L15" s="619">
        <v>82.9</v>
      </c>
      <c r="M15" s="619">
        <v>62.4</v>
      </c>
      <c r="N15" s="619">
        <v>60.4</v>
      </c>
      <c r="O15" s="619">
        <v>64.3</v>
      </c>
      <c r="P15" s="619">
        <v>75.900000000000006</v>
      </c>
      <c r="Q15" s="620">
        <v>12</v>
      </c>
      <c r="R15" s="621">
        <f t="shared" si="0"/>
        <v>14</v>
      </c>
      <c r="S15" s="597">
        <f t="shared" si="1"/>
        <v>20</v>
      </c>
      <c r="T15" s="597"/>
      <c r="U15" s="597"/>
      <c r="V15" s="597"/>
      <c r="W15" s="597"/>
      <c r="X15" s="597"/>
      <c r="Y15" s="597"/>
      <c r="Z15" s="597"/>
      <c r="AA15" s="597"/>
      <c r="AB15" s="597"/>
      <c r="AC15" s="597"/>
      <c r="AD15" s="597"/>
      <c r="AE15" s="597"/>
      <c r="AF15" s="597"/>
      <c r="AG15" s="597"/>
    </row>
    <row r="16" spans="1:34" x14ac:dyDescent="0.2">
      <c r="A16" s="601" t="s">
        <v>135</v>
      </c>
      <c r="B16" s="618">
        <v>78</v>
      </c>
      <c r="C16" s="619">
        <v>77.599999999999994</v>
      </c>
      <c r="D16" s="619">
        <v>78.3</v>
      </c>
      <c r="E16" s="619">
        <v>65</v>
      </c>
      <c r="F16" s="619">
        <v>63.2</v>
      </c>
      <c r="G16" s="619">
        <v>66.900000000000006</v>
      </c>
      <c r="H16" s="619">
        <v>83.4</v>
      </c>
      <c r="I16" s="620">
        <v>13</v>
      </c>
      <c r="J16" s="618">
        <v>82.3</v>
      </c>
      <c r="K16" s="619">
        <v>82</v>
      </c>
      <c r="L16" s="619">
        <v>82.6</v>
      </c>
      <c r="M16" s="619">
        <v>65.099999999999994</v>
      </c>
      <c r="N16" s="619">
        <v>62.8</v>
      </c>
      <c r="O16" s="619">
        <v>67.5</v>
      </c>
      <c r="P16" s="619">
        <v>79.099999999999994</v>
      </c>
      <c r="Q16" s="620">
        <v>11</v>
      </c>
      <c r="R16" s="621">
        <f t="shared" si="0"/>
        <v>8</v>
      </c>
      <c r="S16" s="597">
        <f t="shared" si="1"/>
        <v>9</v>
      </c>
      <c r="T16" s="597"/>
      <c r="U16" s="597"/>
      <c r="V16" s="597"/>
      <c r="W16" s="597"/>
      <c r="X16" s="597"/>
      <c r="Y16" s="597"/>
      <c r="Z16" s="597"/>
      <c r="AA16" s="597"/>
      <c r="AB16" s="597"/>
      <c r="AC16" s="597"/>
      <c r="AD16" s="597"/>
      <c r="AE16" s="597"/>
      <c r="AF16" s="597"/>
      <c r="AG16" s="597"/>
    </row>
    <row r="17" spans="1:33" x14ac:dyDescent="0.2">
      <c r="A17" s="601" t="s">
        <v>116</v>
      </c>
      <c r="B17" s="618">
        <v>76.7</v>
      </c>
      <c r="C17" s="619">
        <v>75.599999999999994</v>
      </c>
      <c r="D17" s="619">
        <v>77.7</v>
      </c>
      <c r="E17" s="619">
        <v>62.6</v>
      </c>
      <c r="F17" s="619">
        <v>60.1</v>
      </c>
      <c r="G17" s="619">
        <v>65</v>
      </c>
      <c r="H17" s="619">
        <v>81.599999999999994</v>
      </c>
      <c r="I17" s="620">
        <v>24</v>
      </c>
      <c r="J17" s="618">
        <v>80.2</v>
      </c>
      <c r="K17" s="619">
        <v>79.3</v>
      </c>
      <c r="L17" s="619">
        <v>81.099999999999994</v>
      </c>
      <c r="M17" s="619">
        <v>60.2</v>
      </c>
      <c r="N17" s="619">
        <v>57.3</v>
      </c>
      <c r="O17" s="619">
        <v>63.1</v>
      </c>
      <c r="P17" s="619">
        <v>75</v>
      </c>
      <c r="Q17" s="620">
        <v>25</v>
      </c>
      <c r="R17" s="621">
        <f t="shared" si="0"/>
        <v>18</v>
      </c>
      <c r="S17" s="597">
        <f t="shared" si="1"/>
        <v>26</v>
      </c>
      <c r="T17" s="597"/>
      <c r="U17" s="597"/>
      <c r="V17" s="597"/>
      <c r="W17" s="597"/>
      <c r="X17" s="597"/>
      <c r="Y17" s="597"/>
      <c r="Z17" s="597"/>
      <c r="AA17" s="597"/>
      <c r="AB17" s="597"/>
      <c r="AC17" s="597"/>
      <c r="AD17" s="597"/>
      <c r="AE17" s="597"/>
      <c r="AF17" s="597"/>
      <c r="AG17" s="597"/>
    </row>
    <row r="18" spans="1:33" x14ac:dyDescent="0.2">
      <c r="A18" s="601" t="s">
        <v>111</v>
      </c>
      <c r="B18" s="618">
        <v>77.900000000000006</v>
      </c>
      <c r="C18" s="619">
        <v>77.3</v>
      </c>
      <c r="D18" s="619">
        <v>78.400000000000006</v>
      </c>
      <c r="E18" s="619">
        <v>64.400000000000006</v>
      </c>
      <c r="F18" s="619">
        <v>62.9</v>
      </c>
      <c r="G18" s="619">
        <v>66</v>
      </c>
      <c r="H18" s="619">
        <v>82.8</v>
      </c>
      <c r="I18" s="620">
        <v>15</v>
      </c>
      <c r="J18" s="618">
        <v>81.8</v>
      </c>
      <c r="K18" s="619">
        <v>81.2</v>
      </c>
      <c r="L18" s="619">
        <v>82.3</v>
      </c>
      <c r="M18" s="619">
        <v>63.8</v>
      </c>
      <c r="N18" s="619">
        <v>61.6</v>
      </c>
      <c r="O18" s="619">
        <v>65.900000000000006</v>
      </c>
      <c r="P18" s="619">
        <v>78</v>
      </c>
      <c r="Q18" s="620">
        <v>14</v>
      </c>
      <c r="R18" s="621">
        <f t="shared" si="0"/>
        <v>13</v>
      </c>
      <c r="S18" s="597">
        <f t="shared" si="1"/>
        <v>14</v>
      </c>
      <c r="T18" s="597"/>
      <c r="U18" s="597"/>
      <c r="V18" s="597"/>
      <c r="W18" s="597"/>
      <c r="X18" s="597"/>
      <c r="Y18" s="597"/>
      <c r="Z18" s="597"/>
      <c r="AA18" s="597"/>
      <c r="AB18" s="597"/>
      <c r="AC18" s="597"/>
      <c r="AD18" s="597"/>
      <c r="AE18" s="597"/>
      <c r="AF18" s="597"/>
      <c r="AG18" s="597"/>
    </row>
    <row r="19" spans="1:33" x14ac:dyDescent="0.2">
      <c r="A19" s="601" t="s">
        <v>118</v>
      </c>
      <c r="B19" s="618">
        <v>73.900000000000006</v>
      </c>
      <c r="C19" s="619">
        <v>73.3</v>
      </c>
      <c r="D19" s="619">
        <v>74.599999999999994</v>
      </c>
      <c r="E19" s="619">
        <v>56.5</v>
      </c>
      <c r="F19" s="619">
        <v>54.3</v>
      </c>
      <c r="G19" s="619">
        <v>58.6</v>
      </c>
      <c r="H19" s="619">
        <v>76.400000000000006</v>
      </c>
      <c r="I19" s="620">
        <v>31</v>
      </c>
      <c r="J19" s="618">
        <v>79.400000000000006</v>
      </c>
      <c r="K19" s="619">
        <v>78.8</v>
      </c>
      <c r="L19" s="619">
        <v>79.900000000000006</v>
      </c>
      <c r="M19" s="619">
        <v>59.8</v>
      </c>
      <c r="N19" s="619">
        <v>57.6</v>
      </c>
      <c r="O19" s="619">
        <v>62.1</v>
      </c>
      <c r="P19" s="619">
        <v>75.400000000000006</v>
      </c>
      <c r="Q19" s="620">
        <v>30</v>
      </c>
      <c r="R19" s="621">
        <f t="shared" si="0"/>
        <v>31</v>
      </c>
      <c r="S19" s="597">
        <f t="shared" si="1"/>
        <v>27</v>
      </c>
      <c r="T19" s="597"/>
      <c r="U19" s="597"/>
      <c r="V19" s="597"/>
      <c r="W19" s="597"/>
      <c r="X19" s="597"/>
      <c r="Y19" s="597"/>
      <c r="Z19" s="597"/>
      <c r="AA19" s="597"/>
      <c r="AB19" s="597"/>
      <c r="AC19" s="597"/>
      <c r="AD19" s="597"/>
      <c r="AE19" s="597"/>
      <c r="AF19" s="597"/>
      <c r="AG19" s="597"/>
    </row>
    <row r="20" spans="1:33" x14ac:dyDescent="0.2">
      <c r="A20" s="601" t="s">
        <v>117</v>
      </c>
      <c r="B20" s="618">
        <v>76.400000000000006</v>
      </c>
      <c r="C20" s="619">
        <v>75.8</v>
      </c>
      <c r="D20" s="619">
        <v>77.099999999999994</v>
      </c>
      <c r="E20" s="619">
        <v>60.2</v>
      </c>
      <c r="F20" s="619">
        <v>58.2</v>
      </c>
      <c r="G20" s="619">
        <v>62.1</v>
      </c>
      <c r="H20" s="619">
        <v>78.7</v>
      </c>
      <c r="I20" s="620">
        <v>25</v>
      </c>
      <c r="J20" s="618">
        <v>80</v>
      </c>
      <c r="K20" s="619">
        <v>79.400000000000006</v>
      </c>
      <c r="L20" s="619">
        <v>80.5</v>
      </c>
      <c r="M20" s="619">
        <v>58.3</v>
      </c>
      <c r="N20" s="619">
        <v>56.2</v>
      </c>
      <c r="O20" s="619">
        <v>60.4</v>
      </c>
      <c r="P20" s="619">
        <v>72.900000000000006</v>
      </c>
      <c r="Q20" s="620">
        <v>27</v>
      </c>
      <c r="R20" s="621">
        <f t="shared" si="0"/>
        <v>27</v>
      </c>
      <c r="S20" s="597">
        <f t="shared" si="1"/>
        <v>31</v>
      </c>
      <c r="T20" s="597"/>
      <c r="U20" s="597"/>
      <c r="V20" s="597"/>
      <c r="W20" s="597"/>
      <c r="X20" s="597"/>
      <c r="Y20" s="597"/>
      <c r="Z20" s="597"/>
      <c r="AA20" s="597"/>
      <c r="AB20" s="597"/>
      <c r="AC20" s="597"/>
      <c r="AD20" s="597"/>
      <c r="AE20" s="597"/>
      <c r="AF20" s="597"/>
      <c r="AG20" s="597"/>
    </row>
    <row r="21" spans="1:33" x14ac:dyDescent="0.2">
      <c r="A21" s="601" t="s">
        <v>124</v>
      </c>
      <c r="B21" s="618">
        <v>80.099999999999994</v>
      </c>
      <c r="C21" s="619">
        <v>79.400000000000006</v>
      </c>
      <c r="D21" s="619">
        <v>80.7</v>
      </c>
      <c r="E21" s="619">
        <v>68.900000000000006</v>
      </c>
      <c r="F21" s="619">
        <v>67.400000000000006</v>
      </c>
      <c r="G21" s="619">
        <v>70.5</v>
      </c>
      <c r="H21" s="619">
        <v>86.1</v>
      </c>
      <c r="I21" s="620">
        <v>2</v>
      </c>
      <c r="J21" s="618">
        <v>83.3</v>
      </c>
      <c r="K21" s="619">
        <v>82.8</v>
      </c>
      <c r="L21" s="619">
        <v>83.9</v>
      </c>
      <c r="M21" s="619">
        <v>68.2</v>
      </c>
      <c r="N21" s="619">
        <v>66.400000000000006</v>
      </c>
      <c r="O21" s="619">
        <v>70</v>
      </c>
      <c r="P21" s="619">
        <v>81.8</v>
      </c>
      <c r="Q21" s="620">
        <v>2</v>
      </c>
      <c r="R21" s="621">
        <f t="shared" si="0"/>
        <v>1</v>
      </c>
      <c r="S21" s="597">
        <f t="shared" si="1"/>
        <v>2</v>
      </c>
      <c r="T21" s="597"/>
      <c r="U21" s="597"/>
      <c r="V21" s="597"/>
      <c r="W21" s="597"/>
      <c r="X21" s="597"/>
      <c r="Y21" s="597"/>
      <c r="Z21" s="597"/>
      <c r="AA21" s="597"/>
      <c r="AB21" s="597"/>
      <c r="AC21" s="597"/>
      <c r="AD21" s="597"/>
      <c r="AE21" s="597"/>
      <c r="AF21" s="597"/>
      <c r="AG21" s="597"/>
    </row>
    <row r="22" spans="1:33" x14ac:dyDescent="0.2">
      <c r="A22" s="601" t="s">
        <v>134</v>
      </c>
      <c r="B22" s="618">
        <v>78.3</v>
      </c>
      <c r="C22" s="619">
        <v>77.599999999999994</v>
      </c>
      <c r="D22" s="619">
        <v>79</v>
      </c>
      <c r="E22" s="619">
        <v>65.3</v>
      </c>
      <c r="F22" s="619">
        <v>63.4</v>
      </c>
      <c r="G22" s="619">
        <v>67.2</v>
      </c>
      <c r="H22" s="619">
        <v>83.4</v>
      </c>
      <c r="I22" s="620">
        <v>10</v>
      </c>
      <c r="J22" s="618">
        <v>82.5</v>
      </c>
      <c r="K22" s="619">
        <v>81.900000000000006</v>
      </c>
      <c r="L22" s="619">
        <v>83.1</v>
      </c>
      <c r="M22" s="619">
        <v>63.9</v>
      </c>
      <c r="N22" s="619">
        <v>61.7</v>
      </c>
      <c r="O22" s="619">
        <v>66.099999999999994</v>
      </c>
      <c r="P22" s="619">
        <v>77.400000000000006</v>
      </c>
      <c r="Q22" s="620">
        <v>8</v>
      </c>
      <c r="R22" s="621">
        <f t="shared" si="0"/>
        <v>7</v>
      </c>
      <c r="S22" s="597">
        <f t="shared" si="1"/>
        <v>13</v>
      </c>
      <c r="T22" s="597"/>
      <c r="U22" s="597"/>
      <c r="V22" s="597"/>
      <c r="W22" s="597"/>
      <c r="X22" s="597"/>
      <c r="Y22" s="597"/>
      <c r="Z22" s="597"/>
      <c r="AA22" s="597"/>
      <c r="AB22" s="597"/>
      <c r="AC22" s="597"/>
      <c r="AD22" s="597"/>
      <c r="AE22" s="597"/>
      <c r="AF22" s="597"/>
      <c r="AG22" s="597"/>
    </row>
    <row r="23" spans="1:33" x14ac:dyDescent="0.2">
      <c r="A23" s="601" t="s">
        <v>129</v>
      </c>
      <c r="B23" s="618">
        <v>80.5</v>
      </c>
      <c r="C23" s="619">
        <v>79.8</v>
      </c>
      <c r="D23" s="619">
        <v>81.2</v>
      </c>
      <c r="E23" s="619">
        <v>66.5</v>
      </c>
      <c r="F23" s="619">
        <v>64.5</v>
      </c>
      <c r="G23" s="619">
        <v>68.5</v>
      </c>
      <c r="H23" s="619">
        <v>82.6</v>
      </c>
      <c r="I23" s="620">
        <v>1</v>
      </c>
      <c r="J23" s="618">
        <v>83.7</v>
      </c>
      <c r="K23" s="619">
        <v>83.2</v>
      </c>
      <c r="L23" s="619">
        <v>84.3</v>
      </c>
      <c r="M23" s="619">
        <v>65.5</v>
      </c>
      <c r="N23" s="619">
        <v>63.4</v>
      </c>
      <c r="O23" s="619">
        <v>67.7</v>
      </c>
      <c r="P23" s="619">
        <v>78.2</v>
      </c>
      <c r="Q23" s="620">
        <v>1</v>
      </c>
      <c r="R23" s="621">
        <f t="shared" si="0"/>
        <v>5</v>
      </c>
      <c r="S23" s="597">
        <f t="shared" si="1"/>
        <v>7</v>
      </c>
      <c r="T23" s="597"/>
      <c r="U23" s="597"/>
      <c r="V23" s="597"/>
      <c r="W23" s="597"/>
      <c r="X23" s="597"/>
      <c r="Y23" s="597"/>
      <c r="Z23" s="597"/>
      <c r="AA23" s="597"/>
      <c r="AB23" s="597"/>
      <c r="AC23" s="597"/>
      <c r="AD23" s="597"/>
      <c r="AE23" s="597"/>
      <c r="AF23" s="597"/>
      <c r="AG23" s="597"/>
    </row>
    <row r="24" spans="1:33" x14ac:dyDescent="0.2">
      <c r="A24" s="601" t="s">
        <v>121</v>
      </c>
      <c r="B24" s="618">
        <v>77.2</v>
      </c>
      <c r="C24" s="619">
        <v>76.599999999999994</v>
      </c>
      <c r="D24" s="619">
        <v>77.7</v>
      </c>
      <c r="E24" s="619">
        <v>63.2</v>
      </c>
      <c r="F24" s="619">
        <v>61.4</v>
      </c>
      <c r="G24" s="619">
        <v>65</v>
      </c>
      <c r="H24" s="619">
        <v>81.900000000000006</v>
      </c>
      <c r="I24" s="620">
        <v>18</v>
      </c>
      <c r="J24" s="618">
        <v>80.5</v>
      </c>
      <c r="K24" s="619">
        <v>80</v>
      </c>
      <c r="L24" s="619">
        <v>81</v>
      </c>
      <c r="M24" s="619">
        <v>60.9</v>
      </c>
      <c r="N24" s="619">
        <v>59</v>
      </c>
      <c r="O24" s="619">
        <v>62.9</v>
      </c>
      <c r="P24" s="619">
        <v>75.7</v>
      </c>
      <c r="Q24" s="620">
        <v>23</v>
      </c>
      <c r="R24" s="621">
        <f t="shared" si="0"/>
        <v>16</v>
      </c>
      <c r="S24" s="597">
        <f t="shared" si="1"/>
        <v>23</v>
      </c>
      <c r="T24" s="597"/>
      <c r="U24" s="597"/>
      <c r="V24" s="597"/>
      <c r="W24" s="597"/>
      <c r="X24" s="597"/>
      <c r="Y24" s="597"/>
      <c r="Z24" s="597"/>
      <c r="AA24" s="597"/>
      <c r="AB24" s="597"/>
      <c r="AC24" s="597"/>
      <c r="AD24" s="597"/>
      <c r="AE24" s="597"/>
      <c r="AF24" s="597"/>
      <c r="AG24" s="597"/>
    </row>
    <row r="25" spans="1:33" x14ac:dyDescent="0.2">
      <c r="A25" s="601" t="s">
        <v>122</v>
      </c>
      <c r="B25" s="618">
        <v>77.2</v>
      </c>
      <c r="C25" s="619">
        <v>76.8</v>
      </c>
      <c r="D25" s="619">
        <v>77.599999999999994</v>
      </c>
      <c r="E25" s="619">
        <v>62.3</v>
      </c>
      <c r="F25" s="619">
        <v>60.4</v>
      </c>
      <c r="G25" s="619">
        <v>64.2</v>
      </c>
      <c r="H25" s="619">
        <v>80.7</v>
      </c>
      <c r="I25" s="620">
        <v>19</v>
      </c>
      <c r="J25" s="618">
        <v>80.8</v>
      </c>
      <c r="K25" s="619">
        <v>80.5</v>
      </c>
      <c r="L25" s="619">
        <v>81.099999999999994</v>
      </c>
      <c r="M25" s="619">
        <v>61.9</v>
      </c>
      <c r="N25" s="619">
        <v>59.5</v>
      </c>
      <c r="O25" s="619">
        <v>64.3</v>
      </c>
      <c r="P25" s="619">
        <v>76.599999999999994</v>
      </c>
      <c r="Q25" s="620">
        <v>21</v>
      </c>
      <c r="R25" s="621">
        <f t="shared" si="0"/>
        <v>19</v>
      </c>
      <c r="S25" s="597">
        <f t="shared" si="1"/>
        <v>22</v>
      </c>
      <c r="T25" s="597"/>
      <c r="U25" s="597"/>
      <c r="V25" s="597"/>
      <c r="W25" s="597"/>
      <c r="X25" s="597"/>
      <c r="Y25" s="597"/>
      <c r="Z25" s="597"/>
      <c r="AA25" s="597"/>
      <c r="AB25" s="597"/>
      <c r="AC25" s="597"/>
      <c r="AD25" s="597"/>
      <c r="AE25" s="597"/>
      <c r="AF25" s="597"/>
      <c r="AG25" s="597"/>
    </row>
    <row r="26" spans="1:33" x14ac:dyDescent="0.2">
      <c r="A26" s="601" t="s">
        <v>133</v>
      </c>
      <c r="B26" s="618">
        <v>73.3</v>
      </c>
      <c r="C26" s="619">
        <v>73.099999999999994</v>
      </c>
      <c r="D26" s="619">
        <v>73.599999999999994</v>
      </c>
      <c r="E26" s="619">
        <v>57.2</v>
      </c>
      <c r="F26" s="619">
        <v>55.5</v>
      </c>
      <c r="G26" s="619">
        <v>59</v>
      </c>
      <c r="H26" s="619">
        <v>78</v>
      </c>
      <c r="I26" s="620">
        <v>32</v>
      </c>
      <c r="J26" s="618">
        <v>78.7</v>
      </c>
      <c r="K26" s="619">
        <v>78.400000000000006</v>
      </c>
      <c r="L26" s="619">
        <v>79</v>
      </c>
      <c r="M26" s="619">
        <v>58.9</v>
      </c>
      <c r="N26" s="619">
        <v>56.9</v>
      </c>
      <c r="O26" s="619">
        <v>60.8</v>
      </c>
      <c r="P26" s="619">
        <v>74.8</v>
      </c>
      <c r="Q26" s="620">
        <v>32</v>
      </c>
      <c r="R26" s="621">
        <f t="shared" si="0"/>
        <v>30</v>
      </c>
      <c r="S26" s="597">
        <f t="shared" si="1"/>
        <v>30</v>
      </c>
      <c r="T26" s="597"/>
      <c r="U26" s="597"/>
      <c r="V26" s="597"/>
      <c r="W26" s="597"/>
      <c r="X26" s="597"/>
      <c r="Y26" s="597"/>
      <c r="Z26" s="597"/>
      <c r="AA26" s="597"/>
      <c r="AB26" s="597"/>
      <c r="AC26" s="597"/>
      <c r="AD26" s="597"/>
      <c r="AE26" s="597"/>
      <c r="AF26" s="597"/>
      <c r="AG26" s="597"/>
    </row>
    <row r="27" spans="1:33" x14ac:dyDescent="0.2">
      <c r="A27" s="601" t="s">
        <v>123</v>
      </c>
      <c r="B27" s="618">
        <v>77.8</v>
      </c>
      <c r="C27" s="619">
        <v>77.3</v>
      </c>
      <c r="D27" s="619">
        <v>78.2</v>
      </c>
      <c r="E27" s="619">
        <v>66.3</v>
      </c>
      <c r="F27" s="619">
        <v>64.400000000000006</v>
      </c>
      <c r="G27" s="619">
        <v>68.099999999999994</v>
      </c>
      <c r="H27" s="619">
        <v>85.2</v>
      </c>
      <c r="I27" s="620">
        <v>16</v>
      </c>
      <c r="J27" s="618">
        <v>82.6</v>
      </c>
      <c r="K27" s="619">
        <v>82.2</v>
      </c>
      <c r="L27" s="619">
        <v>83</v>
      </c>
      <c r="M27" s="619">
        <v>63.6</v>
      </c>
      <c r="N27" s="619">
        <v>61</v>
      </c>
      <c r="O27" s="619">
        <v>66.2</v>
      </c>
      <c r="P27" s="619">
        <v>77</v>
      </c>
      <c r="Q27" s="620">
        <v>5</v>
      </c>
      <c r="R27" s="621">
        <f t="shared" si="0"/>
        <v>6</v>
      </c>
      <c r="S27" s="597">
        <f t="shared" si="1"/>
        <v>16</v>
      </c>
      <c r="T27" s="597"/>
      <c r="U27" s="597"/>
      <c r="V27" s="597"/>
      <c r="W27" s="597"/>
      <c r="X27" s="597"/>
      <c r="Y27" s="597"/>
      <c r="Z27" s="597"/>
      <c r="AA27" s="597"/>
      <c r="AB27" s="597"/>
      <c r="AC27" s="597"/>
      <c r="AD27" s="597"/>
      <c r="AE27" s="597"/>
      <c r="AF27" s="597"/>
      <c r="AG27" s="597"/>
    </row>
    <row r="28" spans="1:33" x14ac:dyDescent="0.2">
      <c r="A28" s="601" t="s">
        <v>104</v>
      </c>
      <c r="B28" s="618">
        <v>75.2</v>
      </c>
      <c r="C28" s="619">
        <v>74.400000000000006</v>
      </c>
      <c r="D28" s="619">
        <v>75.900000000000006</v>
      </c>
      <c r="E28" s="619">
        <v>60.5</v>
      </c>
      <c r="F28" s="619">
        <v>58.7</v>
      </c>
      <c r="G28" s="619">
        <v>62.2</v>
      </c>
      <c r="H28" s="619">
        <v>80.5</v>
      </c>
      <c r="I28" s="620">
        <v>29</v>
      </c>
      <c r="J28" s="618">
        <v>79.7</v>
      </c>
      <c r="K28" s="619">
        <v>78.900000000000006</v>
      </c>
      <c r="L28" s="619">
        <v>80.400000000000006</v>
      </c>
      <c r="M28" s="619">
        <v>59.5</v>
      </c>
      <c r="N28" s="619">
        <v>57.4</v>
      </c>
      <c r="O28" s="619">
        <v>61.5</v>
      </c>
      <c r="P28" s="619">
        <v>74.599999999999994</v>
      </c>
      <c r="Q28" s="620">
        <v>28</v>
      </c>
      <c r="R28" s="621">
        <f t="shared" si="0"/>
        <v>26</v>
      </c>
      <c r="S28" s="597">
        <f t="shared" si="1"/>
        <v>29</v>
      </c>
      <c r="T28" s="597"/>
      <c r="U28" s="597"/>
      <c r="V28" s="597"/>
      <c r="W28" s="597"/>
      <c r="X28" s="597"/>
      <c r="Y28" s="597"/>
      <c r="Z28" s="597"/>
      <c r="AA28" s="597"/>
      <c r="AB28" s="597"/>
      <c r="AC28" s="597"/>
      <c r="AD28" s="597"/>
      <c r="AE28" s="597"/>
      <c r="AF28" s="597"/>
      <c r="AG28" s="597"/>
    </row>
    <row r="29" spans="1:33" x14ac:dyDescent="0.2">
      <c r="A29" s="601" t="s">
        <v>136</v>
      </c>
      <c r="B29" s="618">
        <v>77.900000000000006</v>
      </c>
      <c r="C29" s="619">
        <v>77.2</v>
      </c>
      <c r="D29" s="619">
        <v>78.599999999999994</v>
      </c>
      <c r="E29" s="619">
        <v>61.8</v>
      </c>
      <c r="F29" s="619">
        <v>59.6</v>
      </c>
      <c r="G29" s="619">
        <v>63.9</v>
      </c>
      <c r="H29" s="619">
        <v>79.3</v>
      </c>
      <c r="I29" s="620">
        <v>14</v>
      </c>
      <c r="J29" s="618">
        <v>81.599999999999994</v>
      </c>
      <c r="K29" s="619">
        <v>81</v>
      </c>
      <c r="L29" s="619">
        <v>82.3</v>
      </c>
      <c r="M29" s="619">
        <v>63.8</v>
      </c>
      <c r="N29" s="619">
        <v>61.3</v>
      </c>
      <c r="O29" s="619">
        <v>66.2</v>
      </c>
      <c r="P29" s="619">
        <v>78.099999999999994</v>
      </c>
      <c r="Q29" s="620">
        <v>16</v>
      </c>
      <c r="R29" s="621">
        <f t="shared" si="0"/>
        <v>22</v>
      </c>
      <c r="S29" s="597">
        <f t="shared" si="1"/>
        <v>14</v>
      </c>
      <c r="T29" s="597"/>
      <c r="U29" s="597"/>
      <c r="V29" s="597"/>
      <c r="W29" s="597"/>
      <c r="X29" s="597"/>
      <c r="Y29" s="597"/>
      <c r="Z29" s="597"/>
      <c r="AA29" s="597"/>
      <c r="AB29" s="597"/>
      <c r="AC29" s="597"/>
      <c r="AD29" s="597"/>
      <c r="AE29" s="597"/>
      <c r="AF29" s="597"/>
      <c r="AG29" s="597"/>
    </row>
    <row r="30" spans="1:33" x14ac:dyDescent="0.2">
      <c r="A30" s="601" t="s">
        <v>112</v>
      </c>
      <c r="B30" s="618">
        <v>78.7</v>
      </c>
      <c r="C30" s="619">
        <v>78</v>
      </c>
      <c r="D30" s="619">
        <v>79.400000000000006</v>
      </c>
      <c r="E30" s="619">
        <v>64.2</v>
      </c>
      <c r="F30" s="619">
        <v>62.3</v>
      </c>
      <c r="G30" s="619">
        <v>66.2</v>
      </c>
      <c r="H30" s="619">
        <v>81.599999999999994</v>
      </c>
      <c r="I30" s="620">
        <v>8</v>
      </c>
      <c r="J30" s="618">
        <v>81.900000000000006</v>
      </c>
      <c r="K30" s="619">
        <v>81.3</v>
      </c>
      <c r="L30" s="619">
        <v>82.6</v>
      </c>
      <c r="M30" s="619">
        <v>64.2</v>
      </c>
      <c r="N30" s="619">
        <v>62</v>
      </c>
      <c r="O30" s="619">
        <v>66.3</v>
      </c>
      <c r="P30" s="619">
        <v>78.3</v>
      </c>
      <c r="Q30" s="620">
        <v>13</v>
      </c>
      <c r="R30" s="621">
        <f t="shared" si="0"/>
        <v>15</v>
      </c>
      <c r="S30" s="597">
        <f t="shared" si="1"/>
        <v>12</v>
      </c>
      <c r="T30" s="597"/>
      <c r="U30" s="597"/>
      <c r="V30" s="597"/>
      <c r="W30" s="597"/>
      <c r="X30" s="597"/>
      <c r="Y30" s="597"/>
      <c r="Z30" s="597"/>
      <c r="AA30" s="597"/>
      <c r="AB30" s="597"/>
      <c r="AC30" s="597"/>
      <c r="AD30" s="597"/>
      <c r="AE30" s="597"/>
      <c r="AF30" s="597"/>
      <c r="AG30" s="597"/>
    </row>
    <row r="31" spans="1:33" x14ac:dyDescent="0.2">
      <c r="A31" s="601" t="s">
        <v>108</v>
      </c>
      <c r="B31" s="618">
        <v>76.8</v>
      </c>
      <c r="C31" s="619">
        <v>75.400000000000006</v>
      </c>
      <c r="D31" s="619">
        <v>78.2</v>
      </c>
      <c r="E31" s="619">
        <v>65</v>
      </c>
      <c r="F31" s="619">
        <v>62.3</v>
      </c>
      <c r="G31" s="619">
        <v>67.7</v>
      </c>
      <c r="H31" s="619">
        <v>84.6</v>
      </c>
      <c r="I31" s="620">
        <v>22</v>
      </c>
      <c r="J31" s="618">
        <v>82.8</v>
      </c>
      <c r="K31" s="619">
        <v>81.7</v>
      </c>
      <c r="L31" s="619">
        <v>83.9</v>
      </c>
      <c r="M31" s="619">
        <v>67.2</v>
      </c>
      <c r="N31" s="619">
        <v>64</v>
      </c>
      <c r="O31" s="619">
        <v>70.5</v>
      </c>
      <c r="P31" s="619">
        <v>81.2</v>
      </c>
      <c r="Q31" s="620">
        <v>4</v>
      </c>
      <c r="R31" s="621">
        <f t="shared" si="0"/>
        <v>8</v>
      </c>
      <c r="S31" s="597">
        <f t="shared" si="1"/>
        <v>4</v>
      </c>
      <c r="T31" s="597"/>
      <c r="U31" s="597"/>
      <c r="V31" s="597"/>
      <c r="W31" s="597"/>
      <c r="X31" s="597"/>
      <c r="Y31" s="597"/>
      <c r="Z31" s="597"/>
      <c r="AA31" s="597"/>
      <c r="AB31" s="597"/>
      <c r="AC31" s="597"/>
      <c r="AD31" s="597"/>
      <c r="AE31" s="597"/>
      <c r="AF31" s="597"/>
      <c r="AG31" s="597"/>
    </row>
    <row r="32" spans="1:33" x14ac:dyDescent="0.2">
      <c r="A32" s="601" t="s">
        <v>110</v>
      </c>
      <c r="B32" s="618">
        <v>76.099999999999994</v>
      </c>
      <c r="C32" s="619">
        <v>75.400000000000006</v>
      </c>
      <c r="D32" s="619">
        <v>76.7</v>
      </c>
      <c r="E32" s="619">
        <v>56</v>
      </c>
      <c r="F32" s="619">
        <v>54</v>
      </c>
      <c r="G32" s="619">
        <v>58</v>
      </c>
      <c r="H32" s="619">
        <v>73.599999999999994</v>
      </c>
      <c r="I32" s="620">
        <v>27</v>
      </c>
      <c r="J32" s="618">
        <v>80.2</v>
      </c>
      <c r="K32" s="619">
        <v>79.599999999999994</v>
      </c>
      <c r="L32" s="619">
        <v>80.7</v>
      </c>
      <c r="M32" s="619">
        <v>57.1</v>
      </c>
      <c r="N32" s="619">
        <v>55.1</v>
      </c>
      <c r="O32" s="619">
        <v>59.2</v>
      </c>
      <c r="P32" s="619">
        <v>71.3</v>
      </c>
      <c r="Q32" s="620">
        <v>26</v>
      </c>
      <c r="R32" s="621">
        <f t="shared" si="0"/>
        <v>32</v>
      </c>
      <c r="S32" s="597">
        <f t="shared" si="1"/>
        <v>32</v>
      </c>
      <c r="T32" s="597"/>
      <c r="U32" s="597"/>
      <c r="V32" s="597"/>
      <c r="W32" s="597"/>
      <c r="X32" s="597"/>
      <c r="Y32" s="597"/>
      <c r="Z32" s="597"/>
      <c r="AA32" s="597"/>
      <c r="AB32" s="597"/>
      <c r="AC32" s="597"/>
      <c r="AD32" s="597"/>
      <c r="AE32" s="597"/>
      <c r="AF32" s="597"/>
      <c r="AG32" s="597"/>
    </row>
    <row r="33" spans="1:33" x14ac:dyDescent="0.2">
      <c r="A33" s="601" t="s">
        <v>119</v>
      </c>
      <c r="B33" s="618">
        <v>75.3</v>
      </c>
      <c r="C33" s="619">
        <v>74.900000000000006</v>
      </c>
      <c r="D33" s="619">
        <v>75.7</v>
      </c>
      <c r="E33" s="619">
        <v>58.1</v>
      </c>
      <c r="F33" s="619">
        <v>56.4</v>
      </c>
      <c r="G33" s="619">
        <v>59.9</v>
      </c>
      <c r="H33" s="619">
        <v>77.2</v>
      </c>
      <c r="I33" s="620">
        <v>28</v>
      </c>
      <c r="J33" s="618">
        <v>79.400000000000006</v>
      </c>
      <c r="K33" s="619">
        <v>79.099999999999994</v>
      </c>
      <c r="L33" s="619">
        <v>79.8</v>
      </c>
      <c r="M33" s="619">
        <v>60.4</v>
      </c>
      <c r="N33" s="619">
        <v>58.7</v>
      </c>
      <c r="O33" s="619">
        <v>62.1</v>
      </c>
      <c r="P33" s="619">
        <v>76.099999999999994</v>
      </c>
      <c r="Q33" s="620">
        <v>29</v>
      </c>
      <c r="R33" s="621">
        <f t="shared" si="0"/>
        <v>29</v>
      </c>
      <c r="S33" s="597">
        <f t="shared" si="1"/>
        <v>25</v>
      </c>
      <c r="T33" s="597"/>
      <c r="U33" s="597"/>
      <c r="V33" s="597"/>
      <c r="W33" s="597"/>
      <c r="X33" s="597"/>
      <c r="Y33" s="597"/>
      <c r="Z33" s="597"/>
      <c r="AA33" s="597"/>
      <c r="AB33" s="597"/>
      <c r="AC33" s="597"/>
      <c r="AD33" s="597"/>
      <c r="AE33" s="597"/>
      <c r="AF33" s="597"/>
      <c r="AG33" s="597"/>
    </row>
    <row r="34" spans="1:33" x14ac:dyDescent="0.2">
      <c r="A34" s="601" t="s">
        <v>132</v>
      </c>
      <c r="B34" s="618">
        <v>79.5</v>
      </c>
      <c r="C34" s="619">
        <v>78</v>
      </c>
      <c r="D34" s="619">
        <v>81</v>
      </c>
      <c r="E34" s="619">
        <v>64.599999999999994</v>
      </c>
      <c r="F34" s="619">
        <v>59.5</v>
      </c>
      <c r="G34" s="619">
        <v>69.8</v>
      </c>
      <c r="H34" s="619">
        <v>81.3</v>
      </c>
      <c r="I34" s="620">
        <v>3</v>
      </c>
      <c r="J34" s="618">
        <v>81.7</v>
      </c>
      <c r="K34" s="619">
        <v>80.3</v>
      </c>
      <c r="L34" s="619">
        <v>83.1</v>
      </c>
      <c r="M34" s="619">
        <v>75</v>
      </c>
      <c r="N34" s="619">
        <v>71.099999999999994</v>
      </c>
      <c r="O34" s="619">
        <v>78.900000000000006</v>
      </c>
      <c r="P34" s="619">
        <v>91.8</v>
      </c>
      <c r="Q34" s="620">
        <v>15</v>
      </c>
      <c r="R34" s="621">
        <f t="shared" si="0"/>
        <v>11</v>
      </c>
      <c r="S34" s="597">
        <f t="shared" si="1"/>
        <v>1</v>
      </c>
      <c r="T34" s="597"/>
      <c r="U34" s="597"/>
      <c r="V34" s="597"/>
      <c r="W34" s="597"/>
      <c r="X34" s="597"/>
      <c r="Y34" s="597"/>
      <c r="Z34" s="597"/>
      <c r="AA34" s="597"/>
      <c r="AB34" s="597"/>
      <c r="AC34" s="597"/>
      <c r="AD34" s="597"/>
      <c r="AE34" s="597"/>
      <c r="AF34" s="597"/>
      <c r="AG34" s="597"/>
    </row>
    <row r="35" spans="1:33" x14ac:dyDescent="0.2">
      <c r="A35" s="601" t="s">
        <v>120</v>
      </c>
      <c r="B35" s="618">
        <v>79.3</v>
      </c>
      <c r="C35" s="619">
        <v>78.7</v>
      </c>
      <c r="D35" s="619">
        <v>79.900000000000006</v>
      </c>
      <c r="E35" s="619">
        <v>67.599999999999994</v>
      </c>
      <c r="F35" s="619">
        <v>65.900000000000006</v>
      </c>
      <c r="G35" s="619">
        <v>69.400000000000006</v>
      </c>
      <c r="H35" s="619">
        <v>85.2</v>
      </c>
      <c r="I35" s="620">
        <v>4</v>
      </c>
      <c r="J35" s="618">
        <v>82.5</v>
      </c>
      <c r="K35" s="619">
        <v>81.900000000000006</v>
      </c>
      <c r="L35" s="619">
        <v>83</v>
      </c>
      <c r="M35" s="619">
        <v>67.8</v>
      </c>
      <c r="N35" s="619">
        <v>65.599999999999994</v>
      </c>
      <c r="O35" s="619">
        <v>70</v>
      </c>
      <c r="P35" s="619">
        <v>82.2</v>
      </c>
      <c r="Q35" s="620">
        <v>9</v>
      </c>
      <c r="R35" s="621">
        <f t="shared" si="0"/>
        <v>4</v>
      </c>
      <c r="S35" s="597">
        <f t="shared" si="1"/>
        <v>3</v>
      </c>
      <c r="T35" s="597"/>
      <c r="U35" s="597"/>
      <c r="V35" s="597"/>
      <c r="W35" s="597"/>
      <c r="X35" s="597"/>
      <c r="Y35" s="597"/>
      <c r="Z35" s="597"/>
      <c r="AA35" s="597"/>
      <c r="AB35" s="597"/>
      <c r="AC35" s="597"/>
      <c r="AD35" s="597"/>
      <c r="AE35" s="597"/>
      <c r="AF35" s="597"/>
      <c r="AG35" s="597"/>
    </row>
    <row r="36" spans="1:33" x14ac:dyDescent="0.2">
      <c r="A36" s="601" t="s">
        <v>131</v>
      </c>
      <c r="B36" s="618">
        <v>76.2</v>
      </c>
      <c r="C36" s="619">
        <v>75.7</v>
      </c>
      <c r="D36" s="619">
        <v>76.7</v>
      </c>
      <c r="E36" s="619">
        <v>61</v>
      </c>
      <c r="F36" s="619">
        <v>59.1</v>
      </c>
      <c r="G36" s="619">
        <v>62.8</v>
      </c>
      <c r="H36" s="619">
        <v>80</v>
      </c>
      <c r="I36" s="620">
        <v>26</v>
      </c>
      <c r="J36" s="618">
        <v>80.2</v>
      </c>
      <c r="K36" s="619">
        <v>79.8</v>
      </c>
      <c r="L36" s="619">
        <v>80.7</v>
      </c>
      <c r="M36" s="619">
        <v>60.8</v>
      </c>
      <c r="N36" s="619">
        <v>58.7</v>
      </c>
      <c r="O36" s="619">
        <v>62.9</v>
      </c>
      <c r="P36" s="619">
        <v>75.8</v>
      </c>
      <c r="Q36" s="620">
        <v>24</v>
      </c>
      <c r="R36" s="621">
        <f t="shared" si="0"/>
        <v>24</v>
      </c>
      <c r="S36" s="597">
        <f t="shared" si="1"/>
        <v>24</v>
      </c>
      <c r="T36" s="597"/>
      <c r="U36" s="597"/>
      <c r="V36" s="597"/>
      <c r="W36" s="597"/>
      <c r="X36" s="597"/>
      <c r="Y36" s="597"/>
      <c r="Z36" s="597"/>
      <c r="AA36" s="597"/>
      <c r="AB36" s="597"/>
      <c r="AC36" s="597"/>
      <c r="AD36" s="597"/>
      <c r="AE36" s="597"/>
      <c r="AF36" s="597"/>
      <c r="AG36" s="597"/>
    </row>
    <row r="37" spans="1:33" x14ac:dyDescent="0.2">
      <c r="A37" s="601" t="s">
        <v>125</v>
      </c>
      <c r="B37" s="618">
        <v>79</v>
      </c>
      <c r="C37" s="619">
        <v>78.3</v>
      </c>
      <c r="D37" s="619">
        <v>79.599999999999994</v>
      </c>
      <c r="E37" s="619">
        <v>64.5</v>
      </c>
      <c r="F37" s="619">
        <v>62.7</v>
      </c>
      <c r="G37" s="619">
        <v>66.3</v>
      </c>
      <c r="H37" s="619">
        <v>81.7</v>
      </c>
      <c r="I37" s="620">
        <v>6</v>
      </c>
      <c r="J37" s="618">
        <v>82.4</v>
      </c>
      <c r="K37" s="619">
        <v>81.8</v>
      </c>
      <c r="L37" s="619">
        <v>82.9</v>
      </c>
      <c r="M37" s="619">
        <v>65.3</v>
      </c>
      <c r="N37" s="619">
        <v>63.4</v>
      </c>
      <c r="O37" s="619">
        <v>67.3</v>
      </c>
      <c r="P37" s="619">
        <v>79.400000000000006</v>
      </c>
      <c r="Q37" s="620">
        <v>10</v>
      </c>
      <c r="R37" s="621">
        <f t="shared" si="0"/>
        <v>12</v>
      </c>
      <c r="S37" s="597">
        <f t="shared" si="1"/>
        <v>8</v>
      </c>
      <c r="T37" s="597"/>
      <c r="U37" s="597"/>
      <c r="V37" s="597"/>
      <c r="W37" s="597"/>
      <c r="X37" s="597"/>
      <c r="Y37" s="597"/>
      <c r="Z37" s="597"/>
      <c r="AA37" s="597"/>
      <c r="AB37" s="597"/>
      <c r="AC37" s="597"/>
      <c r="AD37" s="597"/>
      <c r="AE37" s="597"/>
      <c r="AF37" s="597"/>
      <c r="AG37" s="597"/>
    </row>
    <row r="38" spans="1:33" x14ac:dyDescent="0.2">
      <c r="A38" s="601" t="s">
        <v>109</v>
      </c>
      <c r="B38" s="618">
        <v>78.3</v>
      </c>
      <c r="C38" s="619">
        <v>77</v>
      </c>
      <c r="D38" s="619">
        <v>79.599999999999994</v>
      </c>
      <c r="E38" s="619">
        <v>68.099999999999994</v>
      </c>
      <c r="F38" s="619">
        <v>64.2</v>
      </c>
      <c r="G38" s="619">
        <v>72</v>
      </c>
      <c r="H38" s="619">
        <v>87</v>
      </c>
      <c r="I38" s="620">
        <v>9</v>
      </c>
      <c r="J38" s="618">
        <v>83.2</v>
      </c>
      <c r="K38" s="619">
        <v>82.1</v>
      </c>
      <c r="L38" s="619">
        <v>84.3</v>
      </c>
      <c r="M38" s="619">
        <v>67.099999999999994</v>
      </c>
      <c r="N38" s="619">
        <v>62.4</v>
      </c>
      <c r="O38" s="619">
        <v>71.8</v>
      </c>
      <c r="P38" s="619">
        <v>80.7</v>
      </c>
      <c r="Q38" s="620">
        <v>3</v>
      </c>
      <c r="R38" s="621">
        <f t="shared" si="0"/>
        <v>2</v>
      </c>
      <c r="S38" s="597">
        <f t="shared" si="1"/>
        <v>5</v>
      </c>
      <c r="T38" s="597"/>
      <c r="U38" s="597"/>
      <c r="V38" s="597"/>
      <c r="W38" s="597"/>
      <c r="X38" s="597"/>
      <c r="Y38" s="597"/>
      <c r="Z38" s="597"/>
      <c r="AA38" s="597"/>
      <c r="AB38" s="597"/>
      <c r="AC38" s="597"/>
      <c r="AD38" s="597"/>
      <c r="AE38" s="597"/>
      <c r="AF38" s="597"/>
      <c r="AG38" s="597"/>
    </row>
    <row r="39" spans="1:33" x14ac:dyDescent="0.2">
      <c r="A39" s="601" t="s">
        <v>115</v>
      </c>
      <c r="B39" s="618">
        <v>77.2</v>
      </c>
      <c r="C39" s="619">
        <v>76.5</v>
      </c>
      <c r="D39" s="619">
        <v>77.900000000000006</v>
      </c>
      <c r="E39" s="619">
        <v>62.1</v>
      </c>
      <c r="F39" s="619">
        <v>60.5</v>
      </c>
      <c r="G39" s="619">
        <v>63.8</v>
      </c>
      <c r="H39" s="619">
        <v>80.5</v>
      </c>
      <c r="I39" s="620">
        <v>20</v>
      </c>
      <c r="J39" s="618">
        <v>81.099999999999994</v>
      </c>
      <c r="K39" s="619">
        <v>80.5</v>
      </c>
      <c r="L39" s="619">
        <v>81.8</v>
      </c>
      <c r="M39" s="619">
        <v>63.5</v>
      </c>
      <c r="N39" s="619">
        <v>61.4</v>
      </c>
      <c r="O39" s="619">
        <v>65.7</v>
      </c>
      <c r="P39" s="619">
        <v>78.3</v>
      </c>
      <c r="Q39" s="620">
        <v>18</v>
      </c>
      <c r="R39" s="621">
        <f t="shared" si="0"/>
        <v>20</v>
      </c>
      <c r="S39" s="597">
        <f t="shared" si="1"/>
        <v>17</v>
      </c>
      <c r="T39" s="597"/>
      <c r="U39" s="597"/>
      <c r="V39" s="597"/>
      <c r="W39" s="597"/>
      <c r="X39" s="597"/>
      <c r="Y39" s="597"/>
      <c r="Z39" s="597"/>
      <c r="AA39" s="597"/>
      <c r="AB39" s="597"/>
      <c r="AC39" s="597"/>
      <c r="AD39" s="597"/>
      <c r="AE39" s="597"/>
      <c r="AF39" s="597"/>
      <c r="AG39" s="597"/>
    </row>
    <row r="40" spans="1:33" x14ac:dyDescent="0.2">
      <c r="A40" s="601" t="s">
        <v>127</v>
      </c>
      <c r="B40" s="618">
        <v>76.8</v>
      </c>
      <c r="C40" s="619">
        <v>76.400000000000006</v>
      </c>
      <c r="D40" s="619">
        <v>77.2</v>
      </c>
      <c r="E40" s="619">
        <v>60.8</v>
      </c>
      <c r="F40" s="619">
        <v>58.9</v>
      </c>
      <c r="G40" s="619">
        <v>62.6</v>
      </c>
      <c r="H40" s="619">
        <v>79.099999999999994</v>
      </c>
      <c r="I40" s="620">
        <v>23</v>
      </c>
      <c r="J40" s="618">
        <v>80.7</v>
      </c>
      <c r="K40" s="619">
        <v>80.400000000000006</v>
      </c>
      <c r="L40" s="619">
        <v>81</v>
      </c>
      <c r="M40" s="619">
        <v>63</v>
      </c>
      <c r="N40" s="619">
        <v>61.1</v>
      </c>
      <c r="O40" s="619">
        <v>64.900000000000006</v>
      </c>
      <c r="P40" s="619">
        <v>78</v>
      </c>
      <c r="Q40" s="620">
        <v>22</v>
      </c>
      <c r="R40" s="621">
        <f t="shared" si="0"/>
        <v>25</v>
      </c>
      <c r="S40" s="597">
        <f t="shared" si="1"/>
        <v>19</v>
      </c>
      <c r="T40" s="597"/>
      <c r="U40" s="597"/>
      <c r="V40" s="597"/>
      <c r="W40" s="597"/>
      <c r="X40" s="597"/>
      <c r="Y40" s="597"/>
      <c r="Z40" s="597"/>
      <c r="AA40" s="597"/>
      <c r="AB40" s="597"/>
      <c r="AC40" s="597"/>
      <c r="AD40" s="597"/>
      <c r="AE40" s="597"/>
      <c r="AF40" s="597"/>
      <c r="AG40" s="597"/>
    </row>
    <row r="41" spans="1:33" x14ac:dyDescent="0.2">
      <c r="A41" s="601" t="s">
        <v>128</v>
      </c>
      <c r="B41" s="618">
        <v>78.8</v>
      </c>
      <c r="C41" s="619">
        <v>78.099999999999994</v>
      </c>
      <c r="D41" s="619">
        <v>79.5</v>
      </c>
      <c r="E41" s="619">
        <v>64.8</v>
      </c>
      <c r="F41" s="619">
        <v>62.7</v>
      </c>
      <c r="G41" s="619">
        <v>66.8</v>
      </c>
      <c r="H41" s="619">
        <v>82.2</v>
      </c>
      <c r="I41" s="620">
        <v>7</v>
      </c>
      <c r="J41" s="618">
        <v>82.6</v>
      </c>
      <c r="K41" s="619">
        <v>81.900000000000006</v>
      </c>
      <c r="L41" s="619">
        <v>83.2</v>
      </c>
      <c r="M41" s="619">
        <v>64.400000000000006</v>
      </c>
      <c r="N41" s="619">
        <v>62.3</v>
      </c>
      <c r="O41" s="619">
        <v>66.5</v>
      </c>
      <c r="P41" s="619">
        <v>78</v>
      </c>
      <c r="Q41" s="620">
        <v>7</v>
      </c>
      <c r="R41" s="621">
        <f t="shared" si="0"/>
        <v>10</v>
      </c>
      <c r="S41" s="597">
        <f t="shared" si="1"/>
        <v>11</v>
      </c>
      <c r="T41" s="597"/>
      <c r="U41" s="597"/>
      <c r="V41" s="597"/>
      <c r="W41" s="597"/>
      <c r="X41" s="597"/>
      <c r="Y41" s="597"/>
      <c r="Z41" s="597"/>
      <c r="AA41" s="597"/>
      <c r="AB41" s="597"/>
      <c r="AC41" s="597"/>
      <c r="AD41" s="597"/>
      <c r="AE41" s="597"/>
      <c r="AF41" s="597"/>
      <c r="AG41" s="597"/>
    </row>
    <row r="42" spans="1:33" x14ac:dyDescent="0.2">
      <c r="A42" s="601" t="s">
        <v>107</v>
      </c>
      <c r="B42" s="618">
        <v>75</v>
      </c>
      <c r="C42" s="619">
        <v>74.3</v>
      </c>
      <c r="D42" s="619">
        <v>75.8</v>
      </c>
      <c r="E42" s="619">
        <v>58.2</v>
      </c>
      <c r="F42" s="619">
        <v>56.3</v>
      </c>
      <c r="G42" s="619">
        <v>60</v>
      </c>
      <c r="H42" s="619">
        <v>77.5</v>
      </c>
      <c r="I42" s="620">
        <v>30</v>
      </c>
      <c r="J42" s="618">
        <v>79.099999999999994</v>
      </c>
      <c r="K42" s="619">
        <v>78.400000000000006</v>
      </c>
      <c r="L42" s="619">
        <v>79.8</v>
      </c>
      <c r="M42" s="619">
        <v>59.7</v>
      </c>
      <c r="N42" s="619">
        <v>57.9</v>
      </c>
      <c r="O42" s="619">
        <v>61.4</v>
      </c>
      <c r="P42" s="619">
        <v>75.400000000000006</v>
      </c>
      <c r="Q42" s="620">
        <v>31</v>
      </c>
      <c r="R42" s="621">
        <f t="shared" si="0"/>
        <v>28</v>
      </c>
      <c r="S42" s="597">
        <f t="shared" si="1"/>
        <v>28</v>
      </c>
      <c r="T42" s="597"/>
      <c r="U42" s="597"/>
      <c r="V42" s="597"/>
      <c r="W42" s="597"/>
      <c r="X42" s="597"/>
      <c r="Y42" s="597"/>
      <c r="Z42" s="597"/>
      <c r="AA42" s="597"/>
      <c r="AB42" s="597"/>
      <c r="AC42" s="597"/>
      <c r="AD42" s="597"/>
      <c r="AE42" s="597"/>
      <c r="AF42" s="597"/>
      <c r="AG42" s="597"/>
    </row>
    <row r="43" spans="1:33" x14ac:dyDescent="0.2">
      <c r="A43" s="622" t="s">
        <v>130</v>
      </c>
      <c r="B43" s="619">
        <v>78.099999999999994</v>
      </c>
      <c r="C43" s="619">
        <v>77.599999999999994</v>
      </c>
      <c r="D43" s="619">
        <v>78.599999999999994</v>
      </c>
      <c r="E43" s="619">
        <v>61.9</v>
      </c>
      <c r="F43" s="619">
        <v>59.6</v>
      </c>
      <c r="G43" s="619">
        <v>64.099999999999994</v>
      </c>
      <c r="H43" s="619">
        <v>79.2</v>
      </c>
      <c r="I43" s="620">
        <v>12</v>
      </c>
      <c r="J43" s="619">
        <v>81</v>
      </c>
      <c r="K43" s="619">
        <v>80.5</v>
      </c>
      <c r="L43" s="619">
        <v>81.400000000000006</v>
      </c>
      <c r="M43" s="619">
        <v>62.1</v>
      </c>
      <c r="N43" s="619">
        <v>59.9</v>
      </c>
      <c r="O43" s="619">
        <v>64.400000000000006</v>
      </c>
      <c r="P43" s="619">
        <v>76.8</v>
      </c>
      <c r="Q43" s="620">
        <v>20</v>
      </c>
      <c r="R43" s="621">
        <f t="shared" si="0"/>
        <v>21</v>
      </c>
      <c r="S43" s="597">
        <f t="shared" si="1"/>
        <v>21</v>
      </c>
      <c r="T43" s="597"/>
      <c r="U43" s="597"/>
      <c r="V43" s="597"/>
      <c r="W43" s="597"/>
      <c r="X43" s="597"/>
      <c r="Y43" s="597"/>
      <c r="Z43" s="597"/>
      <c r="AA43" s="597"/>
      <c r="AB43" s="597"/>
      <c r="AC43" s="597"/>
      <c r="AD43" s="597"/>
      <c r="AE43" s="597"/>
      <c r="AF43" s="597"/>
      <c r="AG43" s="597"/>
    </row>
    <row r="44" spans="1:33" x14ac:dyDescent="0.2">
      <c r="A44" s="606"/>
      <c r="B44" s="623"/>
      <c r="C44" s="623"/>
      <c r="D44" s="623"/>
      <c r="E44" s="623"/>
      <c r="F44" s="623"/>
      <c r="G44" s="623"/>
      <c r="H44" s="606"/>
      <c r="I44" s="606"/>
      <c r="J44" s="623"/>
      <c r="K44" s="623"/>
      <c r="L44" s="623"/>
      <c r="M44" s="623"/>
      <c r="N44" s="623"/>
      <c r="O44" s="623"/>
      <c r="P44" s="623"/>
      <c r="Q44" s="606"/>
      <c r="R44" s="610"/>
      <c r="S44" s="597"/>
      <c r="T44" s="597"/>
      <c r="U44" s="597"/>
      <c r="V44" s="597"/>
      <c r="W44" s="597"/>
      <c r="X44" s="597"/>
      <c r="Y44" s="597"/>
      <c r="Z44" s="597"/>
      <c r="AA44" s="597"/>
      <c r="AB44" s="597"/>
      <c r="AC44" s="597"/>
      <c r="AD44" s="597"/>
      <c r="AE44" s="597"/>
      <c r="AF44" s="597"/>
      <c r="AG44" s="597"/>
    </row>
    <row r="45" spans="1:33" x14ac:dyDescent="0.2">
      <c r="A45" s="552"/>
      <c r="B45" s="619"/>
      <c r="C45" s="619"/>
      <c r="D45" s="619"/>
      <c r="E45" s="619"/>
      <c r="F45" s="619"/>
      <c r="G45" s="619"/>
      <c r="H45" s="619"/>
      <c r="I45" s="624"/>
      <c r="J45" s="619"/>
      <c r="K45" s="619"/>
      <c r="L45" s="619"/>
      <c r="M45" s="619"/>
      <c r="N45" s="619"/>
      <c r="O45" s="619"/>
      <c r="P45" s="619"/>
      <c r="Q45" s="624"/>
      <c r="R45" s="610"/>
      <c r="S45" s="597"/>
      <c r="T45" s="597"/>
      <c r="U45" s="597"/>
      <c r="V45" s="597"/>
      <c r="W45" s="597"/>
      <c r="X45" s="597"/>
      <c r="Y45" s="597"/>
      <c r="Z45" s="597"/>
      <c r="AA45" s="597"/>
      <c r="AB45" s="597"/>
      <c r="AC45" s="597"/>
      <c r="AD45" s="597"/>
      <c r="AE45" s="597"/>
      <c r="AF45" s="597"/>
      <c r="AG45" s="597"/>
    </row>
    <row r="46" spans="1:33" x14ac:dyDescent="0.2">
      <c r="A46" s="625" t="s">
        <v>272</v>
      </c>
      <c r="B46" s="619"/>
      <c r="C46" s="619"/>
      <c r="D46" s="619"/>
      <c r="E46" s="619"/>
      <c r="F46" s="619"/>
      <c r="G46" s="619"/>
      <c r="H46" s="619"/>
      <c r="I46" s="626"/>
      <c r="J46" s="619"/>
      <c r="K46" s="619"/>
      <c r="L46" s="619"/>
      <c r="M46" s="619"/>
      <c r="N46" s="619"/>
      <c r="O46" s="619"/>
      <c r="P46" s="619"/>
      <c r="Q46" s="626"/>
    </row>
    <row r="47" spans="1:33" x14ac:dyDescent="0.2">
      <c r="A47" s="1208" t="s">
        <v>445</v>
      </c>
      <c r="B47" s="1208"/>
      <c r="C47" s="1208"/>
      <c r="D47" s="1208"/>
      <c r="E47" s="1208"/>
      <c r="F47" s="1208"/>
      <c r="G47" s="1208"/>
      <c r="H47" s="1208"/>
      <c r="I47" s="1208"/>
      <c r="J47" s="1208"/>
      <c r="K47" s="619"/>
      <c r="L47" s="619"/>
      <c r="M47" s="619"/>
      <c r="N47" s="619"/>
      <c r="O47" s="619"/>
      <c r="P47" s="619"/>
      <c r="Q47" s="626"/>
    </row>
    <row r="48" spans="1:33" x14ac:dyDescent="0.2">
      <c r="A48" s="1208" t="s">
        <v>439</v>
      </c>
      <c r="B48" s="1208"/>
      <c r="C48" s="1208"/>
      <c r="D48" s="1208"/>
      <c r="E48" s="619"/>
      <c r="F48" s="619"/>
      <c r="G48" s="619"/>
      <c r="H48" s="619"/>
      <c r="I48" s="626"/>
      <c r="J48" s="619"/>
      <c r="K48" s="619"/>
      <c r="L48" s="619"/>
      <c r="M48" s="619"/>
      <c r="N48" s="619"/>
      <c r="O48" s="619"/>
      <c r="P48" s="619"/>
      <c r="Q48" s="626"/>
    </row>
    <row r="49" spans="1:18" x14ac:dyDescent="0.2">
      <c r="A49" s="556"/>
      <c r="B49" s="619"/>
      <c r="C49" s="619"/>
      <c r="D49" s="619"/>
      <c r="E49" s="619"/>
      <c r="F49" s="619"/>
      <c r="G49" s="619"/>
      <c r="H49" s="619"/>
      <c r="I49" s="626"/>
      <c r="J49" s="619"/>
      <c r="K49" s="619"/>
      <c r="L49" s="619"/>
      <c r="M49" s="619"/>
      <c r="N49" s="619"/>
      <c r="O49" s="619"/>
      <c r="P49" s="619"/>
      <c r="Q49" s="626"/>
    </row>
    <row r="50" spans="1:18" x14ac:dyDescent="0.2">
      <c r="A50" s="556" t="s">
        <v>22</v>
      </c>
      <c r="B50" s="619"/>
      <c r="C50" s="619"/>
      <c r="D50" s="619"/>
      <c r="E50" s="619"/>
      <c r="F50" s="619"/>
      <c r="G50" s="619"/>
      <c r="H50" s="619"/>
      <c r="I50" s="626"/>
      <c r="J50" s="619"/>
      <c r="K50" s="619"/>
      <c r="L50" s="619"/>
      <c r="M50" s="619"/>
      <c r="N50" s="619"/>
      <c r="O50" s="619"/>
      <c r="P50" s="619"/>
      <c r="Q50" s="626"/>
    </row>
    <row r="51" spans="1:18" s="536" customFormat="1" x14ac:dyDescent="0.2">
      <c r="A51" s="627"/>
      <c r="B51" s="628"/>
      <c r="C51" s="628"/>
      <c r="D51" s="628"/>
      <c r="E51" s="628"/>
      <c r="F51" s="628"/>
      <c r="G51" s="628"/>
      <c r="H51" s="628"/>
      <c r="I51" s="629"/>
      <c r="J51" s="628"/>
      <c r="K51" s="628"/>
      <c r="L51" s="628"/>
      <c r="M51" s="628"/>
      <c r="N51" s="628"/>
      <c r="O51" s="628"/>
      <c r="P51" s="628"/>
      <c r="Q51" s="629"/>
    </row>
    <row r="52" spans="1:18" s="536" customFormat="1" x14ac:dyDescent="0.2">
      <c r="E52" s="536" t="s">
        <v>446</v>
      </c>
      <c r="F52" s="536" t="s">
        <v>447</v>
      </c>
      <c r="G52" s="536" t="s">
        <v>448</v>
      </c>
      <c r="H52" s="536" t="s">
        <v>449</v>
      </c>
      <c r="N52" s="536" t="s">
        <v>446</v>
      </c>
      <c r="O52" s="536" t="s">
        <v>447</v>
      </c>
      <c r="P52" s="536" t="s">
        <v>448</v>
      </c>
      <c r="Q52" s="536" t="s">
        <v>449</v>
      </c>
    </row>
    <row r="53" spans="1:18" s="536" customFormat="1" x14ac:dyDescent="0.2">
      <c r="A53" s="630">
        <f>I12</f>
        <v>21</v>
      </c>
      <c r="B53" s="630" t="str">
        <f t="shared" ref="B53:B84" si="2">A12</f>
        <v>Aberdeen City</v>
      </c>
      <c r="C53" s="536">
        <v>32</v>
      </c>
      <c r="D53" s="536" t="str">
        <f>VLOOKUP(C53,$A$53:$B$84,2,FALSE)</f>
        <v>Glasgow City</v>
      </c>
      <c r="E53" s="631">
        <f>VLOOKUP(D53,$A$12:$H$43,6,FALSE)</f>
        <v>55.5</v>
      </c>
      <c r="F53" s="631">
        <f>VLOOKUP(D53,$A$12:$I$43,5,FALSE)-VLOOKUP(D53,$A$12:$I$43,6,FALSE)</f>
        <v>1.7000000000000028</v>
      </c>
      <c r="G53" s="631">
        <f t="shared" ref="G53:G84" si="3">VLOOKUP(D53,$A$12:$H$43,3,FALSE)-VLOOKUP(D53,$A$12:$H$43,7,FALSE)</f>
        <v>14.099999999999994</v>
      </c>
      <c r="H53" s="631">
        <f>VLOOKUP(D53,$A$12:$H$43,2,FALSE)-VLOOKUP(D53,$A$12:$H$43,3,FALSE)</f>
        <v>0.20000000000000284</v>
      </c>
      <c r="J53" s="630">
        <f t="shared" ref="J53:J73" si="4">Q12</f>
        <v>19</v>
      </c>
      <c r="K53" s="536" t="str">
        <f t="shared" ref="K53:K84" si="5">A12</f>
        <v>Aberdeen City</v>
      </c>
      <c r="L53" s="536">
        <v>32</v>
      </c>
      <c r="M53" s="631" t="str">
        <f t="shared" ref="M53:M84" si="6">VLOOKUP(L53,$J$53:$K$84,2,FALSE)</f>
        <v>Glasgow City</v>
      </c>
      <c r="N53" s="631">
        <f>VLOOKUP(M53,$A$12:$P$43,14,FALSE)</f>
        <v>56.9</v>
      </c>
      <c r="O53" s="631">
        <f>VLOOKUP(M53,$A$12:$P$43,13,FALSE)-VLOOKUP(M53,$A$12:$P$43,14,FALSE)</f>
        <v>2</v>
      </c>
      <c r="P53" s="631">
        <f>VLOOKUP(M53,$A$12:$P$43,11,FALSE)-VLOOKUP(M53,$A$12:$P$43,15,FALSE)</f>
        <v>17.600000000000009</v>
      </c>
      <c r="Q53" s="631">
        <f>VLOOKUP(M53,$A$12:$Q$43,10,FALSE)-VLOOKUP(M53,$A$12:$Q$43,11,FALSE)</f>
        <v>0.29999999999999716</v>
      </c>
    </row>
    <row r="54" spans="1:18" s="536" customFormat="1" x14ac:dyDescent="0.2">
      <c r="A54" s="630">
        <f>I13</f>
        <v>5</v>
      </c>
      <c r="B54" s="630" t="str">
        <f t="shared" si="2"/>
        <v>Aberdeenshire</v>
      </c>
      <c r="C54" s="536">
        <v>31</v>
      </c>
      <c r="D54" s="536" t="str">
        <f t="shared" ref="D54:D84" si="7">VLOOKUP(C54,$A$53:$B$84,2,FALSE)</f>
        <v>Dundee City</v>
      </c>
      <c r="E54" s="631">
        <f t="shared" ref="E54:E84" si="8">VLOOKUP(D54,$A$12:$H$43,6,FALSE)</f>
        <v>54.3</v>
      </c>
      <c r="F54" s="631">
        <f t="shared" ref="F54:F84" si="9">VLOOKUP(D54,$A$12:$I$43,5,FALSE)-VLOOKUP(D54,$A$12:$I$43,6,FALSE)</f>
        <v>2.2000000000000028</v>
      </c>
      <c r="G54" s="631">
        <f t="shared" si="3"/>
        <v>14.699999999999996</v>
      </c>
      <c r="H54" s="631">
        <f t="shared" ref="H54:H84" si="10">VLOOKUP(D54,$A$12:$H$43,2,FALSE)-VLOOKUP(D54,$A$12:$H$43,3,FALSE)</f>
        <v>0.60000000000000853</v>
      </c>
      <c r="J54" s="630">
        <f t="shared" si="4"/>
        <v>6</v>
      </c>
      <c r="K54" s="536" t="str">
        <f t="shared" si="5"/>
        <v>Aberdeenshire</v>
      </c>
      <c r="L54" s="536">
        <v>31</v>
      </c>
      <c r="M54" s="631" t="str">
        <f t="shared" si="6"/>
        <v>West Dunbartonshire</v>
      </c>
      <c r="N54" s="631">
        <f t="shared" ref="N54:N84" si="11">VLOOKUP(M54,$A$12:$P$43,14,FALSE)</f>
        <v>57.9</v>
      </c>
      <c r="O54" s="631">
        <f t="shared" ref="O54:O84" si="12">VLOOKUP(M54,$A$12:$P$43,13,FALSE)-VLOOKUP(M54,$A$12:$P$43,14,FALSE)</f>
        <v>1.8000000000000043</v>
      </c>
      <c r="P54" s="631">
        <f t="shared" ref="P54:P84" si="13">VLOOKUP(M54,$A$12:$P$43,11,FALSE)-VLOOKUP(M54,$A$12:$P$43,15,FALSE)</f>
        <v>17.000000000000007</v>
      </c>
      <c r="Q54" s="631">
        <f t="shared" ref="Q54:Q84" si="14">VLOOKUP(M54,$A$12:$Q$43,10,FALSE)-VLOOKUP(M54,$A$12:$Q$43,11,FALSE)</f>
        <v>0.69999999999998863</v>
      </c>
      <c r="R54" s="631"/>
    </row>
    <row r="55" spans="1:18" s="536" customFormat="1" x14ac:dyDescent="0.2">
      <c r="A55" s="630">
        <f t="shared" ref="A55:A69" si="15">I14</f>
        <v>11</v>
      </c>
      <c r="B55" s="630" t="str">
        <f t="shared" si="2"/>
        <v>Angus</v>
      </c>
      <c r="C55" s="536">
        <v>30</v>
      </c>
      <c r="D55" s="536" t="str">
        <f t="shared" si="7"/>
        <v>West Dunbartonshire</v>
      </c>
      <c r="E55" s="631">
        <f t="shared" si="8"/>
        <v>56.3</v>
      </c>
      <c r="F55" s="631">
        <f t="shared" si="9"/>
        <v>1.9000000000000057</v>
      </c>
      <c r="G55" s="631">
        <f t="shared" si="3"/>
        <v>14.299999999999997</v>
      </c>
      <c r="H55" s="631">
        <f t="shared" si="10"/>
        <v>0.70000000000000284</v>
      </c>
      <c r="J55" s="630">
        <f t="shared" si="4"/>
        <v>17</v>
      </c>
      <c r="K55" s="536" t="str">
        <f t="shared" si="5"/>
        <v>Angus</v>
      </c>
      <c r="L55" s="536">
        <v>30</v>
      </c>
      <c r="M55" s="631" t="str">
        <f t="shared" si="6"/>
        <v>Dundee City</v>
      </c>
      <c r="N55" s="631">
        <f t="shared" si="11"/>
        <v>57.6</v>
      </c>
      <c r="O55" s="631">
        <f t="shared" si="12"/>
        <v>2.1999999999999957</v>
      </c>
      <c r="P55" s="631">
        <f t="shared" si="13"/>
        <v>16.699999999999996</v>
      </c>
      <c r="Q55" s="631">
        <f t="shared" si="14"/>
        <v>0.60000000000000853</v>
      </c>
    </row>
    <row r="56" spans="1:18" s="536" customFormat="1" x14ac:dyDescent="0.2">
      <c r="A56" s="630">
        <f t="shared" si="15"/>
        <v>17</v>
      </c>
      <c r="B56" s="630" t="str">
        <f t="shared" si="2"/>
        <v>Argyll and Bute</v>
      </c>
      <c r="C56" s="536">
        <v>29</v>
      </c>
      <c r="D56" s="536" t="str">
        <f t="shared" si="7"/>
        <v>Inverclyde</v>
      </c>
      <c r="E56" s="631">
        <f t="shared" si="8"/>
        <v>58.7</v>
      </c>
      <c r="F56" s="631">
        <f t="shared" si="9"/>
        <v>1.7999999999999972</v>
      </c>
      <c r="G56" s="631">
        <f t="shared" si="3"/>
        <v>12.200000000000003</v>
      </c>
      <c r="H56" s="631">
        <f t="shared" si="10"/>
        <v>0.79999999999999716</v>
      </c>
      <c r="J56" s="630">
        <f t="shared" si="4"/>
        <v>12</v>
      </c>
      <c r="K56" s="536" t="str">
        <f t="shared" si="5"/>
        <v>Argyll and Bute</v>
      </c>
      <c r="L56" s="536">
        <v>29</v>
      </c>
      <c r="M56" s="631" t="str">
        <f t="shared" si="6"/>
        <v>North Lanarkshire</v>
      </c>
      <c r="N56" s="631">
        <f t="shared" si="11"/>
        <v>58.7</v>
      </c>
      <c r="O56" s="631">
        <f t="shared" si="12"/>
        <v>1.6999999999999957</v>
      </c>
      <c r="P56" s="631">
        <f t="shared" si="13"/>
        <v>16.999999999999993</v>
      </c>
      <c r="Q56" s="631">
        <f t="shared" si="14"/>
        <v>0.30000000000001137</v>
      </c>
    </row>
    <row r="57" spans="1:18" s="536" customFormat="1" x14ac:dyDescent="0.2">
      <c r="A57" s="630">
        <f t="shared" si="15"/>
        <v>13</v>
      </c>
      <c r="B57" s="630" t="str">
        <f t="shared" si="2"/>
        <v>City of Edinburgh</v>
      </c>
      <c r="C57" s="536">
        <v>28</v>
      </c>
      <c r="D57" s="536" t="str">
        <f t="shared" si="7"/>
        <v>North Lanarkshire</v>
      </c>
      <c r="E57" s="631">
        <f t="shared" si="8"/>
        <v>56.4</v>
      </c>
      <c r="F57" s="631">
        <f t="shared" si="9"/>
        <v>1.7000000000000028</v>
      </c>
      <c r="G57" s="631">
        <f t="shared" si="3"/>
        <v>15.000000000000007</v>
      </c>
      <c r="H57" s="631">
        <f t="shared" si="10"/>
        <v>0.39999999999999147</v>
      </c>
      <c r="J57" s="630">
        <f t="shared" si="4"/>
        <v>11</v>
      </c>
      <c r="K57" s="536" t="str">
        <f t="shared" si="5"/>
        <v>City of Edinburgh</v>
      </c>
      <c r="L57" s="536">
        <v>28</v>
      </c>
      <c r="M57" s="631" t="str">
        <f t="shared" si="6"/>
        <v>Inverclyde</v>
      </c>
      <c r="N57" s="631">
        <f t="shared" si="11"/>
        <v>57.4</v>
      </c>
      <c r="O57" s="631">
        <f t="shared" si="12"/>
        <v>2.1000000000000014</v>
      </c>
      <c r="P57" s="631">
        <f t="shared" si="13"/>
        <v>17.400000000000006</v>
      </c>
      <c r="Q57" s="631">
        <f t="shared" si="14"/>
        <v>0.79999999999999716</v>
      </c>
    </row>
    <row r="58" spans="1:18" s="536" customFormat="1" x14ac:dyDescent="0.2">
      <c r="A58" s="630">
        <f t="shared" si="15"/>
        <v>24</v>
      </c>
      <c r="B58" s="630" t="str">
        <f t="shared" si="2"/>
        <v>Clackmannanshire</v>
      </c>
      <c r="C58" s="536">
        <v>27</v>
      </c>
      <c r="D58" s="536" t="str">
        <f t="shared" si="7"/>
        <v>North Ayrshire</v>
      </c>
      <c r="E58" s="631">
        <f t="shared" si="8"/>
        <v>54</v>
      </c>
      <c r="F58" s="631">
        <f t="shared" si="9"/>
        <v>2</v>
      </c>
      <c r="G58" s="631">
        <f t="shared" si="3"/>
        <v>17.400000000000006</v>
      </c>
      <c r="H58" s="631">
        <f t="shared" si="10"/>
        <v>0.69999999999998863</v>
      </c>
      <c r="J58" s="630">
        <f t="shared" si="4"/>
        <v>25</v>
      </c>
      <c r="K58" s="536" t="str">
        <f t="shared" si="5"/>
        <v>Clackmannanshire</v>
      </c>
      <c r="L58" s="536">
        <v>27</v>
      </c>
      <c r="M58" s="631" t="str">
        <f t="shared" si="6"/>
        <v>East Ayrshire</v>
      </c>
      <c r="N58" s="631">
        <f t="shared" si="11"/>
        <v>56.2</v>
      </c>
      <c r="O58" s="631">
        <f t="shared" si="12"/>
        <v>2.0999999999999943</v>
      </c>
      <c r="P58" s="631">
        <f t="shared" si="13"/>
        <v>19.000000000000007</v>
      </c>
      <c r="Q58" s="631">
        <f t="shared" si="14"/>
        <v>0.59999999999999432</v>
      </c>
    </row>
    <row r="59" spans="1:18" s="536" customFormat="1" x14ac:dyDescent="0.2">
      <c r="A59" s="630">
        <f t="shared" si="15"/>
        <v>15</v>
      </c>
      <c r="B59" s="630" t="str">
        <f t="shared" si="2"/>
        <v>Dumfries and Galloway</v>
      </c>
      <c r="C59" s="536">
        <v>26</v>
      </c>
      <c r="D59" s="536" t="str">
        <f t="shared" si="7"/>
        <v>Renfrewshire</v>
      </c>
      <c r="E59" s="631">
        <f t="shared" si="8"/>
        <v>59.1</v>
      </c>
      <c r="F59" s="631">
        <f t="shared" si="9"/>
        <v>1.8999999999999986</v>
      </c>
      <c r="G59" s="631">
        <f t="shared" si="3"/>
        <v>12.900000000000006</v>
      </c>
      <c r="H59" s="631">
        <f t="shared" si="10"/>
        <v>0.5</v>
      </c>
      <c r="J59" s="630">
        <f t="shared" si="4"/>
        <v>14</v>
      </c>
      <c r="K59" s="536" t="str">
        <f t="shared" si="5"/>
        <v>Dumfries and Galloway</v>
      </c>
      <c r="L59" s="536">
        <v>26</v>
      </c>
      <c r="M59" s="631" t="str">
        <f t="shared" si="6"/>
        <v>North Ayrshire</v>
      </c>
      <c r="N59" s="631">
        <f t="shared" si="11"/>
        <v>55.1</v>
      </c>
      <c r="O59" s="631">
        <f t="shared" si="12"/>
        <v>2</v>
      </c>
      <c r="P59" s="631">
        <f t="shared" si="13"/>
        <v>20.399999999999991</v>
      </c>
      <c r="Q59" s="631">
        <f t="shared" si="14"/>
        <v>0.60000000000000853</v>
      </c>
    </row>
    <row r="60" spans="1:18" s="536" customFormat="1" x14ac:dyDescent="0.2">
      <c r="A60" s="630">
        <f t="shared" si="15"/>
        <v>31</v>
      </c>
      <c r="B60" s="630" t="str">
        <f t="shared" si="2"/>
        <v>Dundee City</v>
      </c>
      <c r="C60" s="536">
        <v>25</v>
      </c>
      <c r="D60" s="536" t="str">
        <f t="shared" si="7"/>
        <v>East Ayrshire</v>
      </c>
      <c r="E60" s="631">
        <f t="shared" si="8"/>
        <v>58.2</v>
      </c>
      <c r="F60" s="631">
        <f t="shared" si="9"/>
        <v>2</v>
      </c>
      <c r="G60" s="631">
        <f t="shared" si="3"/>
        <v>13.699999999999996</v>
      </c>
      <c r="H60" s="631">
        <f t="shared" si="10"/>
        <v>0.60000000000000853</v>
      </c>
      <c r="J60" s="630">
        <f t="shared" si="4"/>
        <v>30</v>
      </c>
      <c r="K60" s="536" t="str">
        <f t="shared" si="5"/>
        <v>Dundee City</v>
      </c>
      <c r="L60" s="536">
        <v>25</v>
      </c>
      <c r="M60" s="631" t="str">
        <f t="shared" si="6"/>
        <v>Clackmannanshire</v>
      </c>
      <c r="N60" s="631">
        <f t="shared" si="11"/>
        <v>57.3</v>
      </c>
      <c r="O60" s="631">
        <f t="shared" si="12"/>
        <v>2.9000000000000057</v>
      </c>
      <c r="P60" s="631">
        <f t="shared" si="13"/>
        <v>16.199999999999996</v>
      </c>
      <c r="Q60" s="631">
        <f t="shared" si="14"/>
        <v>0.90000000000000568</v>
      </c>
    </row>
    <row r="61" spans="1:18" s="536" customFormat="1" x14ac:dyDescent="0.2">
      <c r="A61" s="630">
        <f t="shared" si="15"/>
        <v>25</v>
      </c>
      <c r="B61" s="630" t="str">
        <f t="shared" si="2"/>
        <v>East Ayrshire</v>
      </c>
      <c r="C61" s="536">
        <v>24</v>
      </c>
      <c r="D61" s="536" t="str">
        <f t="shared" si="7"/>
        <v>Clackmannanshire</v>
      </c>
      <c r="E61" s="631">
        <f t="shared" si="8"/>
        <v>60.1</v>
      </c>
      <c r="F61" s="631">
        <f t="shared" si="9"/>
        <v>2.5</v>
      </c>
      <c r="G61" s="631">
        <f t="shared" si="3"/>
        <v>10.599999999999994</v>
      </c>
      <c r="H61" s="631">
        <f t="shared" si="10"/>
        <v>1.1000000000000085</v>
      </c>
      <c r="J61" s="630">
        <f t="shared" si="4"/>
        <v>27</v>
      </c>
      <c r="K61" s="536" t="str">
        <f t="shared" si="5"/>
        <v>East Ayrshire</v>
      </c>
      <c r="L61" s="536">
        <v>24</v>
      </c>
      <c r="M61" s="631" t="str">
        <f t="shared" si="6"/>
        <v>Renfrewshire</v>
      </c>
      <c r="N61" s="631">
        <f t="shared" si="11"/>
        <v>58.7</v>
      </c>
      <c r="O61" s="631">
        <f t="shared" si="12"/>
        <v>2.0999999999999943</v>
      </c>
      <c r="P61" s="631">
        <f t="shared" si="13"/>
        <v>16.899999999999999</v>
      </c>
      <c r="Q61" s="631">
        <f t="shared" si="14"/>
        <v>0.40000000000000568</v>
      </c>
    </row>
    <row r="62" spans="1:18" s="536" customFormat="1" x14ac:dyDescent="0.2">
      <c r="A62" s="630">
        <f t="shared" si="15"/>
        <v>2</v>
      </c>
      <c r="B62" s="630" t="str">
        <f t="shared" si="2"/>
        <v>East Dunbartonshire</v>
      </c>
      <c r="C62" s="536">
        <v>23</v>
      </c>
      <c r="D62" s="536" t="str">
        <f t="shared" si="7"/>
        <v>South Lanarkshire</v>
      </c>
      <c r="E62" s="631">
        <f t="shared" si="8"/>
        <v>58.9</v>
      </c>
      <c r="F62" s="631">
        <f t="shared" si="9"/>
        <v>1.8999999999999986</v>
      </c>
      <c r="G62" s="631">
        <f t="shared" si="3"/>
        <v>13.800000000000004</v>
      </c>
      <c r="H62" s="631">
        <f t="shared" si="10"/>
        <v>0.39999999999999147</v>
      </c>
      <c r="J62" s="630">
        <f t="shared" si="4"/>
        <v>2</v>
      </c>
      <c r="K62" s="536" t="str">
        <f t="shared" si="5"/>
        <v>East Dunbartonshire</v>
      </c>
      <c r="L62" s="536">
        <v>23</v>
      </c>
      <c r="M62" s="631" t="str">
        <f t="shared" si="6"/>
        <v>Falkirk</v>
      </c>
      <c r="N62" s="631">
        <f t="shared" si="11"/>
        <v>59</v>
      </c>
      <c r="O62" s="631">
        <f t="shared" si="12"/>
        <v>1.8999999999999986</v>
      </c>
      <c r="P62" s="631">
        <f t="shared" si="13"/>
        <v>17.100000000000001</v>
      </c>
      <c r="Q62" s="631">
        <f t="shared" si="14"/>
        <v>0.5</v>
      </c>
    </row>
    <row r="63" spans="1:18" s="536" customFormat="1" x14ac:dyDescent="0.2">
      <c r="A63" s="630">
        <f t="shared" si="15"/>
        <v>10</v>
      </c>
      <c r="B63" s="630" t="str">
        <f t="shared" si="2"/>
        <v>East Lothian</v>
      </c>
      <c r="C63" s="536">
        <v>22</v>
      </c>
      <c r="D63" s="536" t="str">
        <f t="shared" si="7"/>
        <v>Na h-Eileanan Siar</v>
      </c>
      <c r="E63" s="631">
        <f t="shared" si="8"/>
        <v>62.3</v>
      </c>
      <c r="F63" s="631">
        <f t="shared" si="9"/>
        <v>2.7000000000000028</v>
      </c>
      <c r="G63" s="631">
        <f t="shared" si="3"/>
        <v>7.7000000000000028</v>
      </c>
      <c r="H63" s="631">
        <f t="shared" si="10"/>
        <v>1.3999999999999915</v>
      </c>
      <c r="J63" s="630">
        <f t="shared" si="4"/>
        <v>8</v>
      </c>
      <c r="K63" s="536" t="str">
        <f t="shared" si="5"/>
        <v>East Lothian</v>
      </c>
      <c r="L63" s="536">
        <v>22</v>
      </c>
      <c r="M63" s="631" t="str">
        <f t="shared" si="6"/>
        <v>South Lanarkshire</v>
      </c>
      <c r="N63" s="631">
        <f t="shared" si="11"/>
        <v>61.1</v>
      </c>
      <c r="O63" s="631">
        <f t="shared" si="12"/>
        <v>1.8999999999999986</v>
      </c>
      <c r="P63" s="631">
        <f t="shared" si="13"/>
        <v>15.5</v>
      </c>
      <c r="Q63" s="631">
        <f t="shared" si="14"/>
        <v>0.29999999999999716</v>
      </c>
    </row>
    <row r="64" spans="1:18" s="536" customFormat="1" x14ac:dyDescent="0.2">
      <c r="A64" s="630">
        <f t="shared" si="15"/>
        <v>1</v>
      </c>
      <c r="B64" s="630" t="str">
        <f t="shared" si="2"/>
        <v>East Renfrewshire</v>
      </c>
      <c r="C64" s="536">
        <v>21</v>
      </c>
      <c r="D64" s="536" t="str">
        <f t="shared" si="7"/>
        <v>Aberdeen City</v>
      </c>
      <c r="E64" s="631">
        <f t="shared" si="8"/>
        <v>59.4</v>
      </c>
      <c r="F64" s="631">
        <f t="shared" si="9"/>
        <v>2.1000000000000014</v>
      </c>
      <c r="G64" s="631">
        <f t="shared" si="3"/>
        <v>12.800000000000004</v>
      </c>
      <c r="H64" s="631">
        <f t="shared" si="10"/>
        <v>0.5</v>
      </c>
      <c r="J64" s="630">
        <f t="shared" si="4"/>
        <v>1</v>
      </c>
      <c r="K64" s="536" t="str">
        <f t="shared" si="5"/>
        <v>East Renfrewshire</v>
      </c>
      <c r="L64" s="536">
        <v>21</v>
      </c>
      <c r="M64" s="631" t="str">
        <f t="shared" si="6"/>
        <v>Fife</v>
      </c>
      <c r="N64" s="631">
        <f t="shared" si="11"/>
        <v>59.5</v>
      </c>
      <c r="O64" s="631">
        <f t="shared" si="12"/>
        <v>2.3999999999999986</v>
      </c>
      <c r="P64" s="631">
        <f t="shared" si="13"/>
        <v>16.200000000000003</v>
      </c>
      <c r="Q64" s="631">
        <f t="shared" si="14"/>
        <v>0.29999999999999716</v>
      </c>
    </row>
    <row r="65" spans="1:17" s="536" customFormat="1" x14ac:dyDescent="0.2">
      <c r="A65" s="630">
        <f t="shared" si="15"/>
        <v>18</v>
      </c>
      <c r="B65" s="630" t="str">
        <f t="shared" si="2"/>
        <v>Falkirk</v>
      </c>
      <c r="C65" s="536">
        <v>20</v>
      </c>
      <c r="D65" s="536" t="str">
        <f t="shared" si="7"/>
        <v>South Ayrshire</v>
      </c>
      <c r="E65" s="631">
        <f t="shared" si="8"/>
        <v>60.5</v>
      </c>
      <c r="F65" s="631">
        <f t="shared" si="9"/>
        <v>1.6000000000000014</v>
      </c>
      <c r="G65" s="631">
        <f t="shared" si="3"/>
        <v>12.700000000000003</v>
      </c>
      <c r="H65" s="631">
        <f t="shared" si="10"/>
        <v>0.70000000000000284</v>
      </c>
      <c r="J65" s="630">
        <f t="shared" si="4"/>
        <v>23</v>
      </c>
      <c r="K65" s="536" t="str">
        <f t="shared" si="5"/>
        <v>Falkirk</v>
      </c>
      <c r="L65" s="536">
        <v>20</v>
      </c>
      <c r="M65" s="631" t="str">
        <f t="shared" si="6"/>
        <v>West Lothian</v>
      </c>
      <c r="N65" s="631">
        <f t="shared" si="11"/>
        <v>59.9</v>
      </c>
      <c r="O65" s="631">
        <f t="shared" si="12"/>
        <v>2.2000000000000028</v>
      </c>
      <c r="P65" s="631">
        <f t="shared" si="13"/>
        <v>16.099999999999994</v>
      </c>
      <c r="Q65" s="631">
        <f t="shared" si="14"/>
        <v>0.5</v>
      </c>
    </row>
    <row r="66" spans="1:17" s="536" customFormat="1" x14ac:dyDescent="0.2">
      <c r="A66" s="630">
        <f t="shared" si="15"/>
        <v>19</v>
      </c>
      <c r="B66" s="630" t="str">
        <f t="shared" si="2"/>
        <v>Fife</v>
      </c>
      <c r="C66" s="536">
        <v>19</v>
      </c>
      <c r="D66" s="536" t="str">
        <f t="shared" si="7"/>
        <v>Fife</v>
      </c>
      <c r="E66" s="631">
        <f t="shared" si="8"/>
        <v>60.4</v>
      </c>
      <c r="F66" s="631">
        <f t="shared" si="9"/>
        <v>1.8999999999999986</v>
      </c>
      <c r="G66" s="631">
        <f t="shared" si="3"/>
        <v>12.599999999999994</v>
      </c>
      <c r="H66" s="631">
        <f t="shared" si="10"/>
        <v>0.40000000000000568</v>
      </c>
      <c r="J66" s="630">
        <f t="shared" si="4"/>
        <v>21</v>
      </c>
      <c r="K66" s="536" t="str">
        <f t="shared" si="5"/>
        <v>Fife</v>
      </c>
      <c r="L66" s="536">
        <v>19</v>
      </c>
      <c r="M66" s="631" t="str">
        <f t="shared" si="6"/>
        <v>Aberdeen City</v>
      </c>
      <c r="N66" s="631">
        <f t="shared" si="11"/>
        <v>62.4</v>
      </c>
      <c r="O66" s="631">
        <f t="shared" si="12"/>
        <v>2.1999999999999957</v>
      </c>
      <c r="P66" s="631">
        <f t="shared" si="13"/>
        <v>13.799999999999997</v>
      </c>
      <c r="Q66" s="631">
        <f t="shared" si="14"/>
        <v>0.5</v>
      </c>
    </row>
    <row r="67" spans="1:17" s="536" customFormat="1" x14ac:dyDescent="0.2">
      <c r="A67" s="630">
        <f t="shared" si="15"/>
        <v>32</v>
      </c>
      <c r="B67" s="630" t="str">
        <f t="shared" si="2"/>
        <v>Glasgow City</v>
      </c>
      <c r="C67" s="536">
        <v>18</v>
      </c>
      <c r="D67" s="536" t="str">
        <f t="shared" si="7"/>
        <v>Falkirk</v>
      </c>
      <c r="E67" s="631">
        <f t="shared" si="8"/>
        <v>61.4</v>
      </c>
      <c r="F67" s="631">
        <f t="shared" si="9"/>
        <v>1.8000000000000043</v>
      </c>
      <c r="G67" s="631">
        <f t="shared" si="3"/>
        <v>11.599999999999994</v>
      </c>
      <c r="H67" s="631">
        <f t="shared" si="10"/>
        <v>0.60000000000000853</v>
      </c>
      <c r="J67" s="630">
        <f t="shared" si="4"/>
        <v>32</v>
      </c>
      <c r="K67" s="536" t="str">
        <f t="shared" si="5"/>
        <v>Glasgow City</v>
      </c>
      <c r="L67" s="536">
        <v>18</v>
      </c>
      <c r="M67" s="631" t="str">
        <f t="shared" si="6"/>
        <v>South Ayrshire</v>
      </c>
      <c r="N67" s="631">
        <f t="shared" si="11"/>
        <v>61.4</v>
      </c>
      <c r="O67" s="631">
        <f t="shared" si="12"/>
        <v>2.1000000000000014</v>
      </c>
      <c r="P67" s="631">
        <f t="shared" si="13"/>
        <v>14.799999999999997</v>
      </c>
      <c r="Q67" s="631">
        <f t="shared" si="14"/>
        <v>0.59999999999999432</v>
      </c>
    </row>
    <row r="68" spans="1:17" s="536" customFormat="1" x14ac:dyDescent="0.2">
      <c r="A68" s="630">
        <f t="shared" si="15"/>
        <v>16</v>
      </c>
      <c r="B68" s="630" t="str">
        <f t="shared" si="2"/>
        <v>Highland</v>
      </c>
      <c r="C68" s="536">
        <v>17</v>
      </c>
      <c r="D68" s="536" t="str">
        <f t="shared" si="7"/>
        <v>Argyll and Bute</v>
      </c>
      <c r="E68" s="631">
        <f t="shared" si="8"/>
        <v>62.8</v>
      </c>
      <c r="F68" s="631">
        <f t="shared" si="9"/>
        <v>1.5</v>
      </c>
      <c r="G68" s="631">
        <f t="shared" si="3"/>
        <v>10.799999999999997</v>
      </c>
      <c r="H68" s="631">
        <f t="shared" si="10"/>
        <v>0.80000000000001137</v>
      </c>
      <c r="J68" s="630">
        <f t="shared" si="4"/>
        <v>5</v>
      </c>
      <c r="K68" s="536" t="str">
        <f t="shared" si="5"/>
        <v>Highland</v>
      </c>
      <c r="L68" s="536">
        <v>17</v>
      </c>
      <c r="M68" s="631" t="str">
        <f t="shared" si="6"/>
        <v>Angus</v>
      </c>
      <c r="N68" s="631">
        <f t="shared" si="11"/>
        <v>60.9</v>
      </c>
      <c r="O68" s="631">
        <f t="shared" si="12"/>
        <v>2.2000000000000028</v>
      </c>
      <c r="P68" s="631">
        <f t="shared" si="13"/>
        <v>15.700000000000003</v>
      </c>
      <c r="Q68" s="631">
        <f t="shared" si="14"/>
        <v>0.59999999999999432</v>
      </c>
    </row>
    <row r="69" spans="1:17" s="536" customFormat="1" x14ac:dyDescent="0.2">
      <c r="A69" s="630">
        <f t="shared" si="15"/>
        <v>29</v>
      </c>
      <c r="B69" s="630" t="str">
        <f t="shared" si="2"/>
        <v>Inverclyde</v>
      </c>
      <c r="C69" s="536">
        <v>16</v>
      </c>
      <c r="D69" s="536" t="str">
        <f t="shared" si="7"/>
        <v>Highland</v>
      </c>
      <c r="E69" s="631">
        <f t="shared" si="8"/>
        <v>64.400000000000006</v>
      </c>
      <c r="F69" s="631">
        <f t="shared" si="9"/>
        <v>1.8999999999999915</v>
      </c>
      <c r="G69" s="631">
        <f t="shared" si="3"/>
        <v>9.2000000000000028</v>
      </c>
      <c r="H69" s="631">
        <f t="shared" si="10"/>
        <v>0.5</v>
      </c>
      <c r="J69" s="630">
        <f t="shared" si="4"/>
        <v>28</v>
      </c>
      <c r="K69" s="536" t="str">
        <f t="shared" si="5"/>
        <v>Inverclyde</v>
      </c>
      <c r="L69" s="536">
        <v>16</v>
      </c>
      <c r="M69" s="631" t="str">
        <f t="shared" si="6"/>
        <v>Midlothian</v>
      </c>
      <c r="N69" s="631">
        <f t="shared" si="11"/>
        <v>61.3</v>
      </c>
      <c r="O69" s="631">
        <f t="shared" si="12"/>
        <v>2.5</v>
      </c>
      <c r="P69" s="631">
        <f t="shared" si="13"/>
        <v>14.799999999999997</v>
      </c>
      <c r="Q69" s="631">
        <f t="shared" si="14"/>
        <v>0.59999999999999432</v>
      </c>
    </row>
    <row r="70" spans="1:17" s="536" customFormat="1" x14ac:dyDescent="0.2">
      <c r="A70" s="630">
        <f>I29</f>
        <v>14</v>
      </c>
      <c r="B70" s="630" t="str">
        <f t="shared" si="2"/>
        <v>Midlothian</v>
      </c>
      <c r="C70" s="536">
        <v>15</v>
      </c>
      <c r="D70" s="536" t="str">
        <f t="shared" si="7"/>
        <v>Dumfries and Galloway</v>
      </c>
      <c r="E70" s="631">
        <f t="shared" si="8"/>
        <v>62.9</v>
      </c>
      <c r="F70" s="631">
        <f t="shared" si="9"/>
        <v>1.5000000000000071</v>
      </c>
      <c r="G70" s="631">
        <f t="shared" si="3"/>
        <v>11.299999999999997</v>
      </c>
      <c r="H70" s="631">
        <f t="shared" si="10"/>
        <v>0.60000000000000853</v>
      </c>
      <c r="J70" s="630">
        <f t="shared" si="4"/>
        <v>16</v>
      </c>
      <c r="K70" s="536" t="str">
        <f t="shared" si="5"/>
        <v>Midlothian</v>
      </c>
      <c r="L70" s="536">
        <v>15</v>
      </c>
      <c r="M70" s="631" t="str">
        <f t="shared" si="6"/>
        <v>Orkney Islands</v>
      </c>
      <c r="N70" s="631">
        <f t="shared" si="11"/>
        <v>71.099999999999994</v>
      </c>
      <c r="O70" s="631">
        <f t="shared" si="12"/>
        <v>3.9000000000000057</v>
      </c>
      <c r="P70" s="631">
        <f t="shared" si="13"/>
        <v>1.3999999999999915</v>
      </c>
      <c r="Q70" s="631">
        <f t="shared" si="14"/>
        <v>1.4000000000000057</v>
      </c>
    </row>
    <row r="71" spans="1:17" s="536" customFormat="1" x14ac:dyDescent="0.2">
      <c r="A71" s="630">
        <f t="shared" ref="A71:A73" si="16">I30</f>
        <v>8</v>
      </c>
      <c r="B71" s="630" t="str">
        <f t="shared" si="2"/>
        <v>Moray</v>
      </c>
      <c r="C71" s="536">
        <v>14</v>
      </c>
      <c r="D71" s="536" t="str">
        <f t="shared" si="7"/>
        <v>Midlothian</v>
      </c>
      <c r="E71" s="631">
        <f t="shared" si="8"/>
        <v>59.6</v>
      </c>
      <c r="F71" s="631">
        <f t="shared" si="9"/>
        <v>2.1999999999999957</v>
      </c>
      <c r="G71" s="631">
        <f t="shared" si="3"/>
        <v>13.300000000000004</v>
      </c>
      <c r="H71" s="631">
        <f t="shared" si="10"/>
        <v>0.70000000000000284</v>
      </c>
      <c r="J71" s="630">
        <f t="shared" si="4"/>
        <v>13</v>
      </c>
      <c r="K71" s="536" t="str">
        <f t="shared" si="5"/>
        <v>Moray</v>
      </c>
      <c r="L71" s="536">
        <v>14</v>
      </c>
      <c r="M71" s="631" t="str">
        <f t="shared" si="6"/>
        <v>Dumfries and Galloway</v>
      </c>
      <c r="N71" s="631">
        <f t="shared" si="11"/>
        <v>61.6</v>
      </c>
      <c r="O71" s="631">
        <f t="shared" si="12"/>
        <v>2.1999999999999957</v>
      </c>
      <c r="P71" s="631">
        <f t="shared" si="13"/>
        <v>15.299999999999997</v>
      </c>
      <c r="Q71" s="631">
        <f t="shared" si="14"/>
        <v>0.59999999999999432</v>
      </c>
    </row>
    <row r="72" spans="1:17" s="536" customFormat="1" x14ac:dyDescent="0.2">
      <c r="A72" s="630">
        <f t="shared" si="16"/>
        <v>22</v>
      </c>
      <c r="B72" s="630" t="str">
        <f t="shared" si="2"/>
        <v>Na h-Eileanan Siar</v>
      </c>
      <c r="C72" s="536">
        <v>13</v>
      </c>
      <c r="D72" s="536" t="str">
        <f t="shared" si="7"/>
        <v>City of Edinburgh</v>
      </c>
      <c r="E72" s="631">
        <f t="shared" si="8"/>
        <v>63.2</v>
      </c>
      <c r="F72" s="631">
        <f t="shared" si="9"/>
        <v>1.7999999999999972</v>
      </c>
      <c r="G72" s="631">
        <f t="shared" si="3"/>
        <v>10.699999999999989</v>
      </c>
      <c r="H72" s="631">
        <f t="shared" si="10"/>
        <v>0.40000000000000568</v>
      </c>
      <c r="J72" s="630">
        <f t="shared" si="4"/>
        <v>4</v>
      </c>
      <c r="K72" s="536" t="str">
        <f t="shared" si="5"/>
        <v>Na h-Eileanan Siar</v>
      </c>
      <c r="L72" s="536">
        <v>13</v>
      </c>
      <c r="M72" s="631" t="str">
        <f t="shared" si="6"/>
        <v>Moray</v>
      </c>
      <c r="N72" s="631">
        <f t="shared" si="11"/>
        <v>62</v>
      </c>
      <c r="O72" s="631">
        <f t="shared" si="12"/>
        <v>2.2000000000000028</v>
      </c>
      <c r="P72" s="631">
        <f t="shared" si="13"/>
        <v>15</v>
      </c>
      <c r="Q72" s="631">
        <f t="shared" si="14"/>
        <v>0.60000000000000853</v>
      </c>
    </row>
    <row r="73" spans="1:17" s="536" customFormat="1" x14ac:dyDescent="0.2">
      <c r="A73" s="630">
        <f t="shared" si="16"/>
        <v>27</v>
      </c>
      <c r="B73" s="630" t="str">
        <f t="shared" si="2"/>
        <v>North Ayrshire</v>
      </c>
      <c r="C73" s="536">
        <v>12</v>
      </c>
      <c r="D73" s="536" t="str">
        <f t="shared" si="7"/>
        <v>West Lothian</v>
      </c>
      <c r="E73" s="631">
        <f t="shared" si="8"/>
        <v>59.6</v>
      </c>
      <c r="F73" s="631">
        <f t="shared" si="9"/>
        <v>2.2999999999999972</v>
      </c>
      <c r="G73" s="631">
        <f t="shared" si="3"/>
        <v>13.5</v>
      </c>
      <c r="H73" s="631">
        <f t="shared" si="10"/>
        <v>0.5</v>
      </c>
      <c r="J73" s="630">
        <f t="shared" si="4"/>
        <v>26</v>
      </c>
      <c r="K73" s="536" t="str">
        <f t="shared" si="5"/>
        <v>North Ayrshire</v>
      </c>
      <c r="L73" s="536">
        <v>12</v>
      </c>
      <c r="M73" s="631" t="str">
        <f t="shared" si="6"/>
        <v>Argyll and Bute</v>
      </c>
      <c r="N73" s="631">
        <f t="shared" si="11"/>
        <v>60.4</v>
      </c>
      <c r="O73" s="631">
        <f t="shared" si="12"/>
        <v>2</v>
      </c>
      <c r="P73" s="631">
        <f t="shared" si="13"/>
        <v>17.299999999999997</v>
      </c>
      <c r="Q73" s="631">
        <f t="shared" si="14"/>
        <v>0.60000000000000853</v>
      </c>
    </row>
    <row r="74" spans="1:17" s="536" customFormat="1" x14ac:dyDescent="0.2">
      <c r="A74" s="630">
        <f>I33</f>
        <v>28</v>
      </c>
      <c r="B74" s="630" t="str">
        <f t="shared" si="2"/>
        <v>North Lanarkshire</v>
      </c>
      <c r="C74" s="536">
        <v>11</v>
      </c>
      <c r="D74" s="536" t="str">
        <f t="shared" si="7"/>
        <v>Angus</v>
      </c>
      <c r="E74" s="631">
        <f t="shared" si="8"/>
        <v>60.9</v>
      </c>
      <c r="F74" s="631">
        <f t="shared" si="9"/>
        <v>2</v>
      </c>
      <c r="G74" s="631">
        <f t="shared" si="3"/>
        <v>12.599999999999994</v>
      </c>
      <c r="H74" s="631">
        <f t="shared" si="10"/>
        <v>0.70000000000000284</v>
      </c>
      <c r="J74" s="630">
        <f>Q33</f>
        <v>29</v>
      </c>
      <c r="K74" s="536" t="str">
        <f t="shared" si="5"/>
        <v>North Lanarkshire</v>
      </c>
      <c r="L74" s="536">
        <v>11</v>
      </c>
      <c r="M74" s="631" t="str">
        <f t="shared" si="6"/>
        <v>City of Edinburgh</v>
      </c>
      <c r="N74" s="631">
        <f t="shared" si="11"/>
        <v>62.8</v>
      </c>
      <c r="O74" s="631">
        <f t="shared" si="12"/>
        <v>2.2999999999999972</v>
      </c>
      <c r="P74" s="631">
        <f t="shared" si="13"/>
        <v>14.5</v>
      </c>
      <c r="Q74" s="631">
        <f t="shared" si="14"/>
        <v>0.29999999999999716</v>
      </c>
    </row>
    <row r="75" spans="1:17" s="536" customFormat="1" x14ac:dyDescent="0.2">
      <c r="A75" s="630">
        <f t="shared" ref="A75" si="17">I34</f>
        <v>3</v>
      </c>
      <c r="B75" s="630" t="str">
        <f t="shared" si="2"/>
        <v>Orkney Islands</v>
      </c>
      <c r="C75" s="536">
        <v>10</v>
      </c>
      <c r="D75" s="536" t="str">
        <f t="shared" si="7"/>
        <v>East Lothian</v>
      </c>
      <c r="E75" s="631">
        <f t="shared" si="8"/>
        <v>63.4</v>
      </c>
      <c r="F75" s="631">
        <f t="shared" si="9"/>
        <v>1.8999999999999986</v>
      </c>
      <c r="G75" s="631">
        <f t="shared" si="3"/>
        <v>10.399999999999991</v>
      </c>
      <c r="H75" s="631">
        <f t="shared" si="10"/>
        <v>0.70000000000000284</v>
      </c>
      <c r="J75" s="630">
        <f t="shared" ref="J75" si="18">Q34</f>
        <v>15</v>
      </c>
      <c r="K75" s="536" t="str">
        <f t="shared" si="5"/>
        <v>Orkney Islands</v>
      </c>
      <c r="L75" s="536">
        <v>10</v>
      </c>
      <c r="M75" s="631" t="str">
        <f t="shared" si="6"/>
        <v>Scottish Borders</v>
      </c>
      <c r="N75" s="631">
        <f t="shared" si="11"/>
        <v>63.4</v>
      </c>
      <c r="O75" s="631">
        <f t="shared" si="12"/>
        <v>1.8999999999999986</v>
      </c>
      <c r="P75" s="631">
        <f t="shared" si="13"/>
        <v>14.5</v>
      </c>
      <c r="Q75" s="631">
        <f t="shared" si="14"/>
        <v>0.60000000000000853</v>
      </c>
    </row>
    <row r="76" spans="1:17" s="536" customFormat="1" x14ac:dyDescent="0.2">
      <c r="A76" s="630">
        <f>I35</f>
        <v>4</v>
      </c>
      <c r="B76" s="630" t="str">
        <f t="shared" si="2"/>
        <v>Perth and Kinross</v>
      </c>
      <c r="C76" s="536">
        <v>9</v>
      </c>
      <c r="D76" s="536" t="str">
        <f t="shared" si="7"/>
        <v>Shetland Islands</v>
      </c>
      <c r="E76" s="631">
        <f t="shared" si="8"/>
        <v>64.2</v>
      </c>
      <c r="F76" s="631">
        <f t="shared" si="9"/>
        <v>3.8999999999999915</v>
      </c>
      <c r="G76" s="631">
        <f t="shared" si="3"/>
        <v>5</v>
      </c>
      <c r="H76" s="631">
        <f t="shared" si="10"/>
        <v>1.2999999999999972</v>
      </c>
      <c r="J76" s="630">
        <f>Q35</f>
        <v>9</v>
      </c>
      <c r="K76" s="536" t="str">
        <f t="shared" si="5"/>
        <v>Perth and Kinross</v>
      </c>
      <c r="L76" s="536">
        <v>9</v>
      </c>
      <c r="M76" s="631" t="str">
        <f t="shared" si="6"/>
        <v>Perth and Kinross</v>
      </c>
      <c r="N76" s="631">
        <f t="shared" si="11"/>
        <v>65.599999999999994</v>
      </c>
      <c r="O76" s="631">
        <f t="shared" si="12"/>
        <v>2.2000000000000028</v>
      </c>
      <c r="P76" s="631">
        <f t="shared" si="13"/>
        <v>11.900000000000006</v>
      </c>
      <c r="Q76" s="631">
        <f t="shared" si="14"/>
        <v>0.59999999999999432</v>
      </c>
    </row>
    <row r="77" spans="1:17" s="536" customFormat="1" x14ac:dyDescent="0.2">
      <c r="A77" s="630">
        <f t="shared" ref="A77" si="19">I36</f>
        <v>26</v>
      </c>
      <c r="B77" s="630" t="str">
        <f t="shared" si="2"/>
        <v>Renfrewshire</v>
      </c>
      <c r="C77" s="536">
        <v>8</v>
      </c>
      <c r="D77" s="536" t="str">
        <f t="shared" si="7"/>
        <v>Moray</v>
      </c>
      <c r="E77" s="631">
        <f t="shared" si="8"/>
        <v>62.3</v>
      </c>
      <c r="F77" s="631">
        <f t="shared" si="9"/>
        <v>1.9000000000000057</v>
      </c>
      <c r="G77" s="631">
        <f t="shared" si="3"/>
        <v>11.799999999999997</v>
      </c>
      <c r="H77" s="631">
        <f t="shared" si="10"/>
        <v>0.70000000000000284</v>
      </c>
      <c r="J77" s="630">
        <f t="shared" ref="J77" si="20">Q36</f>
        <v>24</v>
      </c>
      <c r="K77" s="536" t="str">
        <f t="shared" si="5"/>
        <v>Renfrewshire</v>
      </c>
      <c r="L77" s="536">
        <v>8</v>
      </c>
      <c r="M77" s="631" t="str">
        <f t="shared" si="6"/>
        <v>East Lothian</v>
      </c>
      <c r="N77" s="631">
        <f t="shared" si="11"/>
        <v>61.7</v>
      </c>
      <c r="O77" s="631">
        <f t="shared" si="12"/>
        <v>2.1999999999999957</v>
      </c>
      <c r="P77" s="631">
        <f t="shared" si="13"/>
        <v>15.800000000000011</v>
      </c>
      <c r="Q77" s="631">
        <f t="shared" si="14"/>
        <v>0.59999999999999432</v>
      </c>
    </row>
    <row r="78" spans="1:17" s="536" customFormat="1" x14ac:dyDescent="0.2">
      <c r="A78" s="630">
        <f>I37</f>
        <v>6</v>
      </c>
      <c r="B78" s="630" t="str">
        <f t="shared" si="2"/>
        <v>Scottish Borders</v>
      </c>
      <c r="C78" s="536">
        <v>7</v>
      </c>
      <c r="D78" s="536" t="str">
        <f t="shared" si="7"/>
        <v>Stirling</v>
      </c>
      <c r="E78" s="631">
        <f t="shared" si="8"/>
        <v>62.7</v>
      </c>
      <c r="F78" s="631">
        <f t="shared" si="9"/>
        <v>2.0999999999999943</v>
      </c>
      <c r="G78" s="631">
        <f t="shared" si="3"/>
        <v>11.299999999999997</v>
      </c>
      <c r="H78" s="631">
        <f t="shared" si="10"/>
        <v>0.70000000000000284</v>
      </c>
      <c r="J78" s="630">
        <f>Q37</f>
        <v>10</v>
      </c>
      <c r="K78" s="536" t="str">
        <f t="shared" si="5"/>
        <v>Scottish Borders</v>
      </c>
      <c r="L78" s="536">
        <v>7</v>
      </c>
      <c r="M78" s="631" t="str">
        <f t="shared" si="6"/>
        <v>Stirling</v>
      </c>
      <c r="N78" s="631">
        <f t="shared" si="11"/>
        <v>62.3</v>
      </c>
      <c r="O78" s="631">
        <f t="shared" si="12"/>
        <v>2.1000000000000085</v>
      </c>
      <c r="P78" s="631">
        <f t="shared" si="13"/>
        <v>15.400000000000006</v>
      </c>
      <c r="Q78" s="631">
        <f t="shared" si="14"/>
        <v>0.69999999999998863</v>
      </c>
    </row>
    <row r="79" spans="1:17" s="536" customFormat="1" x14ac:dyDescent="0.2">
      <c r="A79" s="630">
        <f t="shared" ref="A79:A80" si="21">I38</f>
        <v>9</v>
      </c>
      <c r="B79" s="630" t="str">
        <f t="shared" si="2"/>
        <v>Shetland Islands</v>
      </c>
      <c r="C79" s="536">
        <v>6</v>
      </c>
      <c r="D79" s="536" t="str">
        <f t="shared" si="7"/>
        <v>Scottish Borders</v>
      </c>
      <c r="E79" s="631">
        <f t="shared" si="8"/>
        <v>62.7</v>
      </c>
      <c r="F79" s="631">
        <f t="shared" si="9"/>
        <v>1.7999999999999972</v>
      </c>
      <c r="G79" s="631">
        <f t="shared" si="3"/>
        <v>12</v>
      </c>
      <c r="H79" s="631">
        <f t="shared" si="10"/>
        <v>0.70000000000000284</v>
      </c>
      <c r="J79" s="630">
        <f t="shared" ref="J79:J80" si="22">Q38</f>
        <v>3</v>
      </c>
      <c r="K79" s="536" t="str">
        <f t="shared" si="5"/>
        <v>Shetland Islands</v>
      </c>
      <c r="L79" s="536">
        <v>6</v>
      </c>
      <c r="M79" s="631" t="str">
        <f t="shared" si="6"/>
        <v>Aberdeenshire</v>
      </c>
      <c r="N79" s="631">
        <f t="shared" si="11"/>
        <v>64.900000000000006</v>
      </c>
      <c r="O79" s="631">
        <f t="shared" si="12"/>
        <v>2.0999999999999943</v>
      </c>
      <c r="P79" s="631">
        <f t="shared" si="13"/>
        <v>13.100000000000009</v>
      </c>
      <c r="Q79" s="631">
        <f t="shared" si="14"/>
        <v>0.39999999999999147</v>
      </c>
    </row>
    <row r="80" spans="1:17" s="536" customFormat="1" x14ac:dyDescent="0.2">
      <c r="A80" s="630">
        <f t="shared" si="21"/>
        <v>20</v>
      </c>
      <c r="B80" s="630" t="str">
        <f t="shared" si="2"/>
        <v>South Ayrshire</v>
      </c>
      <c r="C80" s="536">
        <v>5</v>
      </c>
      <c r="D80" s="536" t="str">
        <f t="shared" si="7"/>
        <v>Aberdeenshire</v>
      </c>
      <c r="E80" s="631">
        <f t="shared" si="8"/>
        <v>66.5</v>
      </c>
      <c r="F80" s="631">
        <f t="shared" si="9"/>
        <v>1.5999999999999943</v>
      </c>
      <c r="G80" s="631">
        <f t="shared" si="3"/>
        <v>8.9000000000000057</v>
      </c>
      <c r="H80" s="631">
        <f t="shared" si="10"/>
        <v>0.39999999999999147</v>
      </c>
      <c r="J80" s="630">
        <f t="shared" si="22"/>
        <v>18</v>
      </c>
      <c r="K80" s="536" t="str">
        <f t="shared" si="5"/>
        <v>South Ayrshire</v>
      </c>
      <c r="L80" s="536">
        <v>5</v>
      </c>
      <c r="M80" s="631" t="str">
        <f t="shared" si="6"/>
        <v>Highland</v>
      </c>
      <c r="N80" s="631">
        <f t="shared" si="11"/>
        <v>61</v>
      </c>
      <c r="O80" s="631">
        <f t="shared" si="12"/>
        <v>2.6000000000000014</v>
      </c>
      <c r="P80" s="631">
        <f t="shared" si="13"/>
        <v>16</v>
      </c>
      <c r="Q80" s="631">
        <f t="shared" si="14"/>
        <v>0.39999999999999147</v>
      </c>
    </row>
    <row r="81" spans="1:17" s="536" customFormat="1" x14ac:dyDescent="0.2">
      <c r="A81" s="630">
        <f>I40</f>
        <v>23</v>
      </c>
      <c r="B81" s="630" t="str">
        <f t="shared" si="2"/>
        <v>South Lanarkshire</v>
      </c>
      <c r="C81" s="536">
        <v>4</v>
      </c>
      <c r="D81" s="536" t="str">
        <f t="shared" si="7"/>
        <v>Perth and Kinross</v>
      </c>
      <c r="E81" s="631">
        <f t="shared" si="8"/>
        <v>65.900000000000006</v>
      </c>
      <c r="F81" s="631">
        <f t="shared" si="9"/>
        <v>1.6999999999999886</v>
      </c>
      <c r="G81" s="631">
        <f t="shared" si="3"/>
        <v>9.2999999999999972</v>
      </c>
      <c r="H81" s="631">
        <f t="shared" si="10"/>
        <v>0.59999999999999432</v>
      </c>
      <c r="J81" s="630">
        <f>Q40</f>
        <v>22</v>
      </c>
      <c r="K81" s="536" t="str">
        <f t="shared" si="5"/>
        <v>South Lanarkshire</v>
      </c>
      <c r="L81" s="536">
        <v>4</v>
      </c>
      <c r="M81" s="631" t="str">
        <f t="shared" si="6"/>
        <v>Na h-Eileanan Siar</v>
      </c>
      <c r="N81" s="631">
        <f t="shared" si="11"/>
        <v>64</v>
      </c>
      <c r="O81" s="631">
        <f t="shared" si="12"/>
        <v>3.2000000000000028</v>
      </c>
      <c r="P81" s="631">
        <f t="shared" si="13"/>
        <v>11.200000000000003</v>
      </c>
      <c r="Q81" s="631">
        <f t="shared" si="14"/>
        <v>1.0999999999999943</v>
      </c>
    </row>
    <row r="82" spans="1:17" s="536" customFormat="1" x14ac:dyDescent="0.2">
      <c r="A82" s="630">
        <f t="shared" ref="A82:A83" si="23">I41</f>
        <v>7</v>
      </c>
      <c r="B82" s="630" t="str">
        <f t="shared" si="2"/>
        <v>Stirling</v>
      </c>
      <c r="C82" s="536">
        <v>3</v>
      </c>
      <c r="D82" s="536" t="str">
        <f t="shared" si="7"/>
        <v>Orkney Islands</v>
      </c>
      <c r="E82" s="631">
        <f t="shared" si="8"/>
        <v>59.5</v>
      </c>
      <c r="F82" s="631">
        <f t="shared" si="9"/>
        <v>5.0999999999999943</v>
      </c>
      <c r="G82" s="631">
        <f t="shared" si="3"/>
        <v>8.2000000000000028</v>
      </c>
      <c r="H82" s="631">
        <f t="shared" si="10"/>
        <v>1.5</v>
      </c>
      <c r="J82" s="630">
        <f t="shared" ref="J82:J83" si="24">Q41</f>
        <v>7</v>
      </c>
      <c r="K82" s="536" t="str">
        <f t="shared" si="5"/>
        <v>Stirling</v>
      </c>
      <c r="L82" s="536">
        <v>3</v>
      </c>
      <c r="M82" s="631" t="str">
        <f t="shared" si="6"/>
        <v>Shetland Islands</v>
      </c>
      <c r="N82" s="631">
        <f t="shared" si="11"/>
        <v>62.4</v>
      </c>
      <c r="O82" s="631">
        <f t="shared" si="12"/>
        <v>4.6999999999999957</v>
      </c>
      <c r="P82" s="631">
        <f t="shared" si="13"/>
        <v>10.299999999999997</v>
      </c>
      <c r="Q82" s="631">
        <f t="shared" si="14"/>
        <v>1.1000000000000085</v>
      </c>
    </row>
    <row r="83" spans="1:17" s="536" customFormat="1" x14ac:dyDescent="0.2">
      <c r="A83" s="630">
        <f t="shared" si="23"/>
        <v>30</v>
      </c>
      <c r="B83" s="630" t="str">
        <f t="shared" si="2"/>
        <v>West Dunbartonshire</v>
      </c>
      <c r="C83" s="536">
        <v>2</v>
      </c>
      <c r="D83" s="536" t="str">
        <f t="shared" si="7"/>
        <v>East Dunbartonshire</v>
      </c>
      <c r="E83" s="631">
        <f t="shared" si="8"/>
        <v>67.400000000000006</v>
      </c>
      <c r="F83" s="631">
        <f t="shared" si="9"/>
        <v>1.5</v>
      </c>
      <c r="G83" s="631">
        <f t="shared" si="3"/>
        <v>8.9000000000000057</v>
      </c>
      <c r="H83" s="631">
        <f t="shared" si="10"/>
        <v>0.69999999999998863</v>
      </c>
      <c r="J83" s="630">
        <f t="shared" si="24"/>
        <v>31</v>
      </c>
      <c r="K83" s="536" t="str">
        <f t="shared" si="5"/>
        <v>West Dunbartonshire</v>
      </c>
      <c r="L83" s="536">
        <v>2</v>
      </c>
      <c r="M83" s="631" t="str">
        <f t="shared" si="6"/>
        <v>East Dunbartonshire</v>
      </c>
      <c r="N83" s="631">
        <f t="shared" si="11"/>
        <v>66.400000000000006</v>
      </c>
      <c r="O83" s="631">
        <f t="shared" si="12"/>
        <v>1.7999999999999972</v>
      </c>
      <c r="P83" s="631">
        <f t="shared" si="13"/>
        <v>12.799999999999997</v>
      </c>
      <c r="Q83" s="631">
        <f t="shared" si="14"/>
        <v>0.5</v>
      </c>
    </row>
    <row r="84" spans="1:17" s="536" customFormat="1" x14ac:dyDescent="0.2">
      <c r="A84" s="630">
        <f>I43</f>
        <v>12</v>
      </c>
      <c r="B84" s="630" t="str">
        <f t="shared" si="2"/>
        <v>West Lothian</v>
      </c>
      <c r="C84" s="536">
        <v>1</v>
      </c>
      <c r="D84" s="536" t="str">
        <f t="shared" si="7"/>
        <v>East Renfrewshire</v>
      </c>
      <c r="E84" s="631">
        <f t="shared" si="8"/>
        <v>64.5</v>
      </c>
      <c r="F84" s="631">
        <f t="shared" si="9"/>
        <v>2</v>
      </c>
      <c r="G84" s="631">
        <f t="shared" si="3"/>
        <v>11.299999999999997</v>
      </c>
      <c r="H84" s="631">
        <f t="shared" si="10"/>
        <v>0.70000000000000284</v>
      </c>
      <c r="J84" s="630">
        <f>Q43</f>
        <v>20</v>
      </c>
      <c r="K84" s="536" t="str">
        <f t="shared" si="5"/>
        <v>West Lothian</v>
      </c>
      <c r="L84" s="536">
        <v>1</v>
      </c>
      <c r="M84" s="631" t="str">
        <f t="shared" si="6"/>
        <v>East Renfrewshire</v>
      </c>
      <c r="N84" s="631">
        <f t="shared" si="11"/>
        <v>63.4</v>
      </c>
      <c r="O84" s="631">
        <f t="shared" si="12"/>
        <v>2.1000000000000014</v>
      </c>
      <c r="P84" s="631">
        <f t="shared" si="13"/>
        <v>15.5</v>
      </c>
      <c r="Q84" s="631">
        <f t="shared" si="14"/>
        <v>0.5</v>
      </c>
    </row>
  </sheetData>
  <mergeCells count="23">
    <mergeCell ref="A48:D48"/>
    <mergeCell ref="M7:M10"/>
    <mergeCell ref="N7:N10"/>
    <mergeCell ref="O7:O10"/>
    <mergeCell ref="P7:P10"/>
    <mergeCell ref="A47:J47"/>
    <mergeCell ref="G7:G10"/>
    <mergeCell ref="H7:H10"/>
    <mergeCell ref="I7:I10"/>
    <mergeCell ref="J7:J10"/>
    <mergeCell ref="A1:D1"/>
    <mergeCell ref="A3:I3"/>
    <mergeCell ref="A5:A10"/>
    <mergeCell ref="B5:I6"/>
    <mergeCell ref="J5:Q6"/>
    <mergeCell ref="B7:B10"/>
    <mergeCell ref="C7:C10"/>
    <mergeCell ref="D7:D10"/>
    <mergeCell ref="E7:E10"/>
    <mergeCell ref="F7:F10"/>
    <mergeCell ref="Q7:Q10"/>
    <mergeCell ref="K7:K10"/>
    <mergeCell ref="L7:L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sqref="A1:D1"/>
    </sheetView>
  </sheetViews>
  <sheetFormatPr defaultRowHeight="12.75" x14ac:dyDescent="0.2"/>
  <cols>
    <col min="1" max="1" width="24.28515625" style="529" customWidth="1"/>
    <col min="2" max="7" width="14.28515625" style="529" customWidth="1"/>
    <col min="8" max="16384" width="9.140625" style="529"/>
  </cols>
  <sheetData>
    <row r="1" spans="1:9" ht="18" customHeight="1" x14ac:dyDescent="0.25">
      <c r="A1" s="1202" t="s">
        <v>351</v>
      </c>
      <c r="B1" s="1202"/>
      <c r="C1" s="1202"/>
      <c r="D1" s="1202"/>
      <c r="E1" s="557"/>
      <c r="F1" s="1203" t="s">
        <v>24</v>
      </c>
      <c r="G1" s="1203"/>
    </row>
    <row r="2" spans="1:9" ht="15" customHeight="1" x14ac:dyDescent="0.2">
      <c r="A2" s="632"/>
      <c r="B2" s="530"/>
      <c r="C2" s="530"/>
      <c r="D2" s="530"/>
      <c r="E2" s="530"/>
      <c r="F2" s="530"/>
      <c r="G2" s="530"/>
    </row>
    <row r="3" spans="1:9" ht="12.75" customHeight="1" x14ac:dyDescent="0.25">
      <c r="A3" s="1243" t="s">
        <v>450</v>
      </c>
      <c r="B3" s="1205"/>
      <c r="C3" s="1205"/>
      <c r="D3" s="1205"/>
      <c r="E3" s="1205"/>
      <c r="F3" s="1205"/>
      <c r="G3" s="1205"/>
      <c r="H3" s="1205"/>
      <c r="I3" s="1205"/>
    </row>
    <row r="4" spans="1:9" ht="12.75" customHeight="1" x14ac:dyDescent="0.2">
      <c r="A4" s="633"/>
      <c r="B4" s="530"/>
      <c r="C4" s="530"/>
      <c r="D4" s="530"/>
      <c r="E4" s="530"/>
      <c r="F4" s="530"/>
      <c r="G4" s="530"/>
    </row>
    <row r="5" spans="1:9" ht="12.75" customHeight="1" x14ac:dyDescent="0.2">
      <c r="A5" s="1214" t="s">
        <v>180</v>
      </c>
      <c r="B5" s="1244" t="s">
        <v>432</v>
      </c>
      <c r="C5" s="1211"/>
      <c r="D5" s="1228"/>
      <c r="E5" s="1211" t="s">
        <v>163</v>
      </c>
      <c r="F5" s="1211"/>
      <c r="G5" s="1228"/>
    </row>
    <row r="6" spans="1:9" x14ac:dyDescent="0.2">
      <c r="A6" s="1215"/>
      <c r="B6" s="1245"/>
      <c r="C6" s="1213"/>
      <c r="D6" s="1230"/>
      <c r="E6" s="1213"/>
      <c r="F6" s="1213"/>
      <c r="G6" s="1230"/>
    </row>
    <row r="7" spans="1:9" ht="15" customHeight="1" x14ac:dyDescent="0.2">
      <c r="A7" s="1215"/>
      <c r="B7" s="1240" t="s">
        <v>451</v>
      </c>
      <c r="C7" s="1240" t="s">
        <v>452</v>
      </c>
      <c r="D7" s="1240" t="s">
        <v>453</v>
      </c>
      <c r="E7" s="1240" t="s">
        <v>451</v>
      </c>
      <c r="F7" s="1240" t="s">
        <v>452</v>
      </c>
      <c r="G7" s="1240" t="s">
        <v>453</v>
      </c>
    </row>
    <row r="8" spans="1:9" x14ac:dyDescent="0.2">
      <c r="A8" s="1215"/>
      <c r="B8" s="1241"/>
      <c r="C8" s="1241"/>
      <c r="D8" s="1241"/>
      <c r="E8" s="1241"/>
      <c r="F8" s="1241"/>
      <c r="G8" s="1241"/>
    </row>
    <row r="9" spans="1:9" x14ac:dyDescent="0.2">
      <c r="A9" s="1215"/>
      <c r="B9" s="1241"/>
      <c r="C9" s="1241"/>
      <c r="D9" s="1241"/>
      <c r="E9" s="1241"/>
      <c r="F9" s="1241"/>
      <c r="G9" s="1241"/>
    </row>
    <row r="10" spans="1:9" x14ac:dyDescent="0.2">
      <c r="A10" s="1215"/>
      <c r="B10" s="1241"/>
      <c r="C10" s="1241"/>
      <c r="D10" s="1241"/>
      <c r="E10" s="1241"/>
      <c r="F10" s="1241"/>
      <c r="G10" s="1241"/>
    </row>
    <row r="11" spans="1:9" x14ac:dyDescent="0.2">
      <c r="A11" s="1216"/>
      <c r="B11" s="1242"/>
      <c r="C11" s="1242"/>
      <c r="D11" s="1242"/>
      <c r="E11" s="1242"/>
      <c r="F11" s="1242"/>
      <c r="G11" s="1242"/>
    </row>
    <row r="12" spans="1:9" x14ac:dyDescent="0.2">
      <c r="A12" s="616"/>
      <c r="B12" s="634"/>
      <c r="C12" s="635"/>
      <c r="D12" s="635"/>
      <c r="E12" s="635"/>
      <c r="F12" s="635"/>
      <c r="G12" s="635"/>
    </row>
    <row r="13" spans="1:9" x14ac:dyDescent="0.2">
      <c r="A13" s="601" t="s">
        <v>106</v>
      </c>
      <c r="B13" s="636">
        <v>76.900000000000006</v>
      </c>
      <c r="C13" s="637">
        <v>61.5</v>
      </c>
      <c r="D13" s="638">
        <v>0.79900000000000004</v>
      </c>
      <c r="E13" s="637">
        <v>81.099999999999994</v>
      </c>
      <c r="F13" s="637">
        <v>64.599999999999994</v>
      </c>
      <c r="G13" s="638">
        <v>0.79800000000000004</v>
      </c>
    </row>
    <row r="14" spans="1:9" x14ac:dyDescent="0.2">
      <c r="A14" s="601" t="s">
        <v>114</v>
      </c>
      <c r="B14" s="636">
        <v>79.099999999999994</v>
      </c>
      <c r="C14" s="637">
        <v>68.099999999999994</v>
      </c>
      <c r="D14" s="638">
        <v>0.86099999999999999</v>
      </c>
      <c r="E14" s="637">
        <v>82.6</v>
      </c>
      <c r="F14" s="637">
        <v>67</v>
      </c>
      <c r="G14" s="638">
        <v>0.81200000000000006</v>
      </c>
    </row>
    <row r="15" spans="1:9" x14ac:dyDescent="0.2">
      <c r="A15" s="601" t="s">
        <v>113</v>
      </c>
      <c r="B15" s="636">
        <v>78.2</v>
      </c>
      <c r="C15" s="637">
        <v>62.9</v>
      </c>
      <c r="D15" s="638">
        <v>0.80500000000000005</v>
      </c>
      <c r="E15" s="637">
        <v>81.599999999999994</v>
      </c>
      <c r="F15" s="637">
        <v>63.1</v>
      </c>
      <c r="G15" s="638">
        <v>0.77300000000000002</v>
      </c>
    </row>
    <row r="16" spans="1:9" x14ac:dyDescent="0.2">
      <c r="A16" s="601" t="s">
        <v>105</v>
      </c>
      <c r="B16" s="636">
        <v>77.400000000000006</v>
      </c>
      <c r="C16" s="637">
        <v>64.3</v>
      </c>
      <c r="D16" s="638">
        <v>0.83099999999999996</v>
      </c>
      <c r="E16" s="637">
        <v>82.2</v>
      </c>
      <c r="F16" s="637">
        <v>62.4</v>
      </c>
      <c r="G16" s="638">
        <v>0.75900000000000001</v>
      </c>
    </row>
    <row r="17" spans="1:7" x14ac:dyDescent="0.2">
      <c r="A17" s="601" t="s">
        <v>135</v>
      </c>
      <c r="B17" s="636">
        <v>78</v>
      </c>
      <c r="C17" s="637">
        <v>65</v>
      </c>
      <c r="D17" s="638">
        <v>0.83399999999999996</v>
      </c>
      <c r="E17" s="637">
        <v>82.3</v>
      </c>
      <c r="F17" s="637">
        <v>65.099999999999994</v>
      </c>
      <c r="G17" s="638">
        <v>0.79100000000000004</v>
      </c>
    </row>
    <row r="18" spans="1:7" x14ac:dyDescent="0.2">
      <c r="A18" s="601" t="s">
        <v>116</v>
      </c>
      <c r="B18" s="636">
        <v>76.7</v>
      </c>
      <c r="C18" s="637">
        <v>62.6</v>
      </c>
      <c r="D18" s="638">
        <v>0.81599999999999995</v>
      </c>
      <c r="E18" s="637">
        <v>80.2</v>
      </c>
      <c r="F18" s="637">
        <v>60.2</v>
      </c>
      <c r="G18" s="638">
        <v>0.75</v>
      </c>
    </row>
    <row r="19" spans="1:7" x14ac:dyDescent="0.2">
      <c r="A19" s="601" t="s">
        <v>111</v>
      </c>
      <c r="B19" s="636">
        <v>77.900000000000006</v>
      </c>
      <c r="C19" s="637">
        <v>64.400000000000006</v>
      </c>
      <c r="D19" s="638">
        <v>0.82799999999999996</v>
      </c>
      <c r="E19" s="637">
        <v>81.8</v>
      </c>
      <c r="F19" s="637">
        <v>63.8</v>
      </c>
      <c r="G19" s="638">
        <v>0.78</v>
      </c>
    </row>
    <row r="20" spans="1:7" x14ac:dyDescent="0.2">
      <c r="A20" s="601" t="s">
        <v>118</v>
      </c>
      <c r="B20" s="636">
        <v>73.900000000000006</v>
      </c>
      <c r="C20" s="637">
        <v>56.5</v>
      </c>
      <c r="D20" s="638">
        <v>0.76400000000000001</v>
      </c>
      <c r="E20" s="637">
        <v>79.400000000000006</v>
      </c>
      <c r="F20" s="637">
        <v>59.8</v>
      </c>
      <c r="G20" s="638">
        <v>0.754</v>
      </c>
    </row>
    <row r="21" spans="1:7" x14ac:dyDescent="0.2">
      <c r="A21" s="601" t="s">
        <v>117</v>
      </c>
      <c r="B21" s="636">
        <v>76.400000000000006</v>
      </c>
      <c r="C21" s="637">
        <v>60.2</v>
      </c>
      <c r="D21" s="638">
        <v>0.78700000000000003</v>
      </c>
      <c r="E21" s="637">
        <v>80</v>
      </c>
      <c r="F21" s="637">
        <v>58.3</v>
      </c>
      <c r="G21" s="638">
        <v>0.72899999999999998</v>
      </c>
    </row>
    <row r="22" spans="1:7" x14ac:dyDescent="0.2">
      <c r="A22" s="601" t="s">
        <v>124</v>
      </c>
      <c r="B22" s="636">
        <v>80.099999999999994</v>
      </c>
      <c r="C22" s="637">
        <v>68.900000000000006</v>
      </c>
      <c r="D22" s="638">
        <v>0.86099999999999999</v>
      </c>
      <c r="E22" s="637">
        <v>83.3</v>
      </c>
      <c r="F22" s="637">
        <v>68.2</v>
      </c>
      <c r="G22" s="638">
        <v>0.81799999999999995</v>
      </c>
    </row>
    <row r="23" spans="1:7" x14ac:dyDescent="0.2">
      <c r="A23" s="601" t="s">
        <v>134</v>
      </c>
      <c r="B23" s="636">
        <v>78.3</v>
      </c>
      <c r="C23" s="637">
        <v>65.3</v>
      </c>
      <c r="D23" s="638">
        <v>0.83399999999999996</v>
      </c>
      <c r="E23" s="637">
        <v>82.5</v>
      </c>
      <c r="F23" s="637">
        <v>63.9</v>
      </c>
      <c r="G23" s="638">
        <v>0.77400000000000002</v>
      </c>
    </row>
    <row r="24" spans="1:7" x14ac:dyDescent="0.2">
      <c r="A24" s="601" t="s">
        <v>129</v>
      </c>
      <c r="B24" s="636">
        <v>80.5</v>
      </c>
      <c r="C24" s="637">
        <v>66.5</v>
      </c>
      <c r="D24" s="638">
        <v>0.82599999999999996</v>
      </c>
      <c r="E24" s="637">
        <v>83.7</v>
      </c>
      <c r="F24" s="637">
        <v>65.5</v>
      </c>
      <c r="G24" s="638">
        <v>0.78200000000000003</v>
      </c>
    </row>
    <row r="25" spans="1:7" x14ac:dyDescent="0.2">
      <c r="A25" s="601" t="s">
        <v>121</v>
      </c>
      <c r="B25" s="636">
        <v>77.2</v>
      </c>
      <c r="C25" s="637">
        <v>63.2</v>
      </c>
      <c r="D25" s="638">
        <v>0.81899999999999995</v>
      </c>
      <c r="E25" s="637">
        <v>80.5</v>
      </c>
      <c r="F25" s="637">
        <v>60.9</v>
      </c>
      <c r="G25" s="638">
        <v>0.75700000000000001</v>
      </c>
    </row>
    <row r="26" spans="1:7" x14ac:dyDescent="0.2">
      <c r="A26" s="601" t="s">
        <v>122</v>
      </c>
      <c r="B26" s="636">
        <v>77.2</v>
      </c>
      <c r="C26" s="637">
        <v>62.3</v>
      </c>
      <c r="D26" s="638">
        <v>0.80700000000000005</v>
      </c>
      <c r="E26" s="637">
        <v>80.8</v>
      </c>
      <c r="F26" s="637">
        <v>61.9</v>
      </c>
      <c r="G26" s="638">
        <v>0.76600000000000001</v>
      </c>
    </row>
    <row r="27" spans="1:7" x14ac:dyDescent="0.2">
      <c r="A27" s="601" t="s">
        <v>133</v>
      </c>
      <c r="B27" s="636">
        <v>73.3</v>
      </c>
      <c r="C27" s="637">
        <v>57.2</v>
      </c>
      <c r="D27" s="638">
        <v>0.78</v>
      </c>
      <c r="E27" s="637">
        <v>78.7</v>
      </c>
      <c r="F27" s="637">
        <v>58.9</v>
      </c>
      <c r="G27" s="638">
        <v>0.748</v>
      </c>
    </row>
    <row r="28" spans="1:7" x14ac:dyDescent="0.2">
      <c r="A28" s="601" t="s">
        <v>123</v>
      </c>
      <c r="B28" s="636">
        <v>77.8</v>
      </c>
      <c r="C28" s="637">
        <v>66.3</v>
      </c>
      <c r="D28" s="638">
        <v>0.85199999999999998</v>
      </c>
      <c r="E28" s="637">
        <v>82.6</v>
      </c>
      <c r="F28" s="637">
        <v>63.6</v>
      </c>
      <c r="G28" s="638">
        <v>0.77</v>
      </c>
    </row>
    <row r="29" spans="1:7" x14ac:dyDescent="0.2">
      <c r="A29" s="601" t="s">
        <v>104</v>
      </c>
      <c r="B29" s="636">
        <v>75.2</v>
      </c>
      <c r="C29" s="637">
        <v>60.5</v>
      </c>
      <c r="D29" s="638">
        <v>0.80500000000000005</v>
      </c>
      <c r="E29" s="637">
        <v>79.7</v>
      </c>
      <c r="F29" s="637">
        <v>59.5</v>
      </c>
      <c r="G29" s="638">
        <v>0.746</v>
      </c>
    </row>
    <row r="30" spans="1:7" x14ac:dyDescent="0.2">
      <c r="A30" s="601" t="s">
        <v>136</v>
      </c>
      <c r="B30" s="636">
        <v>77.900000000000006</v>
      </c>
      <c r="C30" s="637">
        <v>61.8</v>
      </c>
      <c r="D30" s="638">
        <v>0.79300000000000004</v>
      </c>
      <c r="E30" s="637">
        <v>81.599999999999994</v>
      </c>
      <c r="F30" s="637">
        <v>63.8</v>
      </c>
      <c r="G30" s="638">
        <v>0.78100000000000003</v>
      </c>
    </row>
    <row r="31" spans="1:7" x14ac:dyDescent="0.2">
      <c r="A31" s="601" t="s">
        <v>112</v>
      </c>
      <c r="B31" s="636">
        <v>78.7</v>
      </c>
      <c r="C31" s="637">
        <v>64.2</v>
      </c>
      <c r="D31" s="638">
        <v>0.81599999999999995</v>
      </c>
      <c r="E31" s="637">
        <v>81.900000000000006</v>
      </c>
      <c r="F31" s="637">
        <v>64.2</v>
      </c>
      <c r="G31" s="638">
        <v>0.78300000000000003</v>
      </c>
    </row>
    <row r="32" spans="1:7" x14ac:dyDescent="0.2">
      <c r="A32" s="601" t="s">
        <v>108</v>
      </c>
      <c r="B32" s="636">
        <v>76.8</v>
      </c>
      <c r="C32" s="637">
        <v>65</v>
      </c>
      <c r="D32" s="638">
        <v>0.84599999999999997</v>
      </c>
      <c r="E32" s="637">
        <v>82.8</v>
      </c>
      <c r="F32" s="637">
        <v>67.2</v>
      </c>
      <c r="G32" s="638">
        <v>0.81200000000000006</v>
      </c>
    </row>
    <row r="33" spans="1:7" x14ac:dyDescent="0.2">
      <c r="A33" s="601" t="s">
        <v>110</v>
      </c>
      <c r="B33" s="636">
        <v>76.099999999999994</v>
      </c>
      <c r="C33" s="637">
        <v>56</v>
      </c>
      <c r="D33" s="638">
        <v>0.73599999999999999</v>
      </c>
      <c r="E33" s="637">
        <v>80.2</v>
      </c>
      <c r="F33" s="637">
        <v>57.1</v>
      </c>
      <c r="G33" s="638">
        <v>0.71299999999999997</v>
      </c>
    </row>
    <row r="34" spans="1:7" x14ac:dyDescent="0.2">
      <c r="A34" s="601" t="s">
        <v>119</v>
      </c>
      <c r="B34" s="636">
        <v>75.3</v>
      </c>
      <c r="C34" s="637">
        <v>58.1</v>
      </c>
      <c r="D34" s="638">
        <v>0.77200000000000002</v>
      </c>
      <c r="E34" s="637">
        <v>79.400000000000006</v>
      </c>
      <c r="F34" s="637">
        <v>60.4</v>
      </c>
      <c r="G34" s="638">
        <v>0.76100000000000001</v>
      </c>
    </row>
    <row r="35" spans="1:7" x14ac:dyDescent="0.2">
      <c r="A35" s="601" t="s">
        <v>132</v>
      </c>
      <c r="B35" s="636">
        <v>79.5</v>
      </c>
      <c r="C35" s="637">
        <v>64.599999999999994</v>
      </c>
      <c r="D35" s="638">
        <v>0.81299999999999994</v>
      </c>
      <c r="E35" s="637">
        <v>81.7</v>
      </c>
      <c r="F35" s="637">
        <v>75</v>
      </c>
      <c r="G35" s="638">
        <v>0.91800000000000004</v>
      </c>
    </row>
    <row r="36" spans="1:7" x14ac:dyDescent="0.2">
      <c r="A36" s="601" t="s">
        <v>120</v>
      </c>
      <c r="B36" s="636">
        <v>79.3</v>
      </c>
      <c r="C36" s="637">
        <v>67.599999999999994</v>
      </c>
      <c r="D36" s="638">
        <v>0.85199999999999998</v>
      </c>
      <c r="E36" s="637">
        <v>82.5</v>
      </c>
      <c r="F36" s="637">
        <v>67.8</v>
      </c>
      <c r="G36" s="638">
        <v>0.82199999999999995</v>
      </c>
    </row>
    <row r="37" spans="1:7" x14ac:dyDescent="0.2">
      <c r="A37" s="601" t="s">
        <v>131</v>
      </c>
      <c r="B37" s="636">
        <v>76.2</v>
      </c>
      <c r="C37" s="637">
        <v>61</v>
      </c>
      <c r="D37" s="638">
        <v>0.8</v>
      </c>
      <c r="E37" s="637">
        <v>80.2</v>
      </c>
      <c r="F37" s="637">
        <v>60.8</v>
      </c>
      <c r="G37" s="638">
        <v>0.75800000000000001</v>
      </c>
    </row>
    <row r="38" spans="1:7" x14ac:dyDescent="0.2">
      <c r="A38" s="601" t="s">
        <v>125</v>
      </c>
      <c r="B38" s="636">
        <v>79</v>
      </c>
      <c r="C38" s="637">
        <v>64.5</v>
      </c>
      <c r="D38" s="638">
        <v>0.81699999999999995</v>
      </c>
      <c r="E38" s="637">
        <v>82.4</v>
      </c>
      <c r="F38" s="637">
        <v>65.3</v>
      </c>
      <c r="G38" s="638">
        <v>0.79400000000000004</v>
      </c>
    </row>
    <row r="39" spans="1:7" x14ac:dyDescent="0.2">
      <c r="A39" s="601" t="s">
        <v>109</v>
      </c>
      <c r="B39" s="636">
        <v>78.3</v>
      </c>
      <c r="C39" s="637">
        <v>68.099999999999994</v>
      </c>
      <c r="D39" s="638">
        <v>0.87</v>
      </c>
      <c r="E39" s="637">
        <v>83.2</v>
      </c>
      <c r="F39" s="637">
        <v>67.099999999999994</v>
      </c>
      <c r="G39" s="638">
        <v>0.80700000000000005</v>
      </c>
    </row>
    <row r="40" spans="1:7" x14ac:dyDescent="0.2">
      <c r="A40" s="601" t="s">
        <v>115</v>
      </c>
      <c r="B40" s="636">
        <v>77.2</v>
      </c>
      <c r="C40" s="637">
        <v>62.1</v>
      </c>
      <c r="D40" s="638">
        <v>0.80500000000000005</v>
      </c>
      <c r="E40" s="637">
        <v>81.099999999999994</v>
      </c>
      <c r="F40" s="637">
        <v>63.5</v>
      </c>
      <c r="G40" s="638">
        <v>0.78300000000000003</v>
      </c>
    </row>
    <row r="41" spans="1:7" x14ac:dyDescent="0.2">
      <c r="A41" s="601" t="s">
        <v>127</v>
      </c>
      <c r="B41" s="636">
        <v>76.8</v>
      </c>
      <c r="C41" s="637">
        <v>60.8</v>
      </c>
      <c r="D41" s="638">
        <v>0.79100000000000004</v>
      </c>
      <c r="E41" s="637">
        <v>80.7</v>
      </c>
      <c r="F41" s="637">
        <v>63</v>
      </c>
      <c r="G41" s="638">
        <v>0.78</v>
      </c>
    </row>
    <row r="42" spans="1:7" x14ac:dyDescent="0.2">
      <c r="A42" s="601" t="s">
        <v>128</v>
      </c>
      <c r="B42" s="636">
        <v>78.8</v>
      </c>
      <c r="C42" s="637">
        <v>64.8</v>
      </c>
      <c r="D42" s="638">
        <v>0.82199999999999995</v>
      </c>
      <c r="E42" s="637">
        <v>82.6</v>
      </c>
      <c r="F42" s="637">
        <v>64.400000000000006</v>
      </c>
      <c r="G42" s="638">
        <v>0.78</v>
      </c>
    </row>
    <row r="43" spans="1:7" x14ac:dyDescent="0.2">
      <c r="A43" s="601" t="s">
        <v>107</v>
      </c>
      <c r="B43" s="636">
        <v>75</v>
      </c>
      <c r="C43" s="637">
        <v>58.2</v>
      </c>
      <c r="D43" s="638">
        <v>0.77500000000000002</v>
      </c>
      <c r="E43" s="637">
        <v>79.099999999999994</v>
      </c>
      <c r="F43" s="637">
        <v>59.7</v>
      </c>
      <c r="G43" s="638">
        <v>0.754</v>
      </c>
    </row>
    <row r="44" spans="1:7" x14ac:dyDescent="0.2">
      <c r="A44" s="601" t="s">
        <v>130</v>
      </c>
      <c r="B44" s="636">
        <v>78.099999999999994</v>
      </c>
      <c r="C44" s="637">
        <v>61.9</v>
      </c>
      <c r="D44" s="638">
        <v>0.79200000000000004</v>
      </c>
      <c r="E44" s="637">
        <v>81</v>
      </c>
      <c r="F44" s="637">
        <v>62.1</v>
      </c>
      <c r="G44" s="638">
        <v>0.76800000000000002</v>
      </c>
    </row>
    <row r="45" spans="1:7" x14ac:dyDescent="0.2">
      <c r="A45" s="606"/>
      <c r="B45" s="639"/>
      <c r="C45" s="639"/>
      <c r="D45" s="640"/>
      <c r="E45" s="639"/>
      <c r="F45" s="639"/>
      <c r="G45" s="640"/>
    </row>
    <row r="46" spans="1:7" x14ac:dyDescent="0.2">
      <c r="A46" s="641"/>
      <c r="B46" s="642"/>
      <c r="C46" s="642"/>
      <c r="D46" s="643"/>
      <c r="E46" s="642"/>
      <c r="F46" s="642"/>
      <c r="G46" s="643"/>
    </row>
    <row r="47" spans="1:7" x14ac:dyDescent="0.2">
      <c r="A47" s="1208" t="s">
        <v>439</v>
      </c>
      <c r="B47" s="1208"/>
      <c r="C47" s="1208"/>
      <c r="D47" s="530"/>
      <c r="E47" s="530"/>
      <c r="F47" s="530"/>
      <c r="G47" s="530"/>
    </row>
    <row r="48" spans="1:7" x14ac:dyDescent="0.2">
      <c r="A48" s="556"/>
      <c r="B48" s="530"/>
      <c r="C48" s="530"/>
      <c r="D48" s="530"/>
      <c r="E48" s="530"/>
      <c r="F48" s="530"/>
      <c r="G48" s="530"/>
    </row>
    <row r="49" spans="1:7" x14ac:dyDescent="0.2">
      <c r="A49" s="556" t="s">
        <v>22</v>
      </c>
      <c r="B49" s="530"/>
      <c r="C49" s="530"/>
      <c r="D49" s="530"/>
      <c r="E49" s="530"/>
      <c r="F49" s="530"/>
      <c r="G49" s="530"/>
    </row>
    <row r="50" spans="1:7" x14ac:dyDescent="0.2">
      <c r="A50" s="644"/>
    </row>
  </sheetData>
  <mergeCells count="13">
    <mergeCell ref="F7:F11"/>
    <mergeCell ref="G7:G11"/>
    <mergeCell ref="A47:C47"/>
    <mergeCell ref="A1:D1"/>
    <mergeCell ref="F1:G1"/>
    <mergeCell ref="A3:I3"/>
    <mergeCell ref="A5:A11"/>
    <mergeCell ref="B5:D6"/>
    <mergeCell ref="E5:G6"/>
    <mergeCell ref="B7:B11"/>
    <mergeCell ref="C7:C11"/>
    <mergeCell ref="D7:D11"/>
    <mergeCell ref="E7:E1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election sqref="A1:D1"/>
    </sheetView>
  </sheetViews>
  <sheetFormatPr defaultRowHeight="12.75" x14ac:dyDescent="0.2"/>
  <cols>
    <col min="1" max="1" width="24.85546875" style="529" customWidth="1"/>
    <col min="2" max="17" width="11.7109375" style="529" customWidth="1"/>
    <col min="18" max="16384" width="9.140625" style="529"/>
  </cols>
  <sheetData>
    <row r="1" spans="1:17" ht="18" customHeight="1" x14ac:dyDescent="0.25">
      <c r="A1" s="1202" t="s">
        <v>351</v>
      </c>
      <c r="B1" s="1202"/>
      <c r="C1" s="1202"/>
      <c r="D1" s="1202"/>
      <c r="E1" s="557"/>
      <c r="F1" s="1203" t="s">
        <v>24</v>
      </c>
      <c r="G1" s="1203"/>
    </row>
    <row r="2" spans="1:17" ht="15" customHeight="1" x14ac:dyDescent="0.2"/>
    <row r="3" spans="1:17" ht="12.75" customHeight="1" x14ac:dyDescent="0.25">
      <c r="A3" s="1246" t="s">
        <v>454</v>
      </c>
      <c r="B3" s="1247"/>
      <c r="C3" s="1247"/>
      <c r="D3" s="1247"/>
      <c r="E3" s="1247"/>
      <c r="F3" s="1247"/>
      <c r="G3" s="1247"/>
      <c r="H3" s="1247"/>
      <c r="I3" s="645"/>
      <c r="J3" s="645"/>
      <c r="K3" s="645"/>
      <c r="L3" s="645"/>
      <c r="M3" s="645"/>
      <c r="N3" s="645"/>
      <c r="O3" s="645"/>
      <c r="P3" s="645"/>
      <c r="Q3" s="645"/>
    </row>
    <row r="4" spans="1:17" s="536" customFormat="1" ht="12.75" customHeight="1" x14ac:dyDescent="0.2">
      <c r="A4" s="646"/>
      <c r="B4" s="631">
        <f>B21-B12</f>
        <v>13</v>
      </c>
      <c r="E4" s="631">
        <f>E21-E12</f>
        <v>22.5</v>
      </c>
      <c r="J4" s="631">
        <f>J21-J12</f>
        <v>9.5999999999999943</v>
      </c>
      <c r="M4" s="631">
        <f>M21-M12</f>
        <v>22.999999999999993</v>
      </c>
    </row>
    <row r="5" spans="1:17" x14ac:dyDescent="0.2">
      <c r="A5" s="1248" t="s">
        <v>455</v>
      </c>
      <c r="B5" s="1244" t="s">
        <v>432</v>
      </c>
      <c r="C5" s="1211"/>
      <c r="D5" s="1211"/>
      <c r="E5" s="1211"/>
      <c r="F5" s="1211"/>
      <c r="G5" s="1211"/>
      <c r="H5" s="1211"/>
      <c r="I5" s="1228"/>
      <c r="J5" s="1244" t="s">
        <v>163</v>
      </c>
      <c r="K5" s="1211"/>
      <c r="L5" s="1211"/>
      <c r="M5" s="1211"/>
      <c r="N5" s="1211"/>
      <c r="O5" s="1211"/>
      <c r="P5" s="1211"/>
      <c r="Q5" s="1228"/>
    </row>
    <row r="6" spans="1:17" x14ac:dyDescent="0.2">
      <c r="A6" s="1249"/>
      <c r="B6" s="1245"/>
      <c r="C6" s="1213"/>
      <c r="D6" s="1213"/>
      <c r="E6" s="1213"/>
      <c r="F6" s="1213"/>
      <c r="G6" s="1213"/>
      <c r="H6" s="1213"/>
      <c r="I6" s="1230"/>
      <c r="J6" s="1245"/>
      <c r="K6" s="1213"/>
      <c r="L6" s="1213"/>
      <c r="M6" s="1213"/>
      <c r="N6" s="1213"/>
      <c r="O6" s="1213"/>
      <c r="P6" s="1213"/>
      <c r="Q6" s="1230"/>
    </row>
    <row r="7" spans="1:17" x14ac:dyDescent="0.2">
      <c r="A7" s="1249"/>
      <c r="B7" s="1235" t="s">
        <v>433</v>
      </c>
      <c r="C7" s="1215" t="s">
        <v>441</v>
      </c>
      <c r="D7" s="1215" t="s">
        <v>442</v>
      </c>
      <c r="E7" s="1215" t="s">
        <v>434</v>
      </c>
      <c r="F7" s="1215" t="s">
        <v>435</v>
      </c>
      <c r="G7" s="1215" t="s">
        <v>436</v>
      </c>
      <c r="H7" s="1215" t="s">
        <v>437</v>
      </c>
      <c r="I7" s="1232" t="s">
        <v>438</v>
      </c>
      <c r="J7" s="1235" t="s">
        <v>433</v>
      </c>
      <c r="K7" s="1215" t="s">
        <v>441</v>
      </c>
      <c r="L7" s="1215" t="s">
        <v>442</v>
      </c>
      <c r="M7" s="1215" t="s">
        <v>434</v>
      </c>
      <c r="N7" s="1215" t="s">
        <v>435</v>
      </c>
      <c r="O7" s="1215" t="s">
        <v>436</v>
      </c>
      <c r="P7" s="1215" t="s">
        <v>437</v>
      </c>
      <c r="Q7" s="1232" t="s">
        <v>438</v>
      </c>
    </row>
    <row r="8" spans="1:17" x14ac:dyDescent="0.2">
      <c r="A8" s="1249"/>
      <c r="B8" s="1235"/>
      <c r="C8" s="1215"/>
      <c r="D8" s="1215"/>
      <c r="E8" s="1215"/>
      <c r="F8" s="1215"/>
      <c r="G8" s="1215"/>
      <c r="H8" s="1215"/>
      <c r="I8" s="1232"/>
      <c r="J8" s="1235"/>
      <c r="K8" s="1215"/>
      <c r="L8" s="1215"/>
      <c r="M8" s="1215"/>
      <c r="N8" s="1215"/>
      <c r="O8" s="1215"/>
      <c r="P8" s="1215"/>
      <c r="Q8" s="1232"/>
    </row>
    <row r="9" spans="1:17" x14ac:dyDescent="0.2">
      <c r="A9" s="1249"/>
      <c r="B9" s="1235"/>
      <c r="C9" s="1215"/>
      <c r="D9" s="1215"/>
      <c r="E9" s="1215"/>
      <c r="F9" s="1215"/>
      <c r="G9" s="1215"/>
      <c r="H9" s="1215"/>
      <c r="I9" s="1232"/>
      <c r="J9" s="1235"/>
      <c r="K9" s="1215"/>
      <c r="L9" s="1215"/>
      <c r="M9" s="1215"/>
      <c r="N9" s="1215"/>
      <c r="O9" s="1215"/>
      <c r="P9" s="1215"/>
      <c r="Q9" s="1232"/>
    </row>
    <row r="10" spans="1:17" x14ac:dyDescent="0.2">
      <c r="A10" s="1250"/>
      <c r="B10" s="1236"/>
      <c r="C10" s="1216"/>
      <c r="D10" s="1216"/>
      <c r="E10" s="1216"/>
      <c r="F10" s="1216"/>
      <c r="G10" s="1216"/>
      <c r="H10" s="1216"/>
      <c r="I10" s="1233"/>
      <c r="J10" s="1236"/>
      <c r="K10" s="1216"/>
      <c r="L10" s="1216"/>
      <c r="M10" s="1216"/>
      <c r="N10" s="1216"/>
      <c r="O10" s="1216"/>
      <c r="P10" s="1216"/>
      <c r="Q10" s="1233"/>
    </row>
    <row r="11" spans="1:17" x14ac:dyDescent="0.2">
      <c r="A11" s="647"/>
      <c r="B11" s="598"/>
      <c r="C11" s="599"/>
      <c r="D11" s="599"/>
      <c r="E11" s="599"/>
      <c r="F11" s="599"/>
      <c r="G11" s="599"/>
      <c r="H11" s="599"/>
      <c r="I11" s="599"/>
      <c r="J11" s="598"/>
      <c r="K11" s="599"/>
      <c r="L11" s="599"/>
      <c r="M11" s="599"/>
      <c r="N11" s="599"/>
      <c r="O11" s="599"/>
      <c r="P11" s="599"/>
      <c r="Q11" s="600"/>
    </row>
    <row r="12" spans="1:17" x14ac:dyDescent="0.2">
      <c r="A12" s="584" t="s">
        <v>456</v>
      </c>
      <c r="B12" s="648">
        <v>69.7</v>
      </c>
      <c r="C12" s="649">
        <v>69.400000000000006</v>
      </c>
      <c r="D12" s="649">
        <v>70</v>
      </c>
      <c r="E12" s="649">
        <v>49.3</v>
      </c>
      <c r="F12" s="649">
        <v>47.9</v>
      </c>
      <c r="G12" s="649">
        <v>50.8</v>
      </c>
      <c r="H12" s="650">
        <v>0.70799999999999996</v>
      </c>
      <c r="I12" s="650">
        <v>0.29199999999999998</v>
      </c>
      <c r="J12" s="648">
        <v>75.7</v>
      </c>
      <c r="K12" s="649">
        <v>75.400000000000006</v>
      </c>
      <c r="L12" s="649">
        <v>76</v>
      </c>
      <c r="M12" s="649">
        <v>49.6</v>
      </c>
      <c r="N12" s="649">
        <v>47.8</v>
      </c>
      <c r="O12" s="649">
        <v>51.4</v>
      </c>
      <c r="P12" s="650">
        <v>0.65500000000000003</v>
      </c>
      <c r="Q12" s="638">
        <v>0.34499999999999997</v>
      </c>
    </row>
    <row r="13" spans="1:17" x14ac:dyDescent="0.2">
      <c r="A13" s="584">
        <v>2</v>
      </c>
      <c r="B13" s="648">
        <v>72.599999999999994</v>
      </c>
      <c r="C13" s="649">
        <v>72.3</v>
      </c>
      <c r="D13" s="649">
        <v>73</v>
      </c>
      <c r="E13" s="649">
        <v>51.7</v>
      </c>
      <c r="F13" s="649">
        <v>50.2</v>
      </c>
      <c r="G13" s="649">
        <v>53.2</v>
      </c>
      <c r="H13" s="650">
        <v>0.71199999999999997</v>
      </c>
      <c r="I13" s="650">
        <v>0.28799999999999998</v>
      </c>
      <c r="J13" s="648">
        <v>77.900000000000006</v>
      </c>
      <c r="K13" s="649">
        <v>77.599999999999994</v>
      </c>
      <c r="L13" s="649">
        <v>78.099999999999994</v>
      </c>
      <c r="M13" s="649">
        <v>55</v>
      </c>
      <c r="N13" s="649">
        <v>53.5</v>
      </c>
      <c r="O13" s="649">
        <v>56.6</v>
      </c>
      <c r="P13" s="650">
        <v>0.70699999999999996</v>
      </c>
      <c r="Q13" s="638">
        <v>0.29299999999999998</v>
      </c>
    </row>
    <row r="14" spans="1:17" x14ac:dyDescent="0.2">
      <c r="A14" s="584">
        <v>3</v>
      </c>
      <c r="B14" s="648">
        <v>74.400000000000006</v>
      </c>
      <c r="C14" s="649">
        <v>74</v>
      </c>
      <c r="D14" s="649">
        <v>74.7</v>
      </c>
      <c r="E14" s="649">
        <v>57.9</v>
      </c>
      <c r="F14" s="649">
        <v>56.6</v>
      </c>
      <c r="G14" s="649">
        <v>59.2</v>
      </c>
      <c r="H14" s="650">
        <v>0.77900000000000003</v>
      </c>
      <c r="I14" s="650">
        <v>0.221</v>
      </c>
      <c r="J14" s="648">
        <v>79</v>
      </c>
      <c r="K14" s="649">
        <v>78.7</v>
      </c>
      <c r="L14" s="649">
        <v>79.3</v>
      </c>
      <c r="M14" s="649">
        <v>55.4</v>
      </c>
      <c r="N14" s="649">
        <v>53.5</v>
      </c>
      <c r="O14" s="649">
        <v>57.3</v>
      </c>
      <c r="P14" s="650">
        <v>0.70099999999999996</v>
      </c>
      <c r="Q14" s="638">
        <v>0.29899999999999999</v>
      </c>
    </row>
    <row r="15" spans="1:17" x14ac:dyDescent="0.2">
      <c r="A15" s="584">
        <v>4</v>
      </c>
      <c r="B15" s="648">
        <v>76</v>
      </c>
      <c r="C15" s="649">
        <v>75.7</v>
      </c>
      <c r="D15" s="649">
        <v>76.3</v>
      </c>
      <c r="E15" s="649">
        <v>58.5</v>
      </c>
      <c r="F15" s="649">
        <v>57</v>
      </c>
      <c r="G15" s="649">
        <v>60</v>
      </c>
      <c r="H15" s="650">
        <v>0.77</v>
      </c>
      <c r="I15" s="650">
        <v>0.23</v>
      </c>
      <c r="J15" s="648">
        <v>80.3</v>
      </c>
      <c r="K15" s="649">
        <v>80</v>
      </c>
      <c r="L15" s="649">
        <v>80.599999999999994</v>
      </c>
      <c r="M15" s="649">
        <v>60.6</v>
      </c>
      <c r="N15" s="649">
        <v>59.2</v>
      </c>
      <c r="O15" s="649">
        <v>61.9</v>
      </c>
      <c r="P15" s="650">
        <v>0.754</v>
      </c>
      <c r="Q15" s="638">
        <v>0.246</v>
      </c>
    </row>
    <row r="16" spans="1:17" x14ac:dyDescent="0.2">
      <c r="A16" s="584">
        <v>5</v>
      </c>
      <c r="B16" s="648">
        <v>76.900000000000006</v>
      </c>
      <c r="C16" s="649">
        <v>76.599999999999994</v>
      </c>
      <c r="D16" s="649">
        <v>77.099999999999994</v>
      </c>
      <c r="E16" s="649">
        <v>61.9</v>
      </c>
      <c r="F16" s="649">
        <v>60.5</v>
      </c>
      <c r="G16" s="649">
        <v>63.4</v>
      </c>
      <c r="H16" s="650">
        <v>0.80600000000000005</v>
      </c>
      <c r="I16" s="650">
        <v>0.19400000000000001</v>
      </c>
      <c r="J16" s="648">
        <v>81.2</v>
      </c>
      <c r="K16" s="649">
        <v>80.900000000000006</v>
      </c>
      <c r="L16" s="649">
        <v>81.400000000000006</v>
      </c>
      <c r="M16" s="649">
        <v>62.4</v>
      </c>
      <c r="N16" s="649">
        <v>60.9</v>
      </c>
      <c r="O16" s="649">
        <v>63.8</v>
      </c>
      <c r="P16" s="650">
        <v>0.76800000000000002</v>
      </c>
      <c r="Q16" s="638">
        <v>0.23200000000000001</v>
      </c>
    </row>
    <row r="17" spans="1:17" x14ac:dyDescent="0.2">
      <c r="A17" s="584">
        <v>6</v>
      </c>
      <c r="B17" s="648">
        <v>78.3</v>
      </c>
      <c r="C17" s="649">
        <v>78</v>
      </c>
      <c r="D17" s="649">
        <v>78.599999999999994</v>
      </c>
      <c r="E17" s="649">
        <v>64.8</v>
      </c>
      <c r="F17" s="649">
        <v>63.6</v>
      </c>
      <c r="G17" s="649">
        <v>65.900000000000006</v>
      </c>
      <c r="H17" s="650">
        <v>0.82699999999999996</v>
      </c>
      <c r="I17" s="650">
        <v>0.17299999999999999</v>
      </c>
      <c r="J17" s="648">
        <v>82</v>
      </c>
      <c r="K17" s="649">
        <v>81.8</v>
      </c>
      <c r="L17" s="649">
        <v>82.3</v>
      </c>
      <c r="M17" s="649">
        <v>65.8</v>
      </c>
      <c r="N17" s="649">
        <v>64.5</v>
      </c>
      <c r="O17" s="649">
        <v>67.099999999999994</v>
      </c>
      <c r="P17" s="650">
        <v>0.80200000000000005</v>
      </c>
      <c r="Q17" s="638">
        <v>0.19800000000000001</v>
      </c>
    </row>
    <row r="18" spans="1:17" x14ac:dyDescent="0.2">
      <c r="A18" s="584">
        <v>7</v>
      </c>
      <c r="B18" s="648">
        <v>79.7</v>
      </c>
      <c r="C18" s="649">
        <v>79.400000000000006</v>
      </c>
      <c r="D18" s="649">
        <v>79.900000000000006</v>
      </c>
      <c r="E18" s="649">
        <v>67.599999999999994</v>
      </c>
      <c r="F18" s="649">
        <v>66.5</v>
      </c>
      <c r="G18" s="649">
        <v>68.7</v>
      </c>
      <c r="H18" s="650">
        <v>0.84899999999999998</v>
      </c>
      <c r="I18" s="650">
        <v>0.151</v>
      </c>
      <c r="J18" s="648">
        <v>82.3</v>
      </c>
      <c r="K18" s="649">
        <v>82.1</v>
      </c>
      <c r="L18" s="649">
        <v>82.6</v>
      </c>
      <c r="M18" s="649">
        <v>65.599999999999994</v>
      </c>
      <c r="N18" s="649">
        <v>64.2</v>
      </c>
      <c r="O18" s="649">
        <v>67</v>
      </c>
      <c r="P18" s="650">
        <v>0.79700000000000004</v>
      </c>
      <c r="Q18" s="638">
        <v>0.20300000000000001</v>
      </c>
    </row>
    <row r="19" spans="1:17" x14ac:dyDescent="0.2">
      <c r="A19" s="584">
        <v>8</v>
      </c>
      <c r="B19" s="648">
        <v>80</v>
      </c>
      <c r="C19" s="649">
        <v>79.7</v>
      </c>
      <c r="D19" s="649">
        <v>80.3</v>
      </c>
      <c r="E19" s="649">
        <v>69.7</v>
      </c>
      <c r="F19" s="649">
        <v>68.5</v>
      </c>
      <c r="G19" s="649">
        <v>70.8</v>
      </c>
      <c r="H19" s="650">
        <v>0.87</v>
      </c>
      <c r="I19" s="650">
        <v>0.13</v>
      </c>
      <c r="J19" s="648">
        <v>83.5</v>
      </c>
      <c r="K19" s="649">
        <v>83.3</v>
      </c>
      <c r="L19" s="649">
        <v>83.8</v>
      </c>
      <c r="M19" s="649">
        <v>69.400000000000006</v>
      </c>
      <c r="N19" s="649">
        <v>68.099999999999994</v>
      </c>
      <c r="O19" s="649">
        <v>70.8</v>
      </c>
      <c r="P19" s="650">
        <v>0.83099999999999996</v>
      </c>
      <c r="Q19" s="638">
        <v>0.16900000000000001</v>
      </c>
    </row>
    <row r="20" spans="1:17" x14ac:dyDescent="0.2">
      <c r="A20" s="584">
        <v>9</v>
      </c>
      <c r="B20" s="648">
        <v>81.2</v>
      </c>
      <c r="C20" s="649">
        <v>80.900000000000006</v>
      </c>
      <c r="D20" s="649">
        <v>81.5</v>
      </c>
      <c r="E20" s="649">
        <v>69</v>
      </c>
      <c r="F20" s="649">
        <v>67.7</v>
      </c>
      <c r="G20" s="649">
        <v>70.3</v>
      </c>
      <c r="H20" s="650">
        <v>0.85</v>
      </c>
      <c r="I20" s="650">
        <v>0.15</v>
      </c>
      <c r="J20" s="648">
        <v>84.1</v>
      </c>
      <c r="K20" s="649">
        <v>83.8</v>
      </c>
      <c r="L20" s="649">
        <v>84.3</v>
      </c>
      <c r="M20" s="649">
        <v>68.599999999999994</v>
      </c>
      <c r="N20" s="649">
        <v>66.900000000000006</v>
      </c>
      <c r="O20" s="649">
        <v>70.3</v>
      </c>
      <c r="P20" s="650">
        <v>0.81599999999999995</v>
      </c>
      <c r="Q20" s="638">
        <v>0.184</v>
      </c>
    </row>
    <row r="21" spans="1:17" x14ac:dyDescent="0.2">
      <c r="A21" s="584" t="s">
        <v>457</v>
      </c>
      <c r="B21" s="648">
        <v>82.7</v>
      </c>
      <c r="C21" s="649">
        <v>82.4</v>
      </c>
      <c r="D21" s="649">
        <v>82.9</v>
      </c>
      <c r="E21" s="649">
        <v>71.8</v>
      </c>
      <c r="F21" s="649">
        <v>70.400000000000006</v>
      </c>
      <c r="G21" s="649">
        <v>73.3</v>
      </c>
      <c r="H21" s="650">
        <v>0.86899999999999999</v>
      </c>
      <c r="I21" s="650">
        <v>0.13100000000000001</v>
      </c>
      <c r="J21" s="648">
        <v>85.3</v>
      </c>
      <c r="K21" s="649">
        <v>85.1</v>
      </c>
      <c r="L21" s="649">
        <v>85.6</v>
      </c>
      <c r="M21" s="649">
        <v>72.599999999999994</v>
      </c>
      <c r="N21" s="649">
        <v>71.099999999999994</v>
      </c>
      <c r="O21" s="649">
        <v>74.099999999999994</v>
      </c>
      <c r="P21" s="650">
        <v>0.85099999999999998</v>
      </c>
      <c r="Q21" s="638">
        <v>0.14899999999999999</v>
      </c>
    </row>
    <row r="22" spans="1:17" x14ac:dyDescent="0.2">
      <c r="A22" s="651"/>
      <c r="B22" s="652"/>
      <c r="C22" s="652"/>
      <c r="D22" s="652"/>
      <c r="E22" s="652"/>
      <c r="F22" s="652"/>
      <c r="G22" s="652"/>
      <c r="H22" s="653"/>
      <c r="I22" s="654"/>
      <c r="J22" s="652"/>
      <c r="K22" s="652"/>
      <c r="L22" s="652"/>
      <c r="M22" s="652"/>
      <c r="N22" s="652"/>
      <c r="O22" s="652"/>
      <c r="P22" s="653"/>
      <c r="Q22" s="654"/>
    </row>
    <row r="23" spans="1:17" x14ac:dyDescent="0.2">
      <c r="A23" s="552"/>
      <c r="B23" s="530"/>
      <c r="C23" s="530"/>
      <c r="D23" s="530"/>
      <c r="E23" s="530"/>
      <c r="F23" s="530"/>
      <c r="G23" s="530"/>
      <c r="H23" s="530"/>
      <c r="I23" s="530"/>
      <c r="J23" s="530"/>
      <c r="K23" s="530"/>
      <c r="L23" s="530"/>
      <c r="M23" s="530"/>
      <c r="N23" s="530"/>
      <c r="O23" s="530"/>
      <c r="P23" s="530"/>
      <c r="Q23" s="530"/>
    </row>
    <row r="24" spans="1:17" x14ac:dyDescent="0.2">
      <c r="A24" s="625" t="s">
        <v>458</v>
      </c>
      <c r="B24" s="530"/>
      <c r="C24" s="530"/>
      <c r="D24" s="530"/>
      <c r="E24" s="530"/>
      <c r="F24" s="530"/>
      <c r="G24" s="530"/>
      <c r="H24" s="530"/>
      <c r="I24" s="530"/>
      <c r="J24" s="530"/>
      <c r="K24" s="530"/>
      <c r="L24" s="530"/>
      <c r="M24" s="530"/>
      <c r="N24" s="530"/>
      <c r="O24" s="530"/>
      <c r="P24" s="530"/>
      <c r="Q24" s="530"/>
    </row>
    <row r="25" spans="1:17" x14ac:dyDescent="0.2">
      <c r="A25" s="556" t="s">
        <v>459</v>
      </c>
      <c r="B25" s="530"/>
      <c r="C25" s="530"/>
      <c r="D25" s="530"/>
      <c r="E25" s="530"/>
      <c r="F25" s="530"/>
      <c r="G25" s="530"/>
      <c r="H25" s="530"/>
      <c r="I25" s="530"/>
      <c r="J25" s="530"/>
      <c r="K25" s="530"/>
      <c r="L25" s="530"/>
      <c r="M25" s="530"/>
      <c r="N25" s="530"/>
      <c r="O25" s="530"/>
      <c r="P25" s="530"/>
      <c r="Q25" s="530"/>
    </row>
    <row r="26" spans="1:17" x14ac:dyDescent="0.2">
      <c r="A26" s="1208" t="s">
        <v>439</v>
      </c>
      <c r="B26" s="1208"/>
      <c r="C26" s="1208"/>
    </row>
    <row r="27" spans="1:17" x14ac:dyDescent="0.2">
      <c r="A27" s="556"/>
    </row>
    <row r="28" spans="1:17" x14ac:dyDescent="0.2">
      <c r="A28" s="556" t="s">
        <v>22</v>
      </c>
    </row>
    <row r="29" spans="1:17" x14ac:dyDescent="0.2">
      <c r="B29" s="535"/>
      <c r="C29" s="535"/>
      <c r="D29" s="535"/>
      <c r="E29" s="535"/>
      <c r="F29" s="535"/>
      <c r="G29" s="535"/>
      <c r="H29" s="535"/>
      <c r="I29" s="535"/>
      <c r="J29" s="535"/>
      <c r="K29" s="535"/>
      <c r="L29" s="535"/>
      <c r="M29" s="535"/>
      <c r="N29" s="535"/>
      <c r="O29" s="535"/>
      <c r="P29" s="535"/>
      <c r="Q29" s="535"/>
    </row>
    <row r="30" spans="1:17" s="536" customFormat="1" x14ac:dyDescent="0.2">
      <c r="B30" s="631" t="s">
        <v>460</v>
      </c>
      <c r="C30" s="631" t="s">
        <v>461</v>
      </c>
      <c r="D30" s="631"/>
      <c r="E30" s="631"/>
      <c r="F30" s="631"/>
      <c r="G30" s="631"/>
      <c r="H30" s="631"/>
      <c r="I30" s="631"/>
      <c r="J30" s="631"/>
      <c r="K30" s="631"/>
      <c r="L30" s="631"/>
      <c r="M30" s="631"/>
      <c r="N30" s="631"/>
      <c r="O30" s="631"/>
      <c r="P30" s="631"/>
      <c r="Q30" s="631"/>
    </row>
    <row r="31" spans="1:17" s="536" customFormat="1" x14ac:dyDescent="0.2">
      <c r="A31" s="536" t="s">
        <v>462</v>
      </c>
      <c r="B31" s="631">
        <f>E12</f>
        <v>49.3</v>
      </c>
      <c r="C31" s="631">
        <f>B12-E12</f>
        <v>20.400000000000006</v>
      </c>
      <c r="D31" s="655">
        <f>H12</f>
        <v>0.70799999999999996</v>
      </c>
      <c r="E31" s="655">
        <f>I12</f>
        <v>0.29199999999999998</v>
      </c>
      <c r="F31" s="631"/>
      <c r="G31" s="631"/>
      <c r="H31" s="631"/>
      <c r="I31" s="631"/>
      <c r="J31" s="631"/>
      <c r="K31" s="631"/>
      <c r="L31" s="631"/>
      <c r="M31" s="631"/>
      <c r="N31" s="631"/>
      <c r="O31" s="631"/>
      <c r="P31" s="631"/>
      <c r="Q31" s="631"/>
    </row>
    <row r="32" spans="1:17" s="536" customFormat="1" x14ac:dyDescent="0.2">
      <c r="A32" s="536" t="s">
        <v>463</v>
      </c>
      <c r="B32" s="631">
        <f t="shared" ref="B32:B40" si="0">E13</f>
        <v>51.7</v>
      </c>
      <c r="C32" s="631">
        <f t="shared" ref="C32:C40" si="1">B13-E13</f>
        <v>20.899999999999991</v>
      </c>
      <c r="D32" s="655">
        <f t="shared" ref="D32:E40" si="2">H13</f>
        <v>0.71199999999999997</v>
      </c>
      <c r="E32" s="655">
        <f t="shared" si="2"/>
        <v>0.28799999999999998</v>
      </c>
      <c r="F32" s="631"/>
      <c r="G32" s="631"/>
      <c r="H32" s="631"/>
      <c r="I32" s="631"/>
      <c r="J32" s="631"/>
      <c r="K32" s="631"/>
      <c r="L32" s="631"/>
      <c r="M32" s="631"/>
      <c r="N32" s="631"/>
      <c r="O32" s="631"/>
      <c r="P32" s="631"/>
      <c r="Q32" s="631"/>
    </row>
    <row r="33" spans="1:17" s="536" customFormat="1" x14ac:dyDescent="0.2">
      <c r="A33" s="536" t="s">
        <v>464</v>
      </c>
      <c r="B33" s="631">
        <f t="shared" si="0"/>
        <v>57.9</v>
      </c>
      <c r="C33" s="631">
        <f t="shared" si="1"/>
        <v>16.500000000000007</v>
      </c>
      <c r="D33" s="655">
        <f t="shared" si="2"/>
        <v>0.77900000000000003</v>
      </c>
      <c r="E33" s="655">
        <f t="shared" si="2"/>
        <v>0.221</v>
      </c>
      <c r="F33" s="631"/>
      <c r="G33" s="631"/>
      <c r="H33" s="631"/>
      <c r="I33" s="631"/>
      <c r="J33" s="631"/>
      <c r="K33" s="631"/>
      <c r="L33" s="631"/>
      <c r="M33" s="631"/>
      <c r="N33" s="631"/>
      <c r="O33" s="631"/>
      <c r="P33" s="631"/>
      <c r="Q33" s="631"/>
    </row>
    <row r="34" spans="1:17" s="536" customFormat="1" x14ac:dyDescent="0.2">
      <c r="A34" s="536" t="s">
        <v>465</v>
      </c>
      <c r="B34" s="631">
        <f t="shared" si="0"/>
        <v>58.5</v>
      </c>
      <c r="C34" s="631">
        <f t="shared" si="1"/>
        <v>17.5</v>
      </c>
      <c r="D34" s="655">
        <f t="shared" si="2"/>
        <v>0.77</v>
      </c>
      <c r="E34" s="655">
        <f t="shared" si="2"/>
        <v>0.23</v>
      </c>
      <c r="F34" s="631"/>
      <c r="G34" s="631"/>
      <c r="H34" s="631"/>
      <c r="I34" s="631"/>
      <c r="J34" s="631"/>
      <c r="K34" s="631"/>
      <c r="L34" s="631"/>
      <c r="M34" s="631"/>
      <c r="N34" s="631"/>
      <c r="O34" s="631"/>
      <c r="P34" s="631"/>
      <c r="Q34" s="631"/>
    </row>
    <row r="35" spans="1:17" s="536" customFormat="1" x14ac:dyDescent="0.2">
      <c r="A35" s="536" t="s">
        <v>466</v>
      </c>
      <c r="B35" s="631">
        <f t="shared" si="0"/>
        <v>61.9</v>
      </c>
      <c r="C35" s="631">
        <f t="shared" si="1"/>
        <v>15.000000000000007</v>
      </c>
      <c r="D35" s="655">
        <f t="shared" si="2"/>
        <v>0.80600000000000005</v>
      </c>
      <c r="E35" s="655">
        <f t="shared" si="2"/>
        <v>0.19400000000000001</v>
      </c>
      <c r="F35" s="631"/>
      <c r="G35" s="631"/>
      <c r="H35" s="631"/>
      <c r="I35" s="631"/>
      <c r="J35" s="631"/>
      <c r="K35" s="631"/>
      <c r="L35" s="631"/>
      <c r="M35" s="631"/>
      <c r="N35" s="631"/>
      <c r="O35" s="631"/>
      <c r="P35" s="631"/>
      <c r="Q35" s="631"/>
    </row>
    <row r="36" spans="1:17" s="536" customFormat="1" x14ac:dyDescent="0.2">
      <c r="A36" s="536" t="s">
        <v>467</v>
      </c>
      <c r="B36" s="631">
        <f t="shared" si="0"/>
        <v>64.8</v>
      </c>
      <c r="C36" s="631">
        <f t="shared" si="1"/>
        <v>13.5</v>
      </c>
      <c r="D36" s="655">
        <f t="shared" si="2"/>
        <v>0.82699999999999996</v>
      </c>
      <c r="E36" s="655">
        <f t="shared" si="2"/>
        <v>0.17299999999999999</v>
      </c>
      <c r="F36" s="631"/>
      <c r="G36" s="631"/>
      <c r="H36" s="631"/>
      <c r="I36" s="631"/>
      <c r="J36" s="631"/>
      <c r="K36" s="631"/>
      <c r="L36" s="631"/>
      <c r="M36" s="631"/>
      <c r="N36" s="631"/>
      <c r="O36" s="631"/>
      <c r="P36" s="631"/>
      <c r="Q36" s="631"/>
    </row>
    <row r="37" spans="1:17" s="536" customFormat="1" x14ac:dyDescent="0.2">
      <c r="A37" s="536" t="s">
        <v>468</v>
      </c>
      <c r="B37" s="631">
        <f t="shared" si="0"/>
        <v>67.599999999999994</v>
      </c>
      <c r="C37" s="631">
        <f t="shared" si="1"/>
        <v>12.100000000000009</v>
      </c>
      <c r="D37" s="655">
        <f t="shared" si="2"/>
        <v>0.84899999999999998</v>
      </c>
      <c r="E37" s="655">
        <f t="shared" si="2"/>
        <v>0.151</v>
      </c>
      <c r="F37" s="631"/>
      <c r="G37" s="631"/>
      <c r="H37" s="631"/>
      <c r="I37" s="631"/>
      <c r="J37" s="631"/>
      <c r="K37" s="631"/>
      <c r="L37" s="631"/>
      <c r="M37" s="631"/>
      <c r="N37" s="631"/>
      <c r="O37" s="631"/>
      <c r="P37" s="631"/>
      <c r="Q37" s="631"/>
    </row>
    <row r="38" spans="1:17" s="536" customFormat="1" x14ac:dyDescent="0.2">
      <c r="A38" s="536" t="s">
        <v>469</v>
      </c>
      <c r="B38" s="631">
        <f t="shared" si="0"/>
        <v>69.7</v>
      </c>
      <c r="C38" s="631">
        <f t="shared" si="1"/>
        <v>10.299999999999997</v>
      </c>
      <c r="D38" s="655">
        <f t="shared" si="2"/>
        <v>0.87</v>
      </c>
      <c r="E38" s="655">
        <f t="shared" si="2"/>
        <v>0.13</v>
      </c>
      <c r="F38" s="631"/>
      <c r="G38" s="631"/>
      <c r="H38" s="631"/>
      <c r="I38" s="631"/>
      <c r="J38" s="631"/>
      <c r="K38" s="631"/>
      <c r="L38" s="631"/>
      <c r="M38" s="631"/>
      <c r="N38" s="631"/>
      <c r="O38" s="631"/>
      <c r="P38" s="631"/>
      <c r="Q38" s="631"/>
    </row>
    <row r="39" spans="1:17" s="536" customFormat="1" x14ac:dyDescent="0.2">
      <c r="A39" s="536" t="s">
        <v>470</v>
      </c>
      <c r="B39" s="631">
        <f t="shared" si="0"/>
        <v>69</v>
      </c>
      <c r="C39" s="631">
        <f t="shared" si="1"/>
        <v>12.200000000000003</v>
      </c>
      <c r="D39" s="655">
        <f t="shared" si="2"/>
        <v>0.85</v>
      </c>
      <c r="E39" s="655">
        <f t="shared" si="2"/>
        <v>0.15</v>
      </c>
    </row>
    <row r="40" spans="1:17" s="536" customFormat="1" x14ac:dyDescent="0.2">
      <c r="A40" s="536" t="s">
        <v>471</v>
      </c>
      <c r="B40" s="631">
        <f t="shared" si="0"/>
        <v>71.8</v>
      </c>
      <c r="C40" s="631">
        <f t="shared" si="1"/>
        <v>10.900000000000006</v>
      </c>
      <c r="D40" s="655">
        <f t="shared" si="2"/>
        <v>0.86899999999999999</v>
      </c>
      <c r="E40" s="655">
        <f t="shared" si="2"/>
        <v>0.13100000000000001</v>
      </c>
    </row>
    <row r="41" spans="1:17" s="536" customFormat="1" x14ac:dyDescent="0.2">
      <c r="B41" s="631" t="s">
        <v>460</v>
      </c>
      <c r="C41" s="631" t="s">
        <v>461</v>
      </c>
    </row>
    <row r="42" spans="1:17" s="536" customFormat="1" x14ac:dyDescent="0.2">
      <c r="A42" s="536" t="s">
        <v>462</v>
      </c>
      <c r="B42" s="631">
        <f>M12</f>
        <v>49.6</v>
      </c>
      <c r="C42" s="631">
        <f>J12-M12</f>
        <v>26.1</v>
      </c>
      <c r="D42" s="656">
        <f>P12</f>
        <v>0.65500000000000003</v>
      </c>
      <c r="E42" s="656">
        <f>Q12</f>
        <v>0.34499999999999997</v>
      </c>
    </row>
    <row r="43" spans="1:17" s="536" customFormat="1" x14ac:dyDescent="0.2">
      <c r="A43" s="536" t="s">
        <v>463</v>
      </c>
      <c r="B43" s="631">
        <f t="shared" ref="B43:B51" si="3">M13</f>
        <v>55</v>
      </c>
      <c r="C43" s="631">
        <f t="shared" ref="C43:C51" si="4">J13-M13</f>
        <v>22.900000000000006</v>
      </c>
      <c r="D43" s="656">
        <f t="shared" ref="D43:E51" si="5">P13</f>
        <v>0.70699999999999996</v>
      </c>
      <c r="E43" s="656">
        <f t="shared" si="5"/>
        <v>0.29299999999999998</v>
      </c>
    </row>
    <row r="44" spans="1:17" s="536" customFormat="1" x14ac:dyDescent="0.2">
      <c r="A44" s="536" t="s">
        <v>464</v>
      </c>
      <c r="B44" s="631">
        <f t="shared" si="3"/>
        <v>55.4</v>
      </c>
      <c r="C44" s="631">
        <f t="shared" si="4"/>
        <v>23.6</v>
      </c>
      <c r="D44" s="656">
        <f t="shared" si="5"/>
        <v>0.70099999999999996</v>
      </c>
      <c r="E44" s="656">
        <f t="shared" si="5"/>
        <v>0.29899999999999999</v>
      </c>
    </row>
    <row r="45" spans="1:17" s="536" customFormat="1" x14ac:dyDescent="0.2">
      <c r="A45" s="536" t="s">
        <v>465</v>
      </c>
      <c r="B45" s="631">
        <f t="shared" si="3"/>
        <v>60.6</v>
      </c>
      <c r="C45" s="631">
        <f t="shared" si="4"/>
        <v>19.699999999999996</v>
      </c>
      <c r="D45" s="656">
        <f t="shared" si="5"/>
        <v>0.754</v>
      </c>
      <c r="E45" s="656">
        <f t="shared" si="5"/>
        <v>0.246</v>
      </c>
    </row>
    <row r="46" spans="1:17" s="536" customFormat="1" x14ac:dyDescent="0.2">
      <c r="A46" s="536" t="s">
        <v>466</v>
      </c>
      <c r="B46" s="631">
        <f t="shared" si="3"/>
        <v>62.4</v>
      </c>
      <c r="C46" s="631">
        <f t="shared" si="4"/>
        <v>18.800000000000004</v>
      </c>
      <c r="D46" s="656">
        <f t="shared" si="5"/>
        <v>0.76800000000000002</v>
      </c>
      <c r="E46" s="656">
        <f t="shared" si="5"/>
        <v>0.23200000000000001</v>
      </c>
    </row>
    <row r="47" spans="1:17" s="536" customFormat="1" x14ac:dyDescent="0.2">
      <c r="A47" s="536" t="s">
        <v>467</v>
      </c>
      <c r="B47" s="631">
        <f t="shared" si="3"/>
        <v>65.8</v>
      </c>
      <c r="C47" s="631">
        <f t="shared" si="4"/>
        <v>16.200000000000003</v>
      </c>
      <c r="D47" s="656">
        <f t="shared" si="5"/>
        <v>0.80200000000000005</v>
      </c>
      <c r="E47" s="656">
        <f t="shared" si="5"/>
        <v>0.19800000000000001</v>
      </c>
    </row>
    <row r="48" spans="1:17" s="536" customFormat="1" x14ac:dyDescent="0.2">
      <c r="A48" s="536" t="s">
        <v>468</v>
      </c>
      <c r="B48" s="631">
        <f t="shared" si="3"/>
        <v>65.599999999999994</v>
      </c>
      <c r="C48" s="631">
        <f t="shared" si="4"/>
        <v>16.700000000000003</v>
      </c>
      <c r="D48" s="656">
        <f t="shared" si="5"/>
        <v>0.79700000000000004</v>
      </c>
      <c r="E48" s="656">
        <f t="shared" si="5"/>
        <v>0.20300000000000001</v>
      </c>
    </row>
    <row r="49" spans="1:5" s="536" customFormat="1" x14ac:dyDescent="0.2">
      <c r="A49" s="536" t="s">
        <v>469</v>
      </c>
      <c r="B49" s="631">
        <f t="shared" si="3"/>
        <v>69.400000000000006</v>
      </c>
      <c r="C49" s="631">
        <f t="shared" si="4"/>
        <v>14.099999999999994</v>
      </c>
      <c r="D49" s="656">
        <f t="shared" si="5"/>
        <v>0.83099999999999996</v>
      </c>
      <c r="E49" s="656">
        <f t="shared" si="5"/>
        <v>0.16900000000000001</v>
      </c>
    </row>
    <row r="50" spans="1:5" s="536" customFormat="1" x14ac:dyDescent="0.2">
      <c r="A50" s="536" t="s">
        <v>470</v>
      </c>
      <c r="B50" s="631">
        <f t="shared" si="3"/>
        <v>68.599999999999994</v>
      </c>
      <c r="C50" s="631">
        <f t="shared" si="4"/>
        <v>15.5</v>
      </c>
      <c r="D50" s="656">
        <f t="shared" si="5"/>
        <v>0.81599999999999995</v>
      </c>
      <c r="E50" s="656">
        <f t="shared" si="5"/>
        <v>0.184</v>
      </c>
    </row>
    <row r="51" spans="1:5" s="536" customFormat="1" x14ac:dyDescent="0.2">
      <c r="A51" s="536" t="s">
        <v>471</v>
      </c>
      <c r="B51" s="631">
        <f t="shared" si="3"/>
        <v>72.599999999999994</v>
      </c>
      <c r="C51" s="631">
        <f t="shared" si="4"/>
        <v>12.700000000000003</v>
      </c>
      <c r="D51" s="656">
        <f t="shared" si="5"/>
        <v>0.85099999999999998</v>
      </c>
      <c r="E51" s="656">
        <f t="shared" si="5"/>
        <v>0.14899999999999999</v>
      </c>
    </row>
    <row r="52" spans="1:5" s="536" customFormat="1" x14ac:dyDescent="0.2"/>
  </sheetData>
  <mergeCells count="23">
    <mergeCell ref="A26:C26"/>
    <mergeCell ref="L7:L10"/>
    <mergeCell ref="M7:M10"/>
    <mergeCell ref="N7:N10"/>
    <mergeCell ref="O7:O10"/>
    <mergeCell ref="A1:D1"/>
    <mergeCell ref="F1:G1"/>
    <mergeCell ref="A3:H3"/>
    <mergeCell ref="A5:A10"/>
    <mergeCell ref="B5:I6"/>
    <mergeCell ref="F7:F10"/>
    <mergeCell ref="G7:G10"/>
    <mergeCell ref="H7:H10"/>
    <mergeCell ref="I7:I10"/>
    <mergeCell ref="J5:Q6"/>
    <mergeCell ref="B7:B10"/>
    <mergeCell ref="C7:C10"/>
    <mergeCell ref="D7:D10"/>
    <mergeCell ref="E7:E10"/>
    <mergeCell ref="P7:P10"/>
    <mergeCell ref="Q7:Q10"/>
    <mergeCell ref="J7:J10"/>
    <mergeCell ref="K7:K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showGridLines="0" workbookViewId="0">
      <selection sqref="A1:C1"/>
    </sheetView>
  </sheetViews>
  <sheetFormatPr defaultRowHeight="12.75" x14ac:dyDescent="0.2"/>
  <cols>
    <col min="1" max="1" width="16.7109375" style="42" customWidth="1"/>
    <col min="2" max="2" width="16.7109375" style="43" customWidth="1"/>
    <col min="3" max="3" width="16.7109375" style="44" customWidth="1"/>
    <col min="4" max="4" width="18.5703125" style="45" customWidth="1"/>
    <col min="5" max="6" width="9.140625" style="44"/>
    <col min="7" max="7" width="9.140625" style="39"/>
    <col min="8" max="9" width="9.140625" style="40"/>
    <col min="10" max="16384" width="9.140625" style="41"/>
  </cols>
  <sheetData>
    <row r="1" spans="1:10" ht="18" customHeight="1" x14ac:dyDescent="0.25">
      <c r="A1" s="1022" t="s">
        <v>23</v>
      </c>
      <c r="B1" s="1022"/>
      <c r="C1" s="1022"/>
      <c r="E1" s="1003" t="s">
        <v>24</v>
      </c>
      <c r="F1" s="1003"/>
    </row>
    <row r="2" spans="1:10" ht="15" customHeight="1" x14ac:dyDescent="0.2"/>
    <row r="3" spans="1:10" ht="12.75" customHeight="1" x14ac:dyDescent="0.25">
      <c r="A3" s="1004" t="s">
        <v>93</v>
      </c>
      <c r="B3" s="1004"/>
      <c r="C3" s="1004"/>
      <c r="D3" s="1004"/>
      <c r="E3" s="1004"/>
      <c r="F3" s="1005"/>
      <c r="G3" s="46"/>
      <c r="H3" s="1006"/>
      <c r="I3" s="1006"/>
    </row>
    <row r="4" spans="1:10" ht="15" customHeight="1" x14ac:dyDescent="0.2">
      <c r="A4" s="47"/>
    </row>
    <row r="5" spans="1:10" ht="15" customHeight="1" x14ac:dyDescent="0.2">
      <c r="A5" s="1007" t="s">
        <v>26</v>
      </c>
      <c r="B5" s="1010" t="s">
        <v>27</v>
      </c>
      <c r="C5" s="1013" t="s">
        <v>94</v>
      </c>
      <c r="D5" s="1016" t="s">
        <v>95</v>
      </c>
    </row>
    <row r="6" spans="1:10" ht="15" customHeight="1" x14ac:dyDescent="0.2">
      <c r="A6" s="1008"/>
      <c r="B6" s="1011"/>
      <c r="C6" s="1014"/>
      <c r="D6" s="1017"/>
    </row>
    <row r="7" spans="1:10" x14ac:dyDescent="0.2">
      <c r="A7" s="1009"/>
      <c r="B7" s="1012"/>
      <c r="C7" s="1015"/>
      <c r="D7" s="1018"/>
      <c r="E7" s="48"/>
      <c r="F7" s="49"/>
      <c r="G7" s="48"/>
      <c r="H7" s="48"/>
      <c r="I7" s="42"/>
      <c r="J7" s="42"/>
    </row>
    <row r="8" spans="1:10" x14ac:dyDescent="0.2">
      <c r="A8" s="69"/>
      <c r="B8" s="70"/>
      <c r="C8" s="71"/>
      <c r="D8" s="72"/>
      <c r="E8" s="48"/>
      <c r="F8" s="49"/>
      <c r="G8" s="48"/>
      <c r="H8" s="48"/>
      <c r="I8" s="42"/>
      <c r="J8" s="42"/>
    </row>
    <row r="9" spans="1:10" x14ac:dyDescent="0.2">
      <c r="A9" s="54">
        <v>1958</v>
      </c>
      <c r="B9" s="55" t="s">
        <v>30</v>
      </c>
      <c r="C9" s="73">
        <v>34.6</v>
      </c>
      <c r="D9" s="74">
        <v>-25.4</v>
      </c>
      <c r="E9" s="39"/>
      <c r="F9" s="58"/>
      <c r="H9" s="44"/>
      <c r="J9" s="40"/>
    </row>
    <row r="10" spans="1:10" x14ac:dyDescent="0.2">
      <c r="A10" s="54">
        <v>1959</v>
      </c>
      <c r="B10" s="55" t="s">
        <v>31</v>
      </c>
      <c r="C10" s="73">
        <v>36.4</v>
      </c>
      <c r="D10" s="74">
        <v>-20.3</v>
      </c>
      <c r="E10" s="39"/>
      <c r="F10" s="58"/>
      <c r="H10" s="44"/>
      <c r="J10" s="40"/>
    </row>
    <row r="11" spans="1:10" x14ac:dyDescent="0.2">
      <c r="A11" s="54">
        <v>1960</v>
      </c>
      <c r="B11" s="55" t="s">
        <v>32</v>
      </c>
      <c r="C11" s="73">
        <v>39.700000000000003</v>
      </c>
      <c r="D11" s="74">
        <v>-28.5</v>
      </c>
      <c r="E11" s="39"/>
      <c r="F11" s="58"/>
      <c r="H11" s="44"/>
      <c r="J11" s="40"/>
    </row>
    <row r="12" spans="1:10" x14ac:dyDescent="0.2">
      <c r="A12" s="54">
        <v>1961</v>
      </c>
      <c r="B12" s="55" t="s">
        <v>33</v>
      </c>
      <c r="C12" s="73">
        <v>37.6</v>
      </c>
      <c r="D12" s="74">
        <v>-34.6</v>
      </c>
      <c r="E12" s="39"/>
      <c r="F12" s="58"/>
      <c r="H12" s="44"/>
      <c r="J12" s="40"/>
    </row>
    <row r="13" spans="1:10" x14ac:dyDescent="0.2">
      <c r="A13" s="54">
        <v>1962</v>
      </c>
      <c r="B13" s="55" t="s">
        <v>34</v>
      </c>
      <c r="C13" s="73">
        <v>39.1</v>
      </c>
      <c r="D13" s="74">
        <v>-29</v>
      </c>
      <c r="E13" s="39"/>
      <c r="F13" s="58"/>
      <c r="H13" s="44"/>
      <c r="J13" s="40"/>
    </row>
    <row r="14" spans="1:10" x14ac:dyDescent="0.2">
      <c r="A14" s="54">
        <v>1963</v>
      </c>
      <c r="B14" s="55" t="s">
        <v>35</v>
      </c>
      <c r="C14" s="73">
        <v>38.200000000000003</v>
      </c>
      <c r="D14" s="74">
        <v>-33.9</v>
      </c>
      <c r="E14" s="39"/>
      <c r="F14" s="58"/>
      <c r="H14" s="44"/>
      <c r="J14" s="40"/>
    </row>
    <row r="15" spans="1:10" x14ac:dyDescent="0.2">
      <c r="A15" s="54">
        <v>1964</v>
      </c>
      <c r="B15" s="55" t="s">
        <v>36</v>
      </c>
      <c r="C15" s="73">
        <v>42.3</v>
      </c>
      <c r="D15" s="74">
        <v>-39.1</v>
      </c>
      <c r="E15" s="39"/>
      <c r="F15" s="58"/>
      <c r="H15" s="44"/>
      <c r="J15" s="40"/>
    </row>
    <row r="16" spans="1:10" x14ac:dyDescent="0.2">
      <c r="A16" s="54">
        <v>1965</v>
      </c>
      <c r="B16" s="55" t="s">
        <v>37</v>
      </c>
      <c r="C16" s="73">
        <v>40.6</v>
      </c>
      <c r="D16" s="74">
        <v>-39.1</v>
      </c>
      <c r="E16" s="39"/>
      <c r="F16" s="58"/>
      <c r="H16" s="44"/>
      <c r="J16" s="40"/>
    </row>
    <row r="17" spans="1:10" x14ac:dyDescent="0.2">
      <c r="A17" s="54">
        <v>1966</v>
      </c>
      <c r="B17" s="55" t="s">
        <v>38</v>
      </c>
      <c r="C17" s="73">
        <v>33.200000000000003</v>
      </c>
      <c r="D17" s="74">
        <v>-43.2</v>
      </c>
      <c r="E17" s="39"/>
      <c r="F17" s="58"/>
      <c r="H17" s="44"/>
      <c r="J17" s="40"/>
    </row>
    <row r="18" spans="1:10" x14ac:dyDescent="0.2">
      <c r="A18" s="54">
        <v>1967</v>
      </c>
      <c r="B18" s="55" t="s">
        <v>39</v>
      </c>
      <c r="C18" s="73">
        <v>38.1</v>
      </c>
      <c r="D18" s="74">
        <v>-43.1</v>
      </c>
      <c r="E18" s="39"/>
      <c r="F18" s="58"/>
      <c r="H18" s="44"/>
      <c r="J18" s="40"/>
    </row>
    <row r="19" spans="1:10" x14ac:dyDescent="0.2">
      <c r="A19" s="54">
        <v>1968</v>
      </c>
      <c r="B19" s="55" t="s">
        <v>40</v>
      </c>
      <c r="C19" s="73">
        <v>31.9</v>
      </c>
      <c r="D19" s="74">
        <v>-32</v>
      </c>
      <c r="E19" s="39"/>
      <c r="F19" s="58"/>
      <c r="H19" s="44"/>
      <c r="J19" s="40"/>
    </row>
    <row r="20" spans="1:10" x14ac:dyDescent="0.2">
      <c r="A20" s="54">
        <v>1969</v>
      </c>
      <c r="B20" s="55" t="s">
        <v>41</v>
      </c>
      <c r="C20" s="73">
        <v>30.3</v>
      </c>
      <c r="D20" s="74">
        <v>-23.9</v>
      </c>
      <c r="E20" s="39"/>
      <c r="F20" s="58"/>
      <c r="H20" s="44"/>
      <c r="J20" s="40"/>
    </row>
    <row r="21" spans="1:10" x14ac:dyDescent="0.2">
      <c r="A21" s="54">
        <v>1970</v>
      </c>
      <c r="B21" s="55" t="s">
        <v>42</v>
      </c>
      <c r="C21" s="73">
        <v>23.3</v>
      </c>
      <c r="D21" s="74">
        <v>-20.100000000000001</v>
      </c>
      <c r="E21" s="39"/>
      <c r="F21" s="58"/>
      <c r="H21" s="44"/>
      <c r="J21" s="40"/>
    </row>
    <row r="22" spans="1:10" x14ac:dyDescent="0.2">
      <c r="A22" s="54">
        <v>1971</v>
      </c>
      <c r="B22" s="55" t="s">
        <v>43</v>
      </c>
      <c r="C22" s="73">
        <v>26.1</v>
      </c>
      <c r="D22" s="74">
        <v>-21.7</v>
      </c>
      <c r="E22" s="39"/>
      <c r="F22" s="58"/>
      <c r="H22" s="44"/>
      <c r="J22" s="40"/>
    </row>
    <row r="23" spans="1:10" x14ac:dyDescent="0.2">
      <c r="A23" s="54">
        <v>1972</v>
      </c>
      <c r="B23" s="55" t="s">
        <v>44</v>
      </c>
      <c r="C23" s="73">
        <v>18.8</v>
      </c>
      <c r="D23" s="74">
        <v>-28.6</v>
      </c>
      <c r="E23" s="57"/>
      <c r="F23" s="58"/>
      <c r="H23" s="44"/>
      <c r="J23" s="40"/>
    </row>
    <row r="24" spans="1:10" x14ac:dyDescent="0.2">
      <c r="A24" s="54">
        <v>1973</v>
      </c>
      <c r="B24" s="55" t="s">
        <v>45</v>
      </c>
      <c r="C24" s="73">
        <v>12.4</v>
      </c>
      <c r="D24" s="74">
        <v>-11.7</v>
      </c>
      <c r="E24" s="57"/>
      <c r="F24" s="58"/>
      <c r="H24" s="44"/>
      <c r="J24" s="40"/>
    </row>
    <row r="25" spans="1:10" x14ac:dyDescent="0.2">
      <c r="A25" s="54">
        <v>1974</v>
      </c>
      <c r="B25" s="55" t="s">
        <v>46</v>
      </c>
      <c r="C25" s="73">
        <v>6.8</v>
      </c>
      <c r="D25" s="74">
        <v>-3</v>
      </c>
      <c r="E25" s="39"/>
      <c r="F25" s="58"/>
      <c r="H25" s="44"/>
      <c r="J25" s="40"/>
    </row>
    <row r="26" spans="1:10" x14ac:dyDescent="0.2">
      <c r="A26" s="54">
        <v>1975</v>
      </c>
      <c r="B26" s="55" t="s">
        <v>47</v>
      </c>
      <c r="C26" s="73">
        <v>4.5999999999999996</v>
      </c>
      <c r="D26" s="74">
        <v>-20</v>
      </c>
      <c r="E26" s="39"/>
      <c r="F26" s="58"/>
      <c r="H26" s="44"/>
      <c r="J26" s="40"/>
    </row>
    <row r="27" spans="1:10" x14ac:dyDescent="0.2">
      <c r="A27" s="54">
        <v>1976</v>
      </c>
      <c r="B27" s="55" t="s">
        <v>48</v>
      </c>
      <c r="C27" s="73">
        <v>2.7</v>
      </c>
      <c r="D27" s="74">
        <v>-5.8</v>
      </c>
      <c r="E27" s="39"/>
      <c r="F27" s="58"/>
      <c r="H27" s="44"/>
      <c r="J27" s="40"/>
    </row>
    <row r="28" spans="1:10" x14ac:dyDescent="0.2">
      <c r="A28" s="54">
        <v>1977</v>
      </c>
      <c r="B28" s="55" t="s">
        <v>49</v>
      </c>
      <c r="C28" s="73">
        <v>-1.1000000000000001</v>
      </c>
      <c r="D28" s="74">
        <v>-10.8</v>
      </c>
      <c r="E28" s="39"/>
      <c r="F28" s="58"/>
      <c r="H28" s="44"/>
      <c r="J28" s="40"/>
    </row>
    <row r="29" spans="1:10" x14ac:dyDescent="0.2">
      <c r="A29" s="54">
        <v>1978</v>
      </c>
      <c r="B29" s="55" t="s">
        <v>50</v>
      </c>
      <c r="C29" s="73">
        <v>-1</v>
      </c>
      <c r="D29" s="74">
        <v>-17.3</v>
      </c>
      <c r="E29" s="39"/>
      <c r="F29" s="58"/>
      <c r="H29" s="44"/>
      <c r="J29" s="40"/>
    </row>
    <row r="30" spans="1:10" x14ac:dyDescent="0.2">
      <c r="A30" s="54">
        <v>1979</v>
      </c>
      <c r="B30" s="55" t="s">
        <v>51</v>
      </c>
      <c r="C30" s="73">
        <v>1.8</v>
      </c>
      <c r="D30" s="74">
        <v>-14.6</v>
      </c>
      <c r="E30" s="39"/>
      <c r="F30" s="58"/>
      <c r="H30" s="44"/>
      <c r="J30" s="40"/>
    </row>
    <row r="31" spans="1:10" x14ac:dyDescent="0.2">
      <c r="A31" s="54">
        <v>1980</v>
      </c>
      <c r="B31" s="55" t="s">
        <v>52</v>
      </c>
      <c r="C31" s="73">
        <v>4.3</v>
      </c>
      <c r="D31" s="74">
        <v>-16.3</v>
      </c>
      <c r="E31" s="39"/>
      <c r="F31" s="58"/>
      <c r="H31" s="44"/>
      <c r="J31" s="40"/>
    </row>
    <row r="32" spans="1:10" x14ac:dyDescent="0.2">
      <c r="A32" s="54">
        <v>1981</v>
      </c>
      <c r="B32" s="55" t="s">
        <v>53</v>
      </c>
      <c r="C32" s="73">
        <v>6.6</v>
      </c>
      <c r="D32" s="74">
        <v>-23.1</v>
      </c>
      <c r="E32" s="39"/>
      <c r="F32" s="58"/>
      <c r="H32" s="44"/>
      <c r="J32" s="40"/>
    </row>
    <row r="33" spans="1:10" x14ac:dyDescent="0.2">
      <c r="A33" s="54">
        <v>1982</v>
      </c>
      <c r="B33" s="55" t="s">
        <v>54</v>
      </c>
      <c r="C33" s="73">
        <v>1.5</v>
      </c>
      <c r="D33" s="74">
        <v>-16.850000000000001</v>
      </c>
      <c r="E33" s="39"/>
      <c r="F33" s="58"/>
      <c r="H33" s="44"/>
      <c r="J33" s="40"/>
    </row>
    <row r="34" spans="1:10" x14ac:dyDescent="0.2">
      <c r="A34" s="54">
        <v>1983</v>
      </c>
      <c r="B34" s="55" t="s">
        <v>55</v>
      </c>
      <c r="C34" s="73">
        <v>1.8</v>
      </c>
      <c r="D34" s="74">
        <v>-19.72</v>
      </c>
      <c r="E34" s="39"/>
      <c r="F34" s="58"/>
      <c r="H34" s="44"/>
      <c r="J34" s="40"/>
    </row>
    <row r="35" spans="1:10" x14ac:dyDescent="0.2">
      <c r="A35" s="54">
        <v>1984</v>
      </c>
      <c r="B35" s="55" t="s">
        <v>56</v>
      </c>
      <c r="C35" s="73">
        <v>1.4</v>
      </c>
      <c r="D35" s="74">
        <v>-12.04</v>
      </c>
      <c r="E35" s="39"/>
      <c r="F35" s="58"/>
      <c r="H35" s="44"/>
      <c r="J35" s="40"/>
    </row>
    <row r="36" spans="1:10" x14ac:dyDescent="0.2">
      <c r="A36" s="54">
        <v>1985</v>
      </c>
      <c r="B36" s="55" t="s">
        <v>57</v>
      </c>
      <c r="C36" s="73">
        <v>3.7</v>
      </c>
      <c r="D36" s="74">
        <v>-14.99</v>
      </c>
      <c r="E36" s="39"/>
      <c r="F36" s="58"/>
      <c r="H36" s="44"/>
      <c r="J36" s="40"/>
    </row>
    <row r="37" spans="1:10" x14ac:dyDescent="0.2">
      <c r="A37" s="54">
        <v>1986</v>
      </c>
      <c r="B37" s="55" t="s">
        <v>58</v>
      </c>
      <c r="C37" s="73">
        <v>1.6</v>
      </c>
      <c r="D37" s="74">
        <v>-17.63</v>
      </c>
      <c r="E37" s="39"/>
      <c r="F37" s="58"/>
      <c r="H37" s="44"/>
      <c r="J37" s="40"/>
    </row>
    <row r="38" spans="1:10" x14ac:dyDescent="0.2">
      <c r="A38" s="54">
        <v>1987</v>
      </c>
      <c r="B38" s="55" t="s">
        <v>59</v>
      </c>
      <c r="C38" s="73">
        <v>4.7</v>
      </c>
      <c r="D38" s="74">
        <v>-18.039000000000001</v>
      </c>
      <c r="E38" s="39"/>
      <c r="F38" s="58"/>
      <c r="H38" s="44"/>
      <c r="J38" s="40"/>
    </row>
    <row r="39" spans="1:10" x14ac:dyDescent="0.2">
      <c r="A39" s="54">
        <v>1988</v>
      </c>
      <c r="B39" s="55" t="s">
        <v>60</v>
      </c>
      <c r="C39" s="73">
        <v>4.9000000000000004</v>
      </c>
      <c r="D39" s="74">
        <v>-27.23</v>
      </c>
      <c r="E39" s="39"/>
      <c r="F39" s="58"/>
      <c r="H39" s="44"/>
      <c r="J39" s="40"/>
    </row>
    <row r="40" spans="1:10" x14ac:dyDescent="0.2">
      <c r="A40" s="54">
        <v>1989</v>
      </c>
      <c r="B40" s="55" t="s">
        <v>61</v>
      </c>
      <c r="C40" s="73">
        <v>3.1</v>
      </c>
      <c r="D40" s="74">
        <v>-2.907</v>
      </c>
      <c r="E40" s="39"/>
      <c r="F40" s="58"/>
      <c r="H40" s="44"/>
      <c r="J40" s="40"/>
    </row>
    <row r="41" spans="1:10" x14ac:dyDescent="0.2">
      <c r="A41" s="54">
        <v>1990</v>
      </c>
      <c r="B41" s="55" t="s">
        <v>62</v>
      </c>
      <c r="C41" s="73">
        <v>-1.4</v>
      </c>
      <c r="D41" s="74">
        <v>4.9850000000000003</v>
      </c>
      <c r="E41" s="39"/>
      <c r="F41" s="58"/>
      <c r="H41" s="44"/>
      <c r="J41" s="40"/>
    </row>
    <row r="42" spans="1:10" x14ac:dyDescent="0.2">
      <c r="A42" s="54">
        <v>1991</v>
      </c>
      <c r="B42" s="55" t="s">
        <v>63</v>
      </c>
      <c r="C42" s="73">
        <v>5.8</v>
      </c>
      <c r="D42" s="74">
        <v>-1.9159999999999999</v>
      </c>
      <c r="E42" s="39"/>
      <c r="F42" s="58"/>
      <c r="H42" s="44"/>
      <c r="J42" s="40"/>
    </row>
    <row r="43" spans="1:10" x14ac:dyDescent="0.2">
      <c r="A43" s="54">
        <v>1992</v>
      </c>
      <c r="B43" s="55" t="s">
        <v>64</v>
      </c>
      <c r="C43" s="73">
        <v>5.9</v>
      </c>
      <c r="D43" s="74">
        <v>-1.9</v>
      </c>
      <c r="E43" s="39"/>
      <c r="F43" s="58"/>
      <c r="H43" s="44"/>
      <c r="J43" s="40"/>
    </row>
    <row r="44" spans="1:10" x14ac:dyDescent="0.2">
      <c r="A44" s="54">
        <v>1993</v>
      </c>
      <c r="B44" s="55" t="s">
        <v>65</v>
      </c>
      <c r="C44" s="73">
        <v>2.4</v>
      </c>
      <c r="D44" s="74">
        <v>4.7</v>
      </c>
      <c r="E44" s="39"/>
      <c r="F44" s="58"/>
      <c r="H44" s="44"/>
      <c r="J44" s="40"/>
    </row>
    <row r="45" spans="1:10" x14ac:dyDescent="0.2">
      <c r="A45" s="54">
        <v>1994</v>
      </c>
      <c r="B45" s="55" t="s">
        <v>66</v>
      </c>
      <c r="C45" s="73">
        <v>0.5</v>
      </c>
      <c r="D45" s="74">
        <v>9.4</v>
      </c>
      <c r="E45" s="39"/>
      <c r="F45" s="58"/>
      <c r="H45" s="44"/>
      <c r="J45" s="40"/>
    </row>
    <row r="46" spans="1:10" x14ac:dyDescent="0.2">
      <c r="A46" s="54">
        <v>1995</v>
      </c>
      <c r="B46" s="55" t="s">
        <v>67</v>
      </c>
      <c r="C46" s="73">
        <v>0.9</v>
      </c>
      <c r="D46" s="74">
        <v>2.4</v>
      </c>
      <c r="E46" s="39"/>
      <c r="F46" s="58"/>
      <c r="H46" s="44"/>
      <c r="J46" s="40"/>
    </row>
    <row r="47" spans="1:10" x14ac:dyDescent="0.2">
      <c r="A47" s="54">
        <v>1996</v>
      </c>
      <c r="B47" s="55" t="s">
        <v>68</v>
      </c>
      <c r="C47" s="73">
        <v>-2.2999999999999998</v>
      </c>
      <c r="D47" s="74">
        <v>-7.2</v>
      </c>
      <c r="E47" s="39"/>
      <c r="F47" s="58"/>
      <c r="H47" s="44"/>
      <c r="J47" s="40"/>
    </row>
    <row r="48" spans="1:10" x14ac:dyDescent="0.2">
      <c r="A48" s="54">
        <v>1997</v>
      </c>
      <c r="B48" s="55" t="s">
        <v>69</v>
      </c>
      <c r="C48" s="73">
        <v>0.1</v>
      </c>
      <c r="D48" s="74">
        <v>-7.5</v>
      </c>
      <c r="E48" s="39"/>
      <c r="F48" s="58"/>
      <c r="H48" s="44"/>
      <c r="J48" s="40"/>
    </row>
    <row r="49" spans="1:10" x14ac:dyDescent="0.2">
      <c r="A49" s="54">
        <v>1998</v>
      </c>
      <c r="B49" s="55" t="s">
        <v>70</v>
      </c>
      <c r="C49" s="73">
        <v>-0.5</v>
      </c>
      <c r="D49" s="74">
        <v>-5.7</v>
      </c>
      <c r="E49" s="39"/>
      <c r="F49" s="58"/>
      <c r="H49" s="44"/>
      <c r="J49" s="40"/>
    </row>
    <row r="50" spans="1:10" x14ac:dyDescent="0.2">
      <c r="A50" s="54">
        <v>1999</v>
      </c>
      <c r="B50" s="55" t="s">
        <v>71</v>
      </c>
      <c r="C50" s="73">
        <v>-3.7</v>
      </c>
      <c r="D50" s="74">
        <v>-2.2000000000000002</v>
      </c>
      <c r="E50" s="39"/>
      <c r="F50" s="58"/>
      <c r="H50" s="44"/>
      <c r="J50" s="40"/>
    </row>
    <row r="51" spans="1:10" x14ac:dyDescent="0.2">
      <c r="A51" s="54">
        <v>2000</v>
      </c>
      <c r="B51" s="55" t="s">
        <v>72</v>
      </c>
      <c r="C51" s="73">
        <v>-5.7</v>
      </c>
      <c r="D51" s="74">
        <v>-3.6</v>
      </c>
      <c r="E51" s="39"/>
      <c r="F51" s="58"/>
      <c r="H51" s="44"/>
      <c r="J51" s="40"/>
    </row>
    <row r="52" spans="1:10" x14ac:dyDescent="0.2">
      <c r="A52" s="54">
        <v>2001</v>
      </c>
      <c r="B52" s="55" t="s">
        <v>73</v>
      </c>
      <c r="C52" s="73">
        <v>-3.9</v>
      </c>
      <c r="D52" s="74">
        <v>5.2</v>
      </c>
      <c r="E52" s="39"/>
      <c r="F52" s="58"/>
      <c r="H52" s="44"/>
      <c r="J52" s="40"/>
    </row>
    <row r="53" spans="1:10" x14ac:dyDescent="0.2">
      <c r="A53" s="54">
        <v>2002</v>
      </c>
      <c r="B53" s="55" t="s">
        <v>74</v>
      </c>
      <c r="C53" s="73">
        <v>-6.1</v>
      </c>
      <c r="D53" s="74">
        <v>6.3</v>
      </c>
      <c r="E53" s="39"/>
      <c r="F53" s="58"/>
      <c r="H53" s="44"/>
      <c r="J53" s="40"/>
    </row>
    <row r="54" spans="1:10" x14ac:dyDescent="0.2">
      <c r="A54" s="54">
        <v>2003</v>
      </c>
      <c r="B54" s="55" t="s">
        <v>75</v>
      </c>
      <c r="C54" s="73">
        <v>-6.5</v>
      </c>
      <c r="D54" s="74">
        <v>5.6</v>
      </c>
      <c r="E54" s="39"/>
      <c r="F54" s="58"/>
      <c r="H54" s="44"/>
      <c r="J54" s="40"/>
    </row>
    <row r="55" spans="1:10" x14ac:dyDescent="0.2">
      <c r="A55" s="54">
        <v>2004</v>
      </c>
      <c r="B55" s="55" t="s">
        <v>76</v>
      </c>
      <c r="C55" s="73">
        <v>-4</v>
      </c>
      <c r="D55" s="74">
        <v>18.600000000000001</v>
      </c>
      <c r="E55" s="39"/>
      <c r="F55" s="58"/>
      <c r="H55" s="44"/>
      <c r="J55" s="40"/>
    </row>
    <row r="56" spans="1:10" x14ac:dyDescent="0.2">
      <c r="A56" s="54">
        <v>2005</v>
      </c>
      <c r="B56" s="55" t="s">
        <v>77</v>
      </c>
      <c r="C56" s="73">
        <v>-2.2999999999999998</v>
      </c>
      <c r="D56" s="74">
        <v>25.3</v>
      </c>
      <c r="E56" s="39"/>
      <c r="F56" s="58"/>
      <c r="H56" s="44"/>
      <c r="J56" s="40"/>
    </row>
    <row r="57" spans="1:10" x14ac:dyDescent="0.2">
      <c r="A57" s="54">
        <v>2006</v>
      </c>
      <c r="B57" s="55" t="s">
        <v>78</v>
      </c>
      <c r="C57" s="73">
        <v>-0.3</v>
      </c>
      <c r="D57" s="74">
        <v>18.8</v>
      </c>
      <c r="E57" s="39"/>
      <c r="F57" s="58"/>
      <c r="H57" s="44"/>
      <c r="J57" s="40"/>
    </row>
    <row r="58" spans="1:10" x14ac:dyDescent="0.2">
      <c r="A58" s="54">
        <v>2007</v>
      </c>
      <c r="B58" s="55" t="s">
        <v>79</v>
      </c>
      <c r="C58" s="73">
        <v>1.1000000000000001</v>
      </c>
      <c r="D58" s="74">
        <v>33</v>
      </c>
      <c r="E58" s="39"/>
      <c r="F58" s="58"/>
      <c r="H58" s="44"/>
      <c r="J58" s="40"/>
    </row>
    <row r="59" spans="1:10" x14ac:dyDescent="0.2">
      <c r="A59" s="54">
        <v>2008</v>
      </c>
      <c r="B59" s="55" t="s">
        <v>80</v>
      </c>
      <c r="C59" s="73">
        <v>3.9</v>
      </c>
      <c r="D59" s="74">
        <v>26.4</v>
      </c>
      <c r="E59" s="39"/>
      <c r="F59" s="58"/>
      <c r="H59" s="44"/>
      <c r="J59" s="40"/>
    </row>
    <row r="60" spans="1:10" x14ac:dyDescent="0.2">
      <c r="A60" s="54">
        <v>2009</v>
      </c>
      <c r="B60" s="55" t="s">
        <v>81</v>
      </c>
      <c r="C60" s="73">
        <v>4.5999999999999996</v>
      </c>
      <c r="D60" s="74">
        <v>24.4</v>
      </c>
      <c r="E60" s="39"/>
      <c r="F60" s="58"/>
      <c r="H60" s="44"/>
      <c r="J60" s="40"/>
    </row>
    <row r="61" spans="1:10" x14ac:dyDescent="0.2">
      <c r="A61" s="54">
        <v>2010</v>
      </c>
      <c r="B61" s="55" t="s">
        <v>82</v>
      </c>
      <c r="C61" s="73">
        <v>5.2</v>
      </c>
      <c r="D61" s="74">
        <v>26.1</v>
      </c>
      <c r="E61" s="39"/>
      <c r="F61" s="58"/>
      <c r="H61" s="44"/>
      <c r="J61" s="40"/>
    </row>
    <row r="62" spans="1:10" x14ac:dyDescent="0.2">
      <c r="A62" s="54">
        <v>2011</v>
      </c>
      <c r="B62" s="55" t="s">
        <v>83</v>
      </c>
      <c r="C62" s="73">
        <v>4.8</v>
      </c>
      <c r="D62" s="74">
        <v>30.2</v>
      </c>
      <c r="E62" s="39"/>
      <c r="F62" s="58"/>
      <c r="H62" s="44"/>
      <c r="J62" s="40"/>
    </row>
    <row r="63" spans="1:10" x14ac:dyDescent="0.2">
      <c r="A63" s="54">
        <v>2012</v>
      </c>
      <c r="B63" s="59" t="s">
        <v>84</v>
      </c>
      <c r="C63" s="73">
        <v>4.2</v>
      </c>
      <c r="D63" s="74">
        <v>12.7</v>
      </c>
      <c r="E63" s="39"/>
      <c r="F63" s="58"/>
      <c r="H63" s="44"/>
      <c r="J63" s="40"/>
    </row>
    <row r="64" spans="1:10" x14ac:dyDescent="0.2">
      <c r="A64" s="54">
        <v>2013</v>
      </c>
      <c r="B64" s="55" t="s">
        <v>85</v>
      </c>
      <c r="C64" s="73">
        <v>0.9</v>
      </c>
      <c r="D64" s="74">
        <v>10</v>
      </c>
      <c r="E64" s="39"/>
      <c r="F64" s="58"/>
      <c r="H64" s="44"/>
      <c r="J64" s="40"/>
    </row>
    <row r="65" spans="1:10" x14ac:dyDescent="0.2">
      <c r="A65" s="54">
        <v>2014</v>
      </c>
      <c r="B65" s="59" t="s">
        <v>86</v>
      </c>
      <c r="C65" s="73">
        <v>3.5169999999999999</v>
      </c>
      <c r="D65" s="74">
        <v>17.585000000000001</v>
      </c>
      <c r="E65" s="39"/>
      <c r="F65" s="58"/>
      <c r="H65" s="44"/>
      <c r="J65" s="40"/>
    </row>
    <row r="66" spans="1:10" x14ac:dyDescent="0.2">
      <c r="A66" s="54">
        <v>2015</v>
      </c>
      <c r="B66" s="55" t="s">
        <v>87</v>
      </c>
      <c r="C66" s="73">
        <v>-2.032</v>
      </c>
      <c r="D66" s="74">
        <v>27.968</v>
      </c>
      <c r="E66" s="60"/>
      <c r="F66" s="58"/>
      <c r="H66" s="44"/>
      <c r="I66" s="61"/>
      <c r="J66" s="61"/>
    </row>
    <row r="67" spans="1:10" x14ac:dyDescent="0.2">
      <c r="A67" s="42">
        <v>2016</v>
      </c>
      <c r="B67" s="59" t="s">
        <v>88</v>
      </c>
      <c r="C67" s="73">
        <v>-0.8</v>
      </c>
      <c r="D67" s="74">
        <v>31.693000000000001</v>
      </c>
      <c r="E67" s="60"/>
      <c r="F67" s="58"/>
      <c r="H67" s="44"/>
      <c r="I67" s="61"/>
      <c r="J67" s="61"/>
    </row>
    <row r="68" spans="1:10" x14ac:dyDescent="0.2">
      <c r="A68" s="62">
        <v>2017</v>
      </c>
      <c r="B68" s="55" t="s">
        <v>89</v>
      </c>
      <c r="C68" s="73">
        <v>-3.8</v>
      </c>
      <c r="D68" s="74">
        <v>23.855</v>
      </c>
      <c r="E68" s="39"/>
      <c r="F68" s="58"/>
      <c r="H68" s="44"/>
      <c r="J68" s="40"/>
    </row>
    <row r="69" spans="1:10" x14ac:dyDescent="0.2">
      <c r="A69" s="63">
        <v>2018</v>
      </c>
      <c r="B69" s="64" t="s">
        <v>90</v>
      </c>
      <c r="C69" s="75">
        <v>-7.7</v>
      </c>
      <c r="D69" s="76">
        <v>20.9</v>
      </c>
      <c r="E69" s="60"/>
      <c r="F69" s="58"/>
      <c r="H69" s="60"/>
      <c r="I69" s="61"/>
      <c r="J69" s="61"/>
    </row>
    <row r="70" spans="1:10" x14ac:dyDescent="0.2">
      <c r="B70" s="67"/>
      <c r="C70" s="68"/>
    </row>
    <row r="71" spans="1:10" x14ac:dyDescent="0.2">
      <c r="A71" s="77" t="s">
        <v>96</v>
      </c>
      <c r="B71" s="78"/>
      <c r="C71" s="78"/>
      <c r="D71" s="79"/>
    </row>
    <row r="72" spans="1:10" x14ac:dyDescent="0.2">
      <c r="A72" s="1019" t="s">
        <v>97</v>
      </c>
      <c r="B72" s="1019"/>
      <c r="C72" s="1019"/>
      <c r="D72" s="1019"/>
    </row>
    <row r="73" spans="1:10" x14ac:dyDescent="0.2">
      <c r="A73" s="1020" t="s">
        <v>98</v>
      </c>
      <c r="B73" s="1020"/>
      <c r="C73" s="1020"/>
      <c r="D73" s="1020"/>
    </row>
    <row r="74" spans="1:10" x14ac:dyDescent="0.2">
      <c r="A74" s="1021" t="s">
        <v>99</v>
      </c>
      <c r="B74" s="1021"/>
      <c r="C74" s="1021"/>
      <c r="D74" s="1021"/>
    </row>
    <row r="75" spans="1:10" x14ac:dyDescent="0.2">
      <c r="A75" s="1021"/>
      <c r="B75" s="1021"/>
      <c r="C75" s="1021"/>
      <c r="D75" s="1021"/>
    </row>
    <row r="76" spans="1:10" x14ac:dyDescent="0.2">
      <c r="A76" s="1021"/>
      <c r="B76" s="1021"/>
      <c r="C76" s="1021"/>
      <c r="D76" s="1021"/>
    </row>
    <row r="77" spans="1:10" x14ac:dyDescent="0.2">
      <c r="A77" s="1021"/>
      <c r="B77" s="1021"/>
      <c r="C77" s="1021"/>
      <c r="D77" s="1021"/>
    </row>
    <row r="78" spans="1:10" x14ac:dyDescent="0.2">
      <c r="A78" s="1021"/>
      <c r="B78" s="1021"/>
      <c r="C78" s="1021"/>
      <c r="D78" s="1021"/>
    </row>
    <row r="79" spans="1:10" x14ac:dyDescent="0.2">
      <c r="A79" s="80"/>
      <c r="B79" s="80"/>
      <c r="C79" s="80"/>
      <c r="D79" s="80"/>
    </row>
    <row r="80" spans="1:10" x14ac:dyDescent="0.2">
      <c r="A80" s="988" t="s">
        <v>22</v>
      </c>
      <c r="B80" s="988"/>
      <c r="C80" s="9"/>
      <c r="D80" s="81"/>
    </row>
  </sheetData>
  <mergeCells count="12">
    <mergeCell ref="A72:D72"/>
    <mergeCell ref="A73:D73"/>
    <mergeCell ref="A74:D78"/>
    <mergeCell ref="A80:B80"/>
    <mergeCell ref="A1:C1"/>
    <mergeCell ref="E1:F1"/>
    <mergeCell ref="A3:F3"/>
    <mergeCell ref="H3:I3"/>
    <mergeCell ref="A5:A7"/>
    <mergeCell ref="B5:B7"/>
    <mergeCell ref="C5:C7"/>
    <mergeCell ref="D5:D7"/>
  </mergeCells>
  <hyperlinks>
    <hyperlink ref="E1" location="Contents!A1" display="back to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showGridLines="0" workbookViewId="0">
      <selection sqref="A1:D1"/>
    </sheetView>
  </sheetViews>
  <sheetFormatPr defaultRowHeight="12.75" x14ac:dyDescent="0.2"/>
  <cols>
    <col min="1" max="2" width="16.5703125" customWidth="1"/>
    <col min="4" max="4" width="9.140625" style="660"/>
  </cols>
  <sheetData>
    <row r="1" spans="1:15" ht="18" customHeight="1" x14ac:dyDescent="0.25">
      <c r="A1" s="1251" t="s">
        <v>497</v>
      </c>
      <c r="B1" s="1251"/>
      <c r="C1" s="1251"/>
      <c r="D1" s="1251"/>
      <c r="E1" s="546"/>
      <c r="F1" s="1252" t="s">
        <v>24</v>
      </c>
      <c r="G1" s="1252"/>
      <c r="H1" s="546"/>
      <c r="I1" s="546"/>
      <c r="J1" s="84"/>
      <c r="K1" s="84"/>
    </row>
    <row r="2" spans="1:15" ht="15" customHeight="1" x14ac:dyDescent="0.25">
      <c r="A2" s="546"/>
      <c r="B2" s="546"/>
      <c r="C2" s="546"/>
      <c r="D2" s="546"/>
      <c r="E2" s="546"/>
      <c r="F2" s="546"/>
      <c r="G2" s="546"/>
      <c r="H2" s="546"/>
      <c r="I2" s="546"/>
      <c r="J2" s="84"/>
      <c r="K2" s="84"/>
    </row>
    <row r="3" spans="1:15" ht="12.75" customHeight="1" x14ac:dyDescent="0.2">
      <c r="A3" s="1253" t="s">
        <v>498</v>
      </c>
      <c r="B3" s="1253"/>
      <c r="C3" s="1253"/>
      <c r="D3" s="1254"/>
      <c r="E3" s="659"/>
      <c r="F3" s="659"/>
      <c r="G3" s="659"/>
      <c r="H3" s="659"/>
      <c r="I3" s="659"/>
    </row>
    <row r="4" spans="1:15" ht="12.75" customHeight="1" x14ac:dyDescent="0.2">
      <c r="A4" s="16"/>
    </row>
    <row r="5" spans="1:15" ht="12.75" customHeight="1" x14ac:dyDescent="0.2">
      <c r="A5" s="996" t="s">
        <v>499</v>
      </c>
      <c r="B5" s="996" t="s">
        <v>500</v>
      </c>
    </row>
    <row r="6" spans="1:15" ht="12.75" customHeight="1" x14ac:dyDescent="0.2">
      <c r="A6" s="997"/>
      <c r="B6" s="997"/>
    </row>
    <row r="7" spans="1:15" x14ac:dyDescent="0.2">
      <c r="A7" s="998"/>
      <c r="B7" s="998"/>
      <c r="C7" s="661"/>
      <c r="D7" s="18"/>
      <c r="E7" s="661"/>
      <c r="F7" s="661"/>
      <c r="G7" s="661"/>
      <c r="H7" s="661"/>
      <c r="I7" s="661"/>
      <c r="J7" s="661"/>
      <c r="K7" s="661"/>
      <c r="L7" s="662"/>
      <c r="M7" s="662"/>
      <c r="N7" s="2"/>
      <c r="O7" s="662"/>
    </row>
    <row r="8" spans="1:15" ht="12.75" customHeight="1" x14ac:dyDescent="0.2">
      <c r="A8" s="20"/>
      <c r="B8" s="20"/>
      <c r="C8" s="661"/>
      <c r="D8" s="18"/>
      <c r="E8" s="661"/>
      <c r="F8" s="661"/>
      <c r="G8" s="661"/>
      <c r="H8" s="661"/>
      <c r="I8" s="661"/>
      <c r="J8" s="661"/>
      <c r="K8" s="661"/>
      <c r="L8" s="662"/>
      <c r="M8" s="662"/>
      <c r="N8" s="2"/>
      <c r="O8" s="662"/>
    </row>
    <row r="9" spans="1:15" ht="12.75" customHeight="1" x14ac:dyDescent="0.2">
      <c r="A9" s="22" t="s">
        <v>30</v>
      </c>
      <c r="B9" s="663">
        <v>-25.4</v>
      </c>
      <c r="D9" s="664"/>
      <c r="E9" s="665"/>
      <c r="F9" s="666"/>
      <c r="G9" s="666"/>
      <c r="L9" s="662"/>
      <c r="M9" s="662"/>
      <c r="N9" s="2"/>
      <c r="O9" s="662"/>
    </row>
    <row r="10" spans="1:15" ht="12.75" customHeight="1" x14ac:dyDescent="0.2">
      <c r="A10" s="22" t="s">
        <v>31</v>
      </c>
      <c r="B10" s="663">
        <v>-20.3</v>
      </c>
      <c r="D10" s="664"/>
      <c r="E10" s="665"/>
      <c r="F10" s="666"/>
      <c r="G10" s="666"/>
      <c r="L10" s="662"/>
      <c r="M10" s="662"/>
      <c r="N10" s="2"/>
      <c r="O10" s="662"/>
    </row>
    <row r="11" spans="1:15" ht="12.75" customHeight="1" x14ac:dyDescent="0.2">
      <c r="A11" s="22" t="s">
        <v>32</v>
      </c>
      <c r="B11" s="663">
        <v>-28.5</v>
      </c>
      <c r="D11" s="664"/>
      <c r="E11" s="665"/>
      <c r="F11" s="666"/>
      <c r="G11" s="666"/>
      <c r="L11" s="662"/>
      <c r="M11" s="662"/>
      <c r="N11" s="2"/>
      <c r="O11" s="662"/>
    </row>
    <row r="12" spans="1:15" ht="12.75" customHeight="1" x14ac:dyDescent="0.2">
      <c r="A12" s="22" t="s">
        <v>33</v>
      </c>
      <c r="B12" s="663">
        <v>-34.6</v>
      </c>
      <c r="D12" s="664"/>
      <c r="E12" s="665"/>
      <c r="F12" s="666"/>
      <c r="G12" s="666"/>
      <c r="L12" s="662"/>
      <c r="M12" s="662"/>
      <c r="N12" s="2"/>
      <c r="O12" s="662"/>
    </row>
    <row r="13" spans="1:15" ht="12.75" customHeight="1" x14ac:dyDescent="0.2">
      <c r="A13" s="22" t="s">
        <v>34</v>
      </c>
      <c r="B13" s="663">
        <v>-29</v>
      </c>
      <c r="D13" s="664"/>
      <c r="E13" s="665"/>
      <c r="F13" s="666"/>
      <c r="G13" s="666"/>
      <c r="L13" s="662"/>
      <c r="M13" s="662"/>
      <c r="N13" s="2"/>
      <c r="O13" s="662"/>
    </row>
    <row r="14" spans="1:15" ht="12.75" customHeight="1" x14ac:dyDescent="0.2">
      <c r="A14" s="22" t="s">
        <v>35</v>
      </c>
      <c r="B14" s="663">
        <v>-33.9</v>
      </c>
      <c r="D14" s="664"/>
      <c r="E14" s="665"/>
      <c r="F14" s="666"/>
      <c r="G14" s="666"/>
      <c r="L14" s="662"/>
      <c r="M14" s="662"/>
      <c r="N14" s="2"/>
      <c r="O14" s="662"/>
    </row>
    <row r="15" spans="1:15" ht="12.75" customHeight="1" x14ac:dyDescent="0.2">
      <c r="A15" s="22" t="s">
        <v>36</v>
      </c>
      <c r="B15" s="663">
        <v>-39.1</v>
      </c>
      <c r="D15" s="664"/>
      <c r="E15" s="665"/>
      <c r="F15" s="666"/>
      <c r="G15" s="666"/>
      <c r="L15" s="662"/>
      <c r="M15" s="662"/>
      <c r="N15" s="2"/>
      <c r="O15" s="662"/>
    </row>
    <row r="16" spans="1:15" ht="12.75" customHeight="1" x14ac:dyDescent="0.2">
      <c r="A16" s="22" t="s">
        <v>37</v>
      </c>
      <c r="B16" s="663">
        <v>-39.1</v>
      </c>
      <c r="D16" s="664"/>
      <c r="E16" s="665"/>
      <c r="F16" s="666"/>
      <c r="G16" s="666"/>
      <c r="L16" s="662"/>
      <c r="M16" s="662"/>
      <c r="N16" s="2"/>
      <c r="O16" s="662"/>
    </row>
    <row r="17" spans="1:15" ht="12.75" customHeight="1" x14ac:dyDescent="0.2">
      <c r="A17" s="22" t="s">
        <v>38</v>
      </c>
      <c r="B17" s="663">
        <v>-43.2</v>
      </c>
      <c r="D17" s="664"/>
      <c r="E17" s="665"/>
      <c r="F17" s="666"/>
      <c r="G17" s="666"/>
      <c r="L17" s="662"/>
      <c r="M17" s="662"/>
      <c r="N17" s="2"/>
      <c r="O17" s="662"/>
    </row>
    <row r="18" spans="1:15" ht="12.75" customHeight="1" x14ac:dyDescent="0.2">
      <c r="A18" s="22" t="s">
        <v>39</v>
      </c>
      <c r="B18" s="663">
        <v>-43.1</v>
      </c>
      <c r="D18" s="664"/>
      <c r="E18" s="665"/>
      <c r="F18" s="666"/>
      <c r="G18" s="666"/>
      <c r="L18" s="662"/>
      <c r="M18" s="662"/>
      <c r="N18" s="2"/>
      <c r="O18" s="662"/>
    </row>
    <row r="19" spans="1:15" ht="12.75" customHeight="1" x14ac:dyDescent="0.2">
      <c r="A19" s="22" t="s">
        <v>40</v>
      </c>
      <c r="B19" s="663">
        <v>-32</v>
      </c>
      <c r="D19" s="664"/>
      <c r="E19" s="665"/>
      <c r="F19" s="666"/>
      <c r="G19" s="666"/>
      <c r="L19" s="662"/>
      <c r="M19" s="662"/>
      <c r="N19" s="2"/>
      <c r="O19" s="662"/>
    </row>
    <row r="20" spans="1:15" ht="12.75" customHeight="1" x14ac:dyDescent="0.2">
      <c r="A20" s="22" t="s">
        <v>41</v>
      </c>
      <c r="B20" s="663">
        <v>-23.9</v>
      </c>
      <c r="D20" s="664"/>
      <c r="E20" s="665"/>
      <c r="F20" s="666"/>
      <c r="G20" s="666"/>
      <c r="L20" s="662"/>
      <c r="M20" s="662"/>
      <c r="N20" s="2"/>
      <c r="O20" s="662"/>
    </row>
    <row r="21" spans="1:15" ht="12.75" customHeight="1" x14ac:dyDescent="0.2">
      <c r="A21" s="22" t="s">
        <v>42</v>
      </c>
      <c r="B21" s="663">
        <v>-20.100000000000001</v>
      </c>
      <c r="D21" s="664"/>
      <c r="E21" s="665"/>
      <c r="F21" s="666"/>
      <c r="G21" s="666"/>
      <c r="L21" s="662"/>
      <c r="M21" s="662"/>
      <c r="N21" s="2"/>
      <c r="O21" s="662"/>
    </row>
    <row r="22" spans="1:15" ht="12.75" customHeight="1" x14ac:dyDescent="0.2">
      <c r="A22" s="22" t="s">
        <v>43</v>
      </c>
      <c r="B22" s="663">
        <v>-21.7</v>
      </c>
      <c r="D22" s="664"/>
      <c r="E22" s="665"/>
      <c r="F22" s="666"/>
      <c r="G22" s="666"/>
      <c r="L22" s="662"/>
      <c r="M22" s="662"/>
      <c r="N22" s="2"/>
      <c r="O22" s="662"/>
    </row>
    <row r="23" spans="1:15" ht="12.75" customHeight="1" x14ac:dyDescent="0.2">
      <c r="A23" s="22" t="s">
        <v>44</v>
      </c>
      <c r="B23" s="663">
        <v>-28.6</v>
      </c>
      <c r="D23" s="664"/>
      <c r="E23" s="665"/>
      <c r="F23" s="666"/>
      <c r="G23" s="666"/>
      <c r="L23" s="662"/>
      <c r="M23" s="662"/>
      <c r="N23" s="2"/>
      <c r="O23" s="662"/>
    </row>
    <row r="24" spans="1:15" ht="12.75" customHeight="1" x14ac:dyDescent="0.2">
      <c r="A24" s="22" t="s">
        <v>45</v>
      </c>
      <c r="B24" s="663">
        <v>-11.7</v>
      </c>
      <c r="D24" s="664"/>
      <c r="E24" s="665"/>
      <c r="F24" s="666"/>
      <c r="G24" s="666"/>
      <c r="L24" s="662"/>
      <c r="M24" s="662"/>
      <c r="N24" s="2"/>
      <c r="O24" s="662"/>
    </row>
    <row r="25" spans="1:15" ht="12.75" customHeight="1" x14ac:dyDescent="0.2">
      <c r="A25" s="22" t="s">
        <v>46</v>
      </c>
      <c r="B25" s="663">
        <v>-3</v>
      </c>
      <c r="D25" s="664"/>
      <c r="E25" s="665"/>
      <c r="F25" s="666"/>
      <c r="G25" s="666"/>
      <c r="L25" s="662"/>
      <c r="M25" s="662"/>
      <c r="N25" s="2"/>
      <c r="O25" s="662"/>
    </row>
    <row r="26" spans="1:15" ht="12.75" customHeight="1" x14ac:dyDescent="0.2">
      <c r="A26" s="22" t="s">
        <v>47</v>
      </c>
      <c r="B26" s="663">
        <v>-20</v>
      </c>
      <c r="D26" s="664"/>
      <c r="E26" s="665"/>
      <c r="F26" s="666"/>
      <c r="G26" s="666"/>
      <c r="L26" s="662"/>
      <c r="M26" s="662"/>
      <c r="N26" s="2"/>
      <c r="O26" s="662"/>
    </row>
    <row r="27" spans="1:15" ht="12.75" customHeight="1" x14ac:dyDescent="0.2">
      <c r="A27" s="22" t="s">
        <v>48</v>
      </c>
      <c r="B27" s="663">
        <v>-5.8</v>
      </c>
      <c r="D27" s="664"/>
      <c r="E27" s="665"/>
      <c r="F27" s="666"/>
      <c r="G27" s="666"/>
      <c r="L27" s="662"/>
      <c r="M27" s="662"/>
      <c r="N27" s="2"/>
      <c r="O27" s="662"/>
    </row>
    <row r="28" spans="1:15" ht="12.75" customHeight="1" x14ac:dyDescent="0.2">
      <c r="A28" s="22" t="s">
        <v>49</v>
      </c>
      <c r="B28" s="663">
        <v>-10.8</v>
      </c>
      <c r="D28" s="664"/>
      <c r="E28" s="665"/>
      <c r="F28" s="666"/>
      <c r="G28" s="666"/>
      <c r="L28" s="662"/>
      <c r="M28" s="662"/>
      <c r="N28" s="2"/>
      <c r="O28" s="662"/>
    </row>
    <row r="29" spans="1:15" ht="12.75" customHeight="1" x14ac:dyDescent="0.2">
      <c r="A29" s="22" t="s">
        <v>50</v>
      </c>
      <c r="B29" s="663">
        <v>-17.3</v>
      </c>
      <c r="D29" s="664"/>
      <c r="E29" s="665"/>
      <c r="F29" s="666"/>
      <c r="G29" s="666"/>
      <c r="L29" s="662"/>
      <c r="M29" s="662"/>
      <c r="N29" s="2"/>
      <c r="O29" s="662"/>
    </row>
    <row r="30" spans="1:15" ht="12.75" customHeight="1" x14ac:dyDescent="0.2">
      <c r="A30" s="22" t="s">
        <v>51</v>
      </c>
      <c r="B30" s="663">
        <v>-14.6</v>
      </c>
      <c r="D30" s="664"/>
      <c r="E30" s="665"/>
      <c r="F30" s="666"/>
      <c r="G30" s="666"/>
      <c r="L30" s="662"/>
      <c r="M30" s="662"/>
      <c r="N30" s="2"/>
      <c r="O30" s="662"/>
    </row>
    <row r="31" spans="1:15" ht="12.75" customHeight="1" x14ac:dyDescent="0.2">
      <c r="A31" s="22" t="s">
        <v>52</v>
      </c>
      <c r="B31" s="663">
        <v>-16.3</v>
      </c>
      <c r="D31" s="664"/>
      <c r="E31" s="665"/>
      <c r="F31" s="666"/>
      <c r="G31" s="666"/>
      <c r="L31" s="662"/>
      <c r="M31" s="662"/>
      <c r="N31" s="2"/>
      <c r="O31" s="662"/>
    </row>
    <row r="32" spans="1:15" ht="12.75" customHeight="1" x14ac:dyDescent="0.2">
      <c r="A32" s="22" t="s">
        <v>53</v>
      </c>
      <c r="B32" s="663">
        <v>-23.1</v>
      </c>
      <c r="D32" s="664"/>
      <c r="E32" s="665"/>
      <c r="F32" s="666"/>
      <c r="G32" s="666"/>
      <c r="L32" s="662"/>
      <c r="M32" s="662"/>
      <c r="N32" s="2"/>
      <c r="O32" s="662"/>
    </row>
    <row r="33" spans="1:15" ht="12.75" customHeight="1" x14ac:dyDescent="0.2">
      <c r="A33" s="22" t="s">
        <v>54</v>
      </c>
      <c r="B33" s="663">
        <v>-16.850000000000001</v>
      </c>
      <c r="D33" s="664"/>
      <c r="E33" s="665"/>
      <c r="F33" s="666"/>
      <c r="G33" s="666"/>
      <c r="L33" s="662"/>
      <c r="M33" s="662"/>
      <c r="N33" s="2"/>
      <c r="O33" s="662"/>
    </row>
    <row r="34" spans="1:15" ht="12.75" customHeight="1" x14ac:dyDescent="0.2">
      <c r="A34" s="22" t="s">
        <v>55</v>
      </c>
      <c r="B34" s="663">
        <v>-19.72</v>
      </c>
      <c r="D34" s="664"/>
      <c r="E34" s="665"/>
      <c r="F34" s="666"/>
      <c r="G34" s="666"/>
      <c r="L34" s="662"/>
      <c r="M34" s="662"/>
      <c r="N34" s="2"/>
      <c r="O34" s="662"/>
    </row>
    <row r="35" spans="1:15" ht="12.75" customHeight="1" x14ac:dyDescent="0.2">
      <c r="A35" s="22" t="s">
        <v>56</v>
      </c>
      <c r="B35" s="663">
        <v>-12.04</v>
      </c>
      <c r="D35" s="664"/>
      <c r="E35" s="665"/>
      <c r="F35" s="666"/>
      <c r="G35" s="666"/>
      <c r="L35" s="662"/>
      <c r="M35" s="662"/>
      <c r="N35" s="2"/>
      <c r="O35" s="662"/>
    </row>
    <row r="36" spans="1:15" ht="12.75" customHeight="1" x14ac:dyDescent="0.2">
      <c r="A36" s="22" t="s">
        <v>57</v>
      </c>
      <c r="B36" s="663">
        <v>-14.99</v>
      </c>
      <c r="D36" s="664"/>
      <c r="E36" s="665"/>
      <c r="F36" s="666"/>
      <c r="G36" s="666"/>
      <c r="L36" s="662"/>
      <c r="M36" s="662"/>
      <c r="N36" s="2"/>
      <c r="O36" s="662"/>
    </row>
    <row r="37" spans="1:15" ht="12.75" customHeight="1" x14ac:dyDescent="0.2">
      <c r="A37" s="22" t="s">
        <v>58</v>
      </c>
      <c r="B37" s="663">
        <v>-17.63</v>
      </c>
      <c r="D37" s="664"/>
      <c r="E37" s="665"/>
      <c r="F37" s="666"/>
      <c r="G37" s="666"/>
      <c r="L37" s="662"/>
      <c r="M37" s="662"/>
      <c r="N37" s="2"/>
      <c r="O37" s="662"/>
    </row>
    <row r="38" spans="1:15" ht="12.75" customHeight="1" x14ac:dyDescent="0.2">
      <c r="A38" s="22" t="s">
        <v>59</v>
      </c>
      <c r="B38" s="663">
        <v>-18.039000000000001</v>
      </c>
      <c r="D38" s="664"/>
      <c r="E38" s="665"/>
      <c r="F38" s="666"/>
      <c r="G38" s="666"/>
      <c r="L38" s="662"/>
      <c r="M38" s="662"/>
      <c r="N38" s="2"/>
      <c r="O38" s="662"/>
    </row>
    <row r="39" spans="1:15" ht="12.75" customHeight="1" x14ac:dyDescent="0.2">
      <c r="A39" s="22" t="s">
        <v>60</v>
      </c>
      <c r="B39" s="663">
        <v>-27.23</v>
      </c>
      <c r="D39" s="664"/>
      <c r="E39" s="665"/>
      <c r="F39" s="666"/>
      <c r="G39" s="666"/>
      <c r="L39" s="662"/>
      <c r="M39" s="662"/>
      <c r="N39" s="2"/>
      <c r="O39" s="662"/>
    </row>
    <row r="40" spans="1:15" ht="12.75" customHeight="1" x14ac:dyDescent="0.2">
      <c r="A40" s="22" t="s">
        <v>61</v>
      </c>
      <c r="B40" s="663">
        <v>-2.907</v>
      </c>
      <c r="D40" s="664"/>
      <c r="E40" s="665"/>
      <c r="F40" s="666"/>
      <c r="G40" s="666"/>
      <c r="L40" s="662"/>
      <c r="M40" s="662"/>
      <c r="N40" s="2"/>
      <c r="O40" s="662"/>
    </row>
    <row r="41" spans="1:15" ht="12.75" customHeight="1" x14ac:dyDescent="0.2">
      <c r="A41" s="22" t="s">
        <v>62</v>
      </c>
      <c r="B41" s="663">
        <v>4.9850000000000003</v>
      </c>
      <c r="D41" s="664"/>
      <c r="E41" s="665"/>
      <c r="F41" s="666"/>
      <c r="G41" s="666"/>
      <c r="L41" s="662"/>
      <c r="M41" s="662"/>
      <c r="N41" s="2"/>
      <c r="O41" s="662"/>
    </row>
    <row r="42" spans="1:15" ht="12.75" customHeight="1" x14ac:dyDescent="0.2">
      <c r="A42" s="22" t="s">
        <v>63</v>
      </c>
      <c r="B42" s="663">
        <v>-1.9159999999999999</v>
      </c>
      <c r="D42" s="664"/>
      <c r="E42" s="665"/>
      <c r="F42" s="666"/>
      <c r="G42" s="666"/>
      <c r="L42" s="662"/>
      <c r="M42" s="662"/>
      <c r="N42" s="2"/>
      <c r="O42" s="662"/>
    </row>
    <row r="43" spans="1:15" ht="12.75" customHeight="1" x14ac:dyDescent="0.2">
      <c r="A43" s="22" t="s">
        <v>64</v>
      </c>
      <c r="B43" s="663">
        <v>-1.9</v>
      </c>
      <c r="D43" s="664"/>
      <c r="E43" s="665"/>
      <c r="F43" s="666"/>
      <c r="G43" s="666"/>
      <c r="L43" s="662"/>
      <c r="M43" s="662"/>
      <c r="N43" s="2"/>
      <c r="O43" s="662"/>
    </row>
    <row r="44" spans="1:15" ht="12.75" customHeight="1" x14ac:dyDescent="0.2">
      <c r="A44" s="22" t="s">
        <v>65</v>
      </c>
      <c r="B44" s="663">
        <v>4.7</v>
      </c>
      <c r="D44" s="664"/>
      <c r="E44" s="665"/>
      <c r="F44" s="666"/>
      <c r="G44" s="666"/>
      <c r="L44" s="662"/>
      <c r="M44" s="662"/>
      <c r="N44" s="2"/>
      <c r="O44" s="662"/>
    </row>
    <row r="45" spans="1:15" ht="12.75" customHeight="1" x14ac:dyDescent="0.2">
      <c r="A45" s="22" t="s">
        <v>66</v>
      </c>
      <c r="B45" s="663">
        <v>9.4</v>
      </c>
      <c r="D45" s="664"/>
      <c r="E45" s="665"/>
      <c r="F45" s="666"/>
      <c r="G45" s="666"/>
      <c r="L45" s="662"/>
      <c r="M45" s="662"/>
      <c r="N45" s="2"/>
      <c r="O45" s="662"/>
    </row>
    <row r="46" spans="1:15" ht="12.75" customHeight="1" x14ac:dyDescent="0.2">
      <c r="A46" s="22" t="s">
        <v>67</v>
      </c>
      <c r="B46" s="663">
        <v>2.4</v>
      </c>
      <c r="D46" s="664"/>
      <c r="E46" s="665"/>
      <c r="F46" s="666"/>
      <c r="G46" s="666"/>
      <c r="L46" s="662"/>
      <c r="M46" s="662"/>
      <c r="N46" s="2"/>
      <c r="O46" s="662"/>
    </row>
    <row r="47" spans="1:15" ht="12.75" customHeight="1" x14ac:dyDescent="0.2">
      <c r="A47" s="22" t="s">
        <v>68</v>
      </c>
      <c r="B47" s="663">
        <v>-7.2</v>
      </c>
      <c r="D47" s="664"/>
      <c r="E47" s="665"/>
      <c r="F47" s="666"/>
      <c r="G47" s="666"/>
      <c r="L47" s="662"/>
      <c r="M47" s="662"/>
      <c r="N47" s="2"/>
      <c r="O47" s="662"/>
    </row>
    <row r="48" spans="1:15" ht="12.75" customHeight="1" x14ac:dyDescent="0.2">
      <c r="A48" s="22" t="s">
        <v>69</v>
      </c>
      <c r="B48" s="663">
        <v>-7.5</v>
      </c>
      <c r="D48" s="664"/>
      <c r="E48" s="665"/>
      <c r="F48" s="666"/>
      <c r="G48" s="666"/>
      <c r="L48" s="662"/>
      <c r="M48" s="662"/>
      <c r="N48" s="2"/>
      <c r="O48" s="662"/>
    </row>
    <row r="49" spans="1:15" ht="12.75" customHeight="1" x14ac:dyDescent="0.2">
      <c r="A49" s="22" t="s">
        <v>70</v>
      </c>
      <c r="B49" s="663">
        <v>-5.7</v>
      </c>
      <c r="D49" s="664"/>
      <c r="E49" s="665"/>
      <c r="F49" s="666"/>
      <c r="G49" s="666"/>
      <c r="L49" s="662"/>
      <c r="M49" s="662"/>
      <c r="N49" s="2"/>
      <c r="O49" s="662"/>
    </row>
    <row r="50" spans="1:15" ht="12.75" customHeight="1" x14ac:dyDescent="0.2">
      <c r="A50" s="22" t="s">
        <v>71</v>
      </c>
      <c r="B50" s="663">
        <v>-2.2000000000000002</v>
      </c>
      <c r="D50" s="664"/>
      <c r="E50" s="665"/>
      <c r="F50" s="666"/>
      <c r="G50" s="666"/>
      <c r="L50" s="662"/>
      <c r="M50" s="662"/>
      <c r="N50" s="2"/>
      <c r="O50" s="662"/>
    </row>
    <row r="51" spans="1:15" ht="12.75" customHeight="1" x14ac:dyDescent="0.2">
      <c r="A51" s="22" t="s">
        <v>72</v>
      </c>
      <c r="B51" s="663">
        <v>-3.6</v>
      </c>
      <c r="D51" s="664"/>
      <c r="E51" s="665"/>
      <c r="F51" s="666"/>
      <c r="G51" s="666"/>
      <c r="L51" s="662"/>
      <c r="M51" s="662"/>
      <c r="N51" s="2"/>
      <c r="O51" s="662"/>
    </row>
    <row r="52" spans="1:15" ht="12.75" customHeight="1" x14ac:dyDescent="0.2">
      <c r="A52" s="22" t="s">
        <v>73</v>
      </c>
      <c r="B52" s="663">
        <v>5.2</v>
      </c>
      <c r="D52" s="664"/>
      <c r="E52" s="665"/>
      <c r="F52" s="666"/>
      <c r="G52" s="666"/>
      <c r="L52" s="662"/>
      <c r="M52" s="662"/>
      <c r="N52" s="2"/>
      <c r="O52" s="662"/>
    </row>
    <row r="53" spans="1:15" ht="12.75" customHeight="1" x14ac:dyDescent="0.2">
      <c r="A53" s="22" t="s">
        <v>74</v>
      </c>
      <c r="B53" s="663">
        <v>6.3</v>
      </c>
      <c r="D53" s="664"/>
      <c r="E53" s="665"/>
      <c r="F53" s="666"/>
      <c r="G53" s="666"/>
      <c r="L53" s="662"/>
      <c r="M53" s="662"/>
      <c r="N53" s="2"/>
      <c r="O53" s="662"/>
    </row>
    <row r="54" spans="1:15" ht="12.75" customHeight="1" x14ac:dyDescent="0.2">
      <c r="A54" s="22" t="s">
        <v>75</v>
      </c>
      <c r="B54" s="663">
        <v>5.6</v>
      </c>
      <c r="D54" s="664"/>
      <c r="E54" s="665"/>
      <c r="F54" s="666"/>
      <c r="G54" s="666"/>
      <c r="L54" s="662"/>
      <c r="M54" s="662"/>
      <c r="N54" s="2"/>
      <c r="O54" s="662"/>
    </row>
    <row r="55" spans="1:15" ht="12.75" customHeight="1" x14ac:dyDescent="0.2">
      <c r="A55" s="22" t="s">
        <v>76</v>
      </c>
      <c r="B55" s="663">
        <v>18.600000000000001</v>
      </c>
      <c r="D55" s="664"/>
      <c r="E55" s="665"/>
      <c r="F55" s="666"/>
      <c r="G55" s="666"/>
      <c r="L55" s="662"/>
      <c r="M55" s="662"/>
      <c r="N55" s="2"/>
      <c r="O55" s="662"/>
    </row>
    <row r="56" spans="1:15" ht="12.75" customHeight="1" x14ac:dyDescent="0.2">
      <c r="A56" s="22" t="s">
        <v>77</v>
      </c>
      <c r="B56" s="663">
        <v>25.3</v>
      </c>
      <c r="D56" s="664"/>
      <c r="E56" s="665"/>
      <c r="F56" s="666"/>
      <c r="G56" s="666"/>
      <c r="L56" s="662"/>
      <c r="M56" s="662"/>
      <c r="N56" s="2"/>
      <c r="O56" s="662"/>
    </row>
    <row r="57" spans="1:15" ht="12.75" customHeight="1" x14ac:dyDescent="0.2">
      <c r="A57" s="22" t="s">
        <v>78</v>
      </c>
      <c r="B57" s="663">
        <v>18.8</v>
      </c>
      <c r="D57" s="664"/>
      <c r="E57" s="665"/>
      <c r="F57" s="666"/>
      <c r="G57" s="666"/>
      <c r="L57" s="662"/>
      <c r="M57" s="662"/>
      <c r="N57" s="2"/>
      <c r="O57" s="662"/>
    </row>
    <row r="58" spans="1:15" ht="12.75" customHeight="1" x14ac:dyDescent="0.2">
      <c r="A58" s="22" t="s">
        <v>79</v>
      </c>
      <c r="B58" s="663">
        <v>33</v>
      </c>
      <c r="D58" s="664"/>
      <c r="E58" s="665"/>
      <c r="F58" s="666"/>
      <c r="G58" s="666"/>
      <c r="L58" s="662"/>
      <c r="M58" s="662"/>
      <c r="N58" s="2"/>
      <c r="O58" s="662"/>
    </row>
    <row r="59" spans="1:15" ht="12.75" customHeight="1" x14ac:dyDescent="0.2">
      <c r="A59" s="22" t="s">
        <v>80</v>
      </c>
      <c r="B59" s="663">
        <v>26.4</v>
      </c>
      <c r="D59" s="664"/>
      <c r="E59" s="665"/>
      <c r="F59" s="666"/>
      <c r="G59" s="666"/>
      <c r="L59" s="662"/>
      <c r="M59" s="662"/>
      <c r="N59" s="2"/>
      <c r="O59" s="662"/>
    </row>
    <row r="60" spans="1:15" ht="12.75" customHeight="1" x14ac:dyDescent="0.2">
      <c r="A60" s="22" t="s">
        <v>81</v>
      </c>
      <c r="B60" s="663">
        <v>24.4</v>
      </c>
      <c r="D60" s="664"/>
      <c r="E60" s="665"/>
      <c r="F60" s="666"/>
      <c r="G60" s="666"/>
      <c r="L60" s="662"/>
      <c r="M60" s="662"/>
      <c r="N60" s="2"/>
      <c r="O60" s="662"/>
    </row>
    <row r="61" spans="1:15" ht="12.75" customHeight="1" x14ac:dyDescent="0.2">
      <c r="A61" s="22" t="s">
        <v>82</v>
      </c>
      <c r="B61" s="663">
        <v>26.1</v>
      </c>
      <c r="D61" s="664"/>
      <c r="E61" s="665"/>
      <c r="F61" s="666"/>
      <c r="G61" s="666"/>
      <c r="L61" s="662"/>
      <c r="M61" s="662"/>
      <c r="N61" s="2"/>
      <c r="O61" s="662"/>
    </row>
    <row r="62" spans="1:15" ht="12.75" customHeight="1" x14ac:dyDescent="0.2">
      <c r="A62" s="22" t="s">
        <v>83</v>
      </c>
      <c r="B62" s="663">
        <v>30.2</v>
      </c>
      <c r="D62" s="664"/>
      <c r="E62" s="665"/>
      <c r="F62" s="666"/>
      <c r="G62" s="666"/>
      <c r="L62" s="662"/>
      <c r="M62" s="662"/>
      <c r="N62" s="2"/>
      <c r="O62" s="662"/>
    </row>
    <row r="63" spans="1:15" ht="12.75" customHeight="1" x14ac:dyDescent="0.2">
      <c r="A63" s="17" t="s">
        <v>84</v>
      </c>
      <c r="B63" s="663">
        <v>12.7</v>
      </c>
      <c r="D63" s="664"/>
      <c r="E63" s="665"/>
      <c r="F63" s="666"/>
      <c r="G63" s="666"/>
      <c r="L63" s="662"/>
      <c r="M63" s="662"/>
      <c r="N63" s="2"/>
      <c r="O63" s="662"/>
    </row>
    <row r="64" spans="1:15" ht="12.75" customHeight="1" x14ac:dyDescent="0.2">
      <c r="A64" s="22" t="s">
        <v>85</v>
      </c>
      <c r="B64" s="663">
        <v>10</v>
      </c>
      <c r="D64" s="664"/>
      <c r="E64" s="9"/>
      <c r="L64" s="662"/>
      <c r="M64" s="662"/>
      <c r="N64" s="2"/>
      <c r="O64" s="662"/>
    </row>
    <row r="65" spans="1:16" ht="12.75" customHeight="1" x14ac:dyDescent="0.2">
      <c r="A65" s="17" t="s">
        <v>86</v>
      </c>
      <c r="B65" s="663">
        <v>17.585000000000001</v>
      </c>
      <c r="D65" s="664"/>
      <c r="E65" s="9"/>
      <c r="L65" s="662"/>
      <c r="M65" s="662"/>
      <c r="N65" s="2"/>
      <c r="O65" s="662"/>
    </row>
    <row r="66" spans="1:16" ht="12.75" customHeight="1" x14ac:dyDescent="0.2">
      <c r="A66" s="22" t="s">
        <v>87</v>
      </c>
      <c r="B66" s="663">
        <v>27.968</v>
      </c>
      <c r="C66" s="29"/>
      <c r="D66" s="664"/>
      <c r="E66" s="29"/>
      <c r="F66" s="29"/>
      <c r="G66" s="29"/>
      <c r="H66" s="29"/>
      <c r="I66" s="29"/>
      <c r="J66" s="29"/>
      <c r="K66" s="29"/>
      <c r="L66" s="662"/>
      <c r="M66" s="662"/>
      <c r="N66" s="2"/>
      <c r="O66" s="662"/>
    </row>
    <row r="67" spans="1:16" ht="12.75" customHeight="1" x14ac:dyDescent="0.2">
      <c r="A67" s="17" t="s">
        <v>88</v>
      </c>
      <c r="B67" s="663">
        <v>31.693000000000001</v>
      </c>
      <c r="D67" s="664"/>
      <c r="E67" s="9"/>
      <c r="L67" s="662"/>
      <c r="M67" s="662"/>
      <c r="N67" s="2"/>
      <c r="O67" s="662"/>
    </row>
    <row r="68" spans="1:16" ht="12.75" customHeight="1" x14ac:dyDescent="0.2">
      <c r="A68" s="17" t="s">
        <v>89</v>
      </c>
      <c r="B68" s="663">
        <v>23.855</v>
      </c>
      <c r="D68" s="664"/>
      <c r="E68" s="665"/>
      <c r="F68" s="666"/>
      <c r="I68" s="666"/>
      <c r="L68" s="662"/>
      <c r="M68" s="662"/>
      <c r="N68" s="2"/>
      <c r="O68" s="662"/>
    </row>
    <row r="69" spans="1:16" ht="12.75" customHeight="1" x14ac:dyDescent="0.2">
      <c r="A69" s="22" t="s">
        <v>90</v>
      </c>
      <c r="B69" s="667">
        <v>20.9</v>
      </c>
      <c r="D69" s="664"/>
      <c r="E69" s="665"/>
      <c r="F69" s="666"/>
      <c r="I69" s="666"/>
      <c r="L69" s="662"/>
      <c r="M69" s="662"/>
      <c r="N69" s="2"/>
      <c r="O69" s="662"/>
    </row>
    <row r="70" spans="1:16" ht="12.75" customHeight="1" x14ac:dyDescent="0.2">
      <c r="A70" s="668"/>
      <c r="B70" s="669"/>
      <c r="D70" s="664"/>
      <c r="E70" s="665"/>
      <c r="F70" s="666"/>
      <c r="I70" s="666"/>
      <c r="L70" s="662"/>
      <c r="M70" s="662"/>
      <c r="N70" s="2"/>
      <c r="O70" s="662"/>
    </row>
    <row r="71" spans="1:16" ht="12.75" customHeight="1" x14ac:dyDescent="0.2">
      <c r="A71" s="22"/>
      <c r="B71" s="667"/>
      <c r="D71" s="664"/>
      <c r="E71" s="665"/>
      <c r="F71" s="666"/>
      <c r="I71" s="666"/>
      <c r="L71" s="662"/>
      <c r="M71" s="662"/>
      <c r="N71" s="2"/>
      <c r="O71" s="662"/>
    </row>
    <row r="72" spans="1:16" ht="12.75" customHeight="1" x14ac:dyDescent="0.2">
      <c r="A72" s="1038" t="s">
        <v>96</v>
      </c>
      <c r="B72" s="1038"/>
      <c r="C72" s="431"/>
      <c r="D72" s="670"/>
      <c r="E72" s="2"/>
      <c r="F72" s="671"/>
      <c r="M72" s="2"/>
      <c r="N72" s="431"/>
      <c r="O72" s="2"/>
      <c r="P72" s="2"/>
    </row>
    <row r="73" spans="1:16" ht="12.75" customHeight="1" x14ac:dyDescent="0.2">
      <c r="A73" s="1255" t="s">
        <v>501</v>
      </c>
      <c r="B73" s="1255"/>
      <c r="C73" s="1255"/>
      <c r="D73" s="1255"/>
      <c r="E73" s="1255"/>
      <c r="F73" s="1255"/>
      <c r="G73" s="1255"/>
      <c r="H73" s="1255"/>
      <c r="M73" s="2"/>
      <c r="N73" s="431"/>
      <c r="O73" s="2"/>
      <c r="P73" s="2"/>
    </row>
    <row r="74" spans="1:16" ht="12.75" customHeight="1" x14ac:dyDescent="0.2">
      <c r="A74" s="1255" t="s">
        <v>502</v>
      </c>
      <c r="B74" s="1255"/>
      <c r="C74" s="1255"/>
      <c r="D74" s="1255"/>
      <c r="E74" s="1255"/>
      <c r="F74" s="1255"/>
      <c r="G74" s="1255"/>
      <c r="H74" s="1255"/>
    </row>
    <row r="75" spans="1:16" ht="12.75" customHeight="1" x14ac:dyDescent="0.2">
      <c r="A75" s="1081" t="s">
        <v>503</v>
      </c>
      <c r="B75" s="1081"/>
      <c r="C75" s="1081"/>
      <c r="D75" s="1081"/>
      <c r="E75" s="1081"/>
      <c r="F75" s="1081"/>
      <c r="G75" s="1081"/>
      <c r="H75" s="1081"/>
    </row>
    <row r="76" spans="1:16" ht="12.75" customHeight="1" x14ac:dyDescent="0.2">
      <c r="A76" s="1081"/>
      <c r="B76" s="1081"/>
      <c r="C76" s="1081"/>
      <c r="D76" s="1081"/>
      <c r="E76" s="1081"/>
      <c r="F76" s="1081"/>
      <c r="G76" s="1081"/>
      <c r="H76" s="1081"/>
    </row>
    <row r="77" spans="1:16" ht="12.75" customHeight="1" x14ac:dyDescent="0.2">
      <c r="A77" s="1081"/>
      <c r="B77" s="1081"/>
      <c r="C77" s="1081"/>
      <c r="D77" s="1081"/>
      <c r="E77" s="1081"/>
      <c r="F77" s="1081"/>
      <c r="G77" s="1081"/>
      <c r="H77" s="1081"/>
    </row>
    <row r="78" spans="1:16" ht="12.75" customHeight="1" x14ac:dyDescent="0.2">
      <c r="A78" s="1020"/>
      <c r="B78" s="1020"/>
      <c r="C78" s="1020"/>
      <c r="D78" s="1020"/>
      <c r="E78" s="1020"/>
      <c r="F78" s="1020"/>
      <c r="G78" s="1020"/>
      <c r="H78" s="1020"/>
    </row>
    <row r="79" spans="1:16" ht="12.75" customHeight="1" x14ac:dyDescent="0.2">
      <c r="A79" s="988" t="s">
        <v>22</v>
      </c>
      <c r="B79" s="988"/>
      <c r="C79" s="672"/>
      <c r="D79" s="673"/>
      <c r="E79" s="672"/>
      <c r="F79" s="672"/>
      <c r="G79" s="672"/>
      <c r="H79" s="672"/>
    </row>
    <row r="80" spans="1:16" ht="12.75" customHeight="1" x14ac:dyDescent="0.2">
      <c r="A80" s="672"/>
      <c r="B80" s="672"/>
      <c r="C80" s="672"/>
      <c r="D80" s="673"/>
      <c r="E80" s="672"/>
    </row>
    <row r="81" spans="1:5" ht="12.75" customHeight="1" x14ac:dyDescent="0.2">
      <c r="A81" s="672"/>
      <c r="B81" s="672"/>
      <c r="C81" s="672"/>
      <c r="D81" s="673"/>
      <c r="E81" s="672"/>
    </row>
    <row r="82" spans="1:5" ht="12.75" customHeight="1" x14ac:dyDescent="0.2">
      <c r="A82" s="672"/>
      <c r="B82" s="672"/>
      <c r="C82" s="672"/>
      <c r="D82" s="673"/>
      <c r="E82" s="672"/>
    </row>
    <row r="83" spans="1:5" ht="12.75" customHeight="1" x14ac:dyDescent="0.2"/>
    <row r="84" spans="1:5" ht="12.75" customHeight="1" x14ac:dyDescent="0.2"/>
    <row r="85" spans="1:5" ht="12.75" customHeight="1" x14ac:dyDescent="0.2"/>
    <row r="86" spans="1:5" ht="12.75" customHeight="1" x14ac:dyDescent="0.2"/>
    <row r="87" spans="1:5" ht="12.75" customHeight="1" x14ac:dyDescent="0.2"/>
    <row r="88" spans="1:5" ht="12.75" customHeight="1" x14ac:dyDescent="0.2"/>
  </sheetData>
  <mergeCells count="11">
    <mergeCell ref="A73:H73"/>
    <mergeCell ref="A74:H74"/>
    <mergeCell ref="A75:H77"/>
    <mergeCell ref="A78:H78"/>
    <mergeCell ref="A79:B79"/>
    <mergeCell ref="A72:B72"/>
    <mergeCell ref="A1:D1"/>
    <mergeCell ref="F1:G1"/>
    <mergeCell ref="A3:D3"/>
    <mergeCell ref="A5:A7"/>
    <mergeCell ref="B5:B7"/>
  </mergeCells>
  <hyperlinks>
    <hyperlink ref="F1:G1" location="Contents!A1" display="back to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showGridLines="0" workbookViewId="0">
      <selection sqref="A1:D1"/>
    </sheetView>
  </sheetViews>
  <sheetFormatPr defaultRowHeight="12.75" x14ac:dyDescent="0.2"/>
  <cols>
    <col min="1" max="4" width="12.7109375" customWidth="1"/>
    <col min="5" max="5" width="10.7109375" customWidth="1"/>
    <col min="6" max="6" width="17.140625" customWidth="1"/>
    <col min="7" max="9" width="12.7109375" customWidth="1"/>
  </cols>
  <sheetData>
    <row r="1" spans="1:11" ht="18" customHeight="1" x14ac:dyDescent="0.25">
      <c r="A1" s="1251" t="s">
        <v>497</v>
      </c>
      <c r="B1" s="1251"/>
      <c r="C1" s="1251"/>
      <c r="D1" s="1251"/>
      <c r="E1" s="546"/>
      <c r="F1" s="674" t="s">
        <v>24</v>
      </c>
      <c r="G1" s="546"/>
      <c r="H1" s="546"/>
      <c r="I1" s="546"/>
      <c r="J1" s="84"/>
      <c r="K1" s="84"/>
    </row>
    <row r="2" spans="1:11" ht="15" customHeight="1" x14ac:dyDescent="0.25">
      <c r="A2" s="546"/>
      <c r="B2" s="546"/>
      <c r="C2" s="546"/>
      <c r="D2" s="546"/>
      <c r="E2" s="546"/>
      <c r="F2" s="546"/>
      <c r="G2" s="546"/>
      <c r="H2" s="546"/>
      <c r="I2" s="546"/>
      <c r="J2" s="84"/>
      <c r="K2" s="84"/>
    </row>
    <row r="3" spans="1:11" ht="12.75" customHeight="1" x14ac:dyDescent="0.2">
      <c r="A3" s="1253" t="s">
        <v>504</v>
      </c>
      <c r="B3" s="1253"/>
      <c r="C3" s="1253"/>
      <c r="D3" s="1253"/>
      <c r="E3" s="1253"/>
      <c r="F3" s="1253"/>
      <c r="G3" s="659"/>
      <c r="H3" s="659"/>
      <c r="I3" s="659"/>
    </row>
    <row r="4" spans="1:11" ht="12.75" customHeight="1" x14ac:dyDescent="0.2"/>
    <row r="5" spans="1:11" ht="12.75" customHeight="1" x14ac:dyDescent="0.2">
      <c r="A5" s="996" t="s">
        <v>499</v>
      </c>
      <c r="B5" s="999" t="s">
        <v>171</v>
      </c>
      <c r="C5" s="999" t="s">
        <v>505</v>
      </c>
      <c r="D5" s="999" t="s">
        <v>147</v>
      </c>
      <c r="E5" s="675"/>
      <c r="F5" s="1157" t="s">
        <v>506</v>
      </c>
      <c r="G5" s="1256" t="s">
        <v>507</v>
      </c>
      <c r="H5" s="1256" t="s">
        <v>508</v>
      </c>
      <c r="I5" s="1256" t="s">
        <v>509</v>
      </c>
    </row>
    <row r="6" spans="1:11" ht="12.75" customHeight="1" x14ac:dyDescent="0.2">
      <c r="A6" s="997"/>
      <c r="B6" s="1000"/>
      <c r="C6" s="1000"/>
      <c r="D6" s="1000"/>
      <c r="E6" s="675"/>
      <c r="F6" s="1158"/>
      <c r="G6" s="1257"/>
      <c r="H6" s="1257"/>
      <c r="I6" s="1257"/>
    </row>
    <row r="7" spans="1:11" ht="12.75" customHeight="1" x14ac:dyDescent="0.2">
      <c r="A7" s="997"/>
      <c r="B7" s="1000"/>
      <c r="C7" s="1000"/>
      <c r="D7" s="1000"/>
      <c r="E7" s="675"/>
      <c r="F7" s="1158"/>
      <c r="G7" s="1257"/>
      <c r="H7" s="1257"/>
      <c r="I7" s="1257"/>
    </row>
    <row r="8" spans="1:11" ht="12.75" customHeight="1" x14ac:dyDescent="0.2">
      <c r="A8" s="997"/>
      <c r="B8" s="1000"/>
      <c r="C8" s="1000"/>
      <c r="D8" s="1000"/>
      <c r="E8" s="675"/>
      <c r="F8" s="1158"/>
      <c r="G8" s="1257"/>
      <c r="H8" s="1257"/>
      <c r="I8" s="1257"/>
    </row>
    <row r="9" spans="1:11" x14ac:dyDescent="0.2">
      <c r="A9" s="998"/>
      <c r="B9" s="1001"/>
      <c r="C9" s="1001"/>
      <c r="D9" s="1001"/>
      <c r="E9" s="675"/>
      <c r="F9" s="1159"/>
      <c r="G9" s="1258"/>
      <c r="H9" s="1258"/>
      <c r="I9" s="1258"/>
      <c r="J9" s="3"/>
    </row>
    <row r="10" spans="1:11" x14ac:dyDescent="0.2">
      <c r="A10" s="20"/>
      <c r="B10" s="21"/>
      <c r="C10" s="21"/>
      <c r="D10" s="21"/>
      <c r="E10" s="675"/>
      <c r="F10" s="417"/>
      <c r="G10" s="676"/>
      <c r="H10" s="676"/>
      <c r="I10" s="676"/>
      <c r="J10" s="3"/>
    </row>
    <row r="11" spans="1:11" x14ac:dyDescent="0.2">
      <c r="A11" s="22" t="s">
        <v>40</v>
      </c>
      <c r="B11" s="677">
        <v>5200200</v>
      </c>
      <c r="C11" s="677">
        <v>-32000</v>
      </c>
      <c r="D11" s="677">
        <v>31900</v>
      </c>
      <c r="F11" s="3" t="s">
        <v>510</v>
      </c>
      <c r="G11" s="107">
        <v>0</v>
      </c>
      <c r="H11" s="107">
        <v>1</v>
      </c>
      <c r="I11" s="107">
        <v>7.2957665354708647E-4</v>
      </c>
      <c r="J11" s="3"/>
    </row>
    <row r="12" spans="1:11" x14ac:dyDescent="0.2">
      <c r="A12" s="22" t="s">
        <v>41</v>
      </c>
      <c r="B12" s="677">
        <v>5208500</v>
      </c>
      <c r="C12" s="677">
        <v>-23900</v>
      </c>
      <c r="D12" s="677">
        <v>30300</v>
      </c>
      <c r="E12" s="185"/>
      <c r="F12" s="3" t="s">
        <v>511</v>
      </c>
      <c r="G12" s="678" t="s">
        <v>512</v>
      </c>
      <c r="H12" s="678" t="s">
        <v>512</v>
      </c>
      <c r="I12" s="107">
        <v>-2.4252440618033669E-2</v>
      </c>
      <c r="J12" s="3"/>
    </row>
    <row r="13" spans="1:11" x14ac:dyDescent="0.2">
      <c r="A13" s="22" t="s">
        <v>42</v>
      </c>
      <c r="B13" s="677">
        <v>5213700</v>
      </c>
      <c r="C13" s="677">
        <v>-20100</v>
      </c>
      <c r="D13" s="677">
        <v>23300</v>
      </c>
      <c r="E13" s="185"/>
      <c r="F13" s="3" t="s">
        <v>513</v>
      </c>
      <c r="G13" s="107">
        <v>0</v>
      </c>
      <c r="H13" s="107">
        <v>1</v>
      </c>
      <c r="I13" s="107">
        <v>-2.1661218542003071E-4</v>
      </c>
      <c r="J13" s="3"/>
    </row>
    <row r="14" spans="1:11" x14ac:dyDescent="0.2">
      <c r="A14" s="22" t="s">
        <v>43</v>
      </c>
      <c r="B14" s="677">
        <v>5235600</v>
      </c>
      <c r="C14" s="677">
        <v>-21700</v>
      </c>
      <c r="D14" s="677">
        <v>26100</v>
      </c>
      <c r="F14" s="3" t="s">
        <v>514</v>
      </c>
      <c r="G14" s="107">
        <v>1</v>
      </c>
      <c r="H14" s="107">
        <v>0</v>
      </c>
      <c r="I14" s="107">
        <v>2.5808359621451105E-2</v>
      </c>
      <c r="J14" s="3"/>
    </row>
    <row r="15" spans="1:11" x14ac:dyDescent="0.2">
      <c r="A15" s="22" t="s">
        <v>44</v>
      </c>
      <c r="B15" s="677">
        <v>5230600</v>
      </c>
      <c r="C15" s="677">
        <v>-28600</v>
      </c>
      <c r="D15" s="677">
        <v>18800</v>
      </c>
      <c r="F15" s="102" t="s">
        <v>515</v>
      </c>
      <c r="G15" s="679">
        <v>0.96203071672354945</v>
      </c>
      <c r="H15" s="679">
        <v>3.7969283276450515E-2</v>
      </c>
      <c r="I15" s="679">
        <v>3.9412068273476174E-2</v>
      </c>
      <c r="J15" s="3"/>
    </row>
    <row r="16" spans="1:11" ht="12.75" customHeight="1" x14ac:dyDescent="0.2">
      <c r="A16" s="22" t="s">
        <v>45</v>
      </c>
      <c r="B16" s="677">
        <v>5233900</v>
      </c>
      <c r="C16" s="677">
        <v>-11700</v>
      </c>
      <c r="D16" s="677">
        <v>12400</v>
      </c>
      <c r="F16" s="680"/>
      <c r="G16" s="680"/>
      <c r="H16" s="680"/>
      <c r="I16" s="681"/>
      <c r="J16" s="3"/>
    </row>
    <row r="17" spans="1:9" x14ac:dyDescent="0.2">
      <c r="A17" s="22" t="s">
        <v>46</v>
      </c>
      <c r="B17" s="677">
        <v>5240800</v>
      </c>
      <c r="C17" s="677">
        <v>-3000</v>
      </c>
      <c r="D17" s="677">
        <v>6800</v>
      </c>
      <c r="I17" s="682"/>
    </row>
    <row r="18" spans="1:9" x14ac:dyDescent="0.2">
      <c r="A18" s="22" t="s">
        <v>47</v>
      </c>
      <c r="B18" s="677">
        <v>5232400</v>
      </c>
      <c r="C18" s="677">
        <v>-20000</v>
      </c>
      <c r="D18" s="677">
        <v>4600</v>
      </c>
      <c r="I18" s="682"/>
    </row>
    <row r="19" spans="1:9" x14ac:dyDescent="0.2">
      <c r="A19" s="22" t="s">
        <v>48</v>
      </c>
      <c r="B19" s="677">
        <v>5233400</v>
      </c>
      <c r="C19" s="677">
        <v>-5800</v>
      </c>
      <c r="D19" s="677">
        <v>2700</v>
      </c>
      <c r="I19" s="683"/>
    </row>
    <row r="20" spans="1:9" x14ac:dyDescent="0.2">
      <c r="A20" s="22" t="s">
        <v>49</v>
      </c>
      <c r="B20" s="677">
        <v>5226200</v>
      </c>
      <c r="C20" s="677">
        <v>-10800</v>
      </c>
      <c r="D20" s="677">
        <v>-1100</v>
      </c>
      <c r="I20" s="153"/>
    </row>
    <row r="21" spans="1:9" x14ac:dyDescent="0.2">
      <c r="A21" s="22" t="s">
        <v>50</v>
      </c>
      <c r="B21" s="677">
        <v>5212300</v>
      </c>
      <c r="C21" s="677">
        <v>-17300</v>
      </c>
      <c r="D21" s="677">
        <v>-1000</v>
      </c>
      <c r="I21" s="153"/>
    </row>
    <row r="22" spans="1:9" x14ac:dyDescent="0.2">
      <c r="A22" s="22" t="s">
        <v>51</v>
      </c>
      <c r="B22" s="677">
        <v>5203600</v>
      </c>
      <c r="C22" s="677">
        <v>-14600</v>
      </c>
      <c r="D22" s="677">
        <v>1800</v>
      </c>
      <c r="I22" s="153"/>
    </row>
    <row r="23" spans="1:9" x14ac:dyDescent="0.2">
      <c r="A23" s="22" t="s">
        <v>52</v>
      </c>
      <c r="B23" s="677">
        <v>5193900</v>
      </c>
      <c r="C23" s="677">
        <v>-16300</v>
      </c>
      <c r="D23" s="677">
        <v>4300</v>
      </c>
      <c r="I23" s="153"/>
    </row>
    <row r="24" spans="1:9" x14ac:dyDescent="0.2">
      <c r="A24" s="22" t="s">
        <v>53</v>
      </c>
      <c r="B24" s="677">
        <v>5180200</v>
      </c>
      <c r="C24" s="677">
        <v>-23100</v>
      </c>
      <c r="D24" s="677">
        <v>6600</v>
      </c>
      <c r="I24" s="3"/>
    </row>
    <row r="25" spans="1:9" x14ac:dyDescent="0.2">
      <c r="A25" s="22" t="s">
        <v>54</v>
      </c>
      <c r="B25" s="677">
        <v>5164500</v>
      </c>
      <c r="C25" s="677">
        <v>-16900</v>
      </c>
      <c r="D25" s="677">
        <v>1500</v>
      </c>
    </row>
    <row r="26" spans="1:9" x14ac:dyDescent="0.2">
      <c r="A26" s="22" t="s">
        <v>55</v>
      </c>
      <c r="B26" s="677">
        <v>5148100</v>
      </c>
      <c r="C26" s="677">
        <v>-19700</v>
      </c>
      <c r="D26" s="677">
        <v>1800</v>
      </c>
    </row>
    <row r="27" spans="1:9" x14ac:dyDescent="0.2">
      <c r="A27" s="22" t="s">
        <v>56</v>
      </c>
      <c r="B27" s="677">
        <v>5138900</v>
      </c>
      <c r="C27" s="677">
        <v>-12000</v>
      </c>
      <c r="D27" s="677">
        <v>1400</v>
      </c>
    </row>
    <row r="28" spans="1:9" x14ac:dyDescent="0.2">
      <c r="A28" s="22" t="s">
        <v>57</v>
      </c>
      <c r="B28" s="677">
        <v>5127900</v>
      </c>
      <c r="C28" s="677">
        <v>-15000</v>
      </c>
      <c r="D28" s="677">
        <v>3700</v>
      </c>
    </row>
    <row r="29" spans="1:9" x14ac:dyDescent="0.2">
      <c r="A29" s="22" t="s">
        <v>58</v>
      </c>
      <c r="B29" s="677">
        <v>5111800</v>
      </c>
      <c r="C29" s="677">
        <v>-17600</v>
      </c>
      <c r="D29" s="677">
        <v>1600</v>
      </c>
    </row>
    <row r="30" spans="1:9" x14ac:dyDescent="0.2">
      <c r="A30" s="22" t="s">
        <v>59</v>
      </c>
      <c r="B30" s="677">
        <v>5099000</v>
      </c>
      <c r="C30" s="677">
        <v>-18000</v>
      </c>
      <c r="D30" s="677">
        <v>4700</v>
      </c>
    </row>
    <row r="31" spans="1:9" x14ac:dyDescent="0.2">
      <c r="A31" s="22" t="s">
        <v>60</v>
      </c>
      <c r="B31" s="677">
        <v>5077400</v>
      </c>
      <c r="C31" s="677">
        <v>-27200</v>
      </c>
      <c r="D31" s="677">
        <v>4900</v>
      </c>
    </row>
    <row r="32" spans="1:9" x14ac:dyDescent="0.2">
      <c r="A32" s="22" t="s">
        <v>61</v>
      </c>
      <c r="B32" s="677">
        <v>5078200</v>
      </c>
      <c r="C32" s="677">
        <v>-2900</v>
      </c>
      <c r="D32" s="677">
        <v>3100</v>
      </c>
    </row>
    <row r="33" spans="1:4" x14ac:dyDescent="0.2">
      <c r="A33" s="22" t="s">
        <v>62</v>
      </c>
      <c r="B33" s="677">
        <v>5081300</v>
      </c>
      <c r="C33" s="677">
        <v>5000</v>
      </c>
      <c r="D33" s="677">
        <v>-1400</v>
      </c>
    </row>
    <row r="34" spans="1:4" x14ac:dyDescent="0.2">
      <c r="A34" s="22" t="s">
        <v>63</v>
      </c>
      <c r="B34" s="677">
        <v>5083300</v>
      </c>
      <c r="C34" s="677">
        <v>-1900</v>
      </c>
      <c r="D34" s="677">
        <v>5800</v>
      </c>
    </row>
    <row r="35" spans="1:4" x14ac:dyDescent="0.2">
      <c r="A35" s="22" t="s">
        <v>64</v>
      </c>
      <c r="B35" s="677">
        <v>5085600</v>
      </c>
      <c r="C35" s="677">
        <v>-1900</v>
      </c>
      <c r="D35" s="677">
        <v>5900</v>
      </c>
    </row>
    <row r="36" spans="1:4" x14ac:dyDescent="0.2">
      <c r="A36" s="22" t="s">
        <v>65</v>
      </c>
      <c r="B36" s="677">
        <v>5092500</v>
      </c>
      <c r="C36" s="677">
        <v>4700</v>
      </c>
      <c r="D36" s="677">
        <v>2400</v>
      </c>
    </row>
    <row r="37" spans="1:4" x14ac:dyDescent="0.2">
      <c r="A37" s="22" t="s">
        <v>66</v>
      </c>
      <c r="B37" s="677">
        <v>5102200</v>
      </c>
      <c r="C37" s="677">
        <v>9400</v>
      </c>
      <c r="D37" s="677">
        <v>500</v>
      </c>
    </row>
    <row r="38" spans="1:4" x14ac:dyDescent="0.2">
      <c r="A38" s="22" t="s">
        <v>67</v>
      </c>
      <c r="B38" s="677">
        <v>5103700</v>
      </c>
      <c r="C38" s="677">
        <v>2400</v>
      </c>
      <c r="D38" s="677">
        <v>900</v>
      </c>
    </row>
    <row r="39" spans="1:4" x14ac:dyDescent="0.2">
      <c r="A39" s="22" t="s">
        <v>68</v>
      </c>
      <c r="B39" s="677">
        <v>5092200</v>
      </c>
      <c r="C39" s="677">
        <v>-7200</v>
      </c>
      <c r="D39" s="677">
        <v>-2300</v>
      </c>
    </row>
    <row r="40" spans="1:4" x14ac:dyDescent="0.2">
      <c r="A40" s="22" t="s">
        <v>69</v>
      </c>
      <c r="B40" s="677">
        <v>5083300</v>
      </c>
      <c r="C40" s="677">
        <v>-7500</v>
      </c>
      <c r="D40" s="677">
        <v>100</v>
      </c>
    </row>
    <row r="41" spans="1:4" x14ac:dyDescent="0.2">
      <c r="A41" s="22" t="s">
        <v>70</v>
      </c>
      <c r="B41" s="677">
        <v>5077100</v>
      </c>
      <c r="C41" s="677">
        <v>-5700</v>
      </c>
      <c r="D41" s="677">
        <v>-500</v>
      </c>
    </row>
    <row r="42" spans="1:4" x14ac:dyDescent="0.2">
      <c r="A42" s="22" t="s">
        <v>71</v>
      </c>
      <c r="B42" s="677">
        <v>5072000</v>
      </c>
      <c r="C42" s="677">
        <v>-2200</v>
      </c>
      <c r="D42" s="677">
        <v>-3700</v>
      </c>
    </row>
    <row r="43" spans="1:4" x14ac:dyDescent="0.2">
      <c r="A43" s="22" t="s">
        <v>72</v>
      </c>
      <c r="B43" s="677">
        <v>5062900</v>
      </c>
      <c r="C43" s="677">
        <v>-3600</v>
      </c>
      <c r="D43" s="677">
        <v>-5700</v>
      </c>
    </row>
    <row r="44" spans="1:4" x14ac:dyDescent="0.2">
      <c r="A44" s="22" t="s">
        <v>73</v>
      </c>
      <c r="B44" s="677">
        <v>5064200</v>
      </c>
      <c r="C44" s="677">
        <v>5200</v>
      </c>
      <c r="D44" s="677">
        <v>-3900</v>
      </c>
    </row>
    <row r="45" spans="1:4" x14ac:dyDescent="0.2">
      <c r="A45" s="22" t="s">
        <v>74</v>
      </c>
      <c r="B45" s="677">
        <v>5066000</v>
      </c>
      <c r="C45" s="677">
        <v>6300</v>
      </c>
      <c r="D45" s="677">
        <v>-6100</v>
      </c>
    </row>
    <row r="46" spans="1:4" x14ac:dyDescent="0.2">
      <c r="A46" s="22" t="s">
        <v>75</v>
      </c>
      <c r="B46" s="677">
        <v>5068500</v>
      </c>
      <c r="C46" s="677">
        <v>5600</v>
      </c>
      <c r="D46" s="677">
        <v>-6500</v>
      </c>
    </row>
    <row r="47" spans="1:4" x14ac:dyDescent="0.2">
      <c r="A47" s="22" t="s">
        <v>76</v>
      </c>
      <c r="B47" s="677">
        <v>5084300</v>
      </c>
      <c r="C47" s="677">
        <v>18600</v>
      </c>
      <c r="D47" s="677">
        <v>-4000</v>
      </c>
    </row>
    <row r="48" spans="1:4" x14ac:dyDescent="0.2">
      <c r="A48" s="22" t="s">
        <v>77</v>
      </c>
      <c r="B48" s="677">
        <v>5110200</v>
      </c>
      <c r="C48" s="677">
        <v>25300</v>
      </c>
      <c r="D48" s="677">
        <v>-2300</v>
      </c>
    </row>
    <row r="49" spans="1:14" x14ac:dyDescent="0.2">
      <c r="A49" s="22" t="s">
        <v>78</v>
      </c>
      <c r="B49" s="677">
        <v>5133100</v>
      </c>
      <c r="C49" s="677">
        <v>18800</v>
      </c>
      <c r="D49" s="677">
        <v>-300</v>
      </c>
    </row>
    <row r="50" spans="1:14" x14ac:dyDescent="0.2">
      <c r="A50" s="22" t="s">
        <v>79</v>
      </c>
      <c r="B50" s="677">
        <v>5170000</v>
      </c>
      <c r="C50" s="677">
        <v>33000</v>
      </c>
      <c r="D50" s="677">
        <v>1100</v>
      </c>
    </row>
    <row r="51" spans="1:14" x14ac:dyDescent="0.2">
      <c r="A51" s="22" t="s">
        <v>80</v>
      </c>
      <c r="B51" s="677">
        <v>5202900</v>
      </c>
      <c r="C51" s="677">
        <v>26400</v>
      </c>
      <c r="D51" s="677">
        <v>3900</v>
      </c>
    </row>
    <row r="52" spans="1:14" x14ac:dyDescent="0.2">
      <c r="A52" s="22" t="s">
        <v>81</v>
      </c>
      <c r="B52" s="677">
        <v>5231900</v>
      </c>
      <c r="C52" s="677">
        <v>24400</v>
      </c>
      <c r="D52" s="677">
        <v>4600</v>
      </c>
      <c r="E52" s="185"/>
    </row>
    <row r="53" spans="1:14" x14ac:dyDescent="0.2">
      <c r="A53" s="22" t="s">
        <v>82</v>
      </c>
      <c r="B53" s="677">
        <v>5262200</v>
      </c>
      <c r="C53" s="677">
        <v>26100</v>
      </c>
      <c r="D53" s="677">
        <v>5200</v>
      </c>
      <c r="E53" s="185"/>
    </row>
    <row r="54" spans="1:14" x14ac:dyDescent="0.2">
      <c r="A54" s="17" t="s">
        <v>83</v>
      </c>
      <c r="B54" s="677">
        <v>5299900</v>
      </c>
      <c r="C54" s="677">
        <v>30200</v>
      </c>
      <c r="D54" s="677">
        <v>4800</v>
      </c>
      <c r="L54" s="185"/>
      <c r="M54" s="185"/>
      <c r="N54" s="185"/>
    </row>
    <row r="55" spans="1:14" x14ac:dyDescent="0.2">
      <c r="A55" s="22" t="s">
        <v>84</v>
      </c>
      <c r="B55" s="677">
        <v>5313600</v>
      </c>
      <c r="C55" s="677">
        <v>12700</v>
      </c>
      <c r="D55" s="684">
        <v>4200</v>
      </c>
      <c r="E55" s="379"/>
      <c r="F55" s="379"/>
      <c r="G55" s="379"/>
      <c r="L55" s="185"/>
      <c r="M55" s="185"/>
      <c r="N55" s="185"/>
    </row>
    <row r="56" spans="1:14" x14ac:dyDescent="0.2">
      <c r="A56" s="17" t="s">
        <v>85</v>
      </c>
      <c r="B56" s="677">
        <v>5327700</v>
      </c>
      <c r="C56" s="677">
        <v>10000</v>
      </c>
      <c r="D56" s="684">
        <v>900</v>
      </c>
      <c r="E56" s="379"/>
      <c r="F56" s="379"/>
      <c r="G56" s="379"/>
      <c r="L56" s="185"/>
      <c r="M56" s="185"/>
      <c r="N56" s="185"/>
    </row>
    <row r="57" spans="1:14" x14ac:dyDescent="0.2">
      <c r="A57" s="22" t="s">
        <v>86</v>
      </c>
      <c r="B57" s="677">
        <v>5347600</v>
      </c>
      <c r="C57" s="677">
        <v>17600</v>
      </c>
      <c r="D57" s="684">
        <v>3500</v>
      </c>
      <c r="E57" s="379"/>
      <c r="F57" s="379"/>
      <c r="G57" s="379"/>
      <c r="L57" s="185"/>
      <c r="M57" s="185"/>
      <c r="N57" s="185"/>
    </row>
    <row r="58" spans="1:14" x14ac:dyDescent="0.2">
      <c r="A58" s="17" t="s">
        <v>87</v>
      </c>
      <c r="B58" s="677">
        <v>5373000</v>
      </c>
      <c r="C58" s="677">
        <v>28000</v>
      </c>
      <c r="D58" s="684">
        <v>-2000</v>
      </c>
      <c r="E58" s="379"/>
      <c r="F58" s="379"/>
      <c r="G58" s="379"/>
      <c r="L58" s="185"/>
      <c r="M58" s="185"/>
      <c r="N58" s="185"/>
    </row>
    <row r="59" spans="1:14" x14ac:dyDescent="0.2">
      <c r="A59" s="17" t="s">
        <v>88</v>
      </c>
      <c r="B59" s="677">
        <v>5404700</v>
      </c>
      <c r="C59" s="677">
        <v>31700</v>
      </c>
      <c r="D59" s="677">
        <v>-800</v>
      </c>
      <c r="L59" s="185"/>
      <c r="M59" s="185"/>
      <c r="N59" s="185"/>
    </row>
    <row r="60" spans="1:14" x14ac:dyDescent="0.2">
      <c r="A60" s="668" t="s">
        <v>89</v>
      </c>
      <c r="B60" s="685">
        <v>5424800</v>
      </c>
      <c r="C60" s="685">
        <v>23900</v>
      </c>
      <c r="D60" s="685">
        <v>-3800</v>
      </c>
      <c r="L60" s="185"/>
      <c r="M60" s="185"/>
      <c r="N60" s="185"/>
    </row>
    <row r="61" spans="1:14" x14ac:dyDescent="0.2">
      <c r="A61" s="22" t="s">
        <v>90</v>
      </c>
      <c r="B61" s="686">
        <v>5438100</v>
      </c>
      <c r="C61" s="686">
        <v>20900</v>
      </c>
      <c r="D61" s="686">
        <v>-7700</v>
      </c>
      <c r="E61" s="185"/>
      <c r="F61" s="185"/>
    </row>
    <row r="62" spans="1:14" x14ac:dyDescent="0.2">
      <c r="A62" s="668"/>
      <c r="B62" s="685"/>
      <c r="C62" s="685"/>
      <c r="D62" s="685"/>
      <c r="E62" s="185"/>
      <c r="F62" s="185"/>
    </row>
    <row r="63" spans="1:14" x14ac:dyDescent="0.2">
      <c r="A63" s="22"/>
      <c r="B63" s="686"/>
      <c r="C63" s="686"/>
      <c r="D63" s="686"/>
      <c r="E63" s="185"/>
      <c r="F63" s="185"/>
    </row>
    <row r="64" spans="1:14" ht="10.5" customHeight="1" x14ac:dyDescent="0.2">
      <c r="A64" s="687" t="s">
        <v>96</v>
      </c>
      <c r="B64" s="2"/>
      <c r="C64" s="431"/>
      <c r="D64" s="670"/>
      <c r="E64" s="2"/>
      <c r="F64" s="671"/>
    </row>
    <row r="65" spans="1:8" ht="10.5" customHeight="1" x14ac:dyDescent="0.2">
      <c r="A65" s="1255" t="s">
        <v>516</v>
      </c>
      <c r="B65" s="1255"/>
      <c r="C65" s="1255"/>
      <c r="D65" s="1255"/>
      <c r="E65" s="1255"/>
      <c r="F65" s="688"/>
      <c r="G65" s="688"/>
      <c r="H65" s="688"/>
    </row>
    <row r="66" spans="1:8" ht="11.25" customHeight="1" x14ac:dyDescent="0.2">
      <c r="A66" s="1081" t="s">
        <v>503</v>
      </c>
      <c r="B66" s="1081"/>
      <c r="C66" s="1081"/>
      <c r="D66" s="1081"/>
      <c r="E66" s="1081"/>
      <c r="F66" s="688"/>
      <c r="G66" s="688"/>
      <c r="H66" s="688"/>
    </row>
    <row r="67" spans="1:8" ht="11.25" customHeight="1" x14ac:dyDescent="0.2">
      <c r="A67" s="1081"/>
      <c r="B67" s="1081"/>
      <c r="C67" s="1081"/>
      <c r="D67" s="1081"/>
      <c r="E67" s="1081"/>
      <c r="F67" s="688"/>
      <c r="G67" s="688"/>
      <c r="H67" s="688"/>
    </row>
    <row r="68" spans="1:8" ht="11.25" customHeight="1" x14ac:dyDescent="0.2">
      <c r="A68" s="1081"/>
      <c r="B68" s="1081"/>
      <c r="C68" s="1081"/>
      <c r="D68" s="1081"/>
      <c r="E68" s="1081"/>
      <c r="F68" s="672"/>
      <c r="G68" s="672"/>
      <c r="H68" s="672"/>
    </row>
    <row r="69" spans="1:8" ht="11.25" customHeight="1" x14ac:dyDescent="0.2">
      <c r="A69" s="1081"/>
      <c r="B69" s="1081"/>
      <c r="C69" s="1081"/>
      <c r="D69" s="1081"/>
      <c r="E69" s="1081"/>
      <c r="F69" s="672"/>
      <c r="G69" s="672"/>
      <c r="H69" s="672"/>
    </row>
    <row r="70" spans="1:8" x14ac:dyDescent="0.2">
      <c r="A70" s="672"/>
      <c r="B70" s="672"/>
      <c r="C70" s="672"/>
      <c r="D70" s="672"/>
      <c r="E70" s="672"/>
      <c r="F70" s="672"/>
      <c r="G70" s="672"/>
      <c r="H70" s="672"/>
    </row>
    <row r="71" spans="1:8" ht="10.5" customHeight="1" x14ac:dyDescent="0.2">
      <c r="A71" s="988" t="s">
        <v>22</v>
      </c>
      <c r="B71" s="988"/>
      <c r="C71" s="672"/>
      <c r="D71" s="673"/>
      <c r="E71" s="672"/>
      <c r="F71" s="672"/>
      <c r="G71" s="672"/>
      <c r="H71" s="672"/>
    </row>
  </sheetData>
  <mergeCells count="13">
    <mergeCell ref="G5:G9"/>
    <mergeCell ref="H5:H9"/>
    <mergeCell ref="I5:I9"/>
    <mergeCell ref="A65:E65"/>
    <mergeCell ref="A66:E69"/>
    <mergeCell ref="A71:B71"/>
    <mergeCell ref="A1:D1"/>
    <mergeCell ref="A3:F3"/>
    <mergeCell ref="A5:A9"/>
    <mergeCell ref="B5:B9"/>
    <mergeCell ref="C5:C9"/>
    <mergeCell ref="D5:D9"/>
    <mergeCell ref="F5:F9"/>
  </mergeCells>
  <hyperlinks>
    <hyperlink ref="F1" location="Contents!A1" display="back to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2"/>
  <sheetViews>
    <sheetView zoomScaleNormal="100" workbookViewId="0">
      <selection sqref="A1:G1"/>
    </sheetView>
  </sheetViews>
  <sheetFormatPr defaultRowHeight="12.75" x14ac:dyDescent="0.2"/>
  <cols>
    <col min="1" max="16384" width="9.140625" style="3"/>
  </cols>
  <sheetData>
    <row r="2" spans="3:16" ht="23.25" x14ac:dyDescent="0.35">
      <c r="C2" s="1259" t="s">
        <v>504</v>
      </c>
      <c r="D2" s="1254"/>
      <c r="E2" s="1254"/>
      <c r="F2" s="1254"/>
      <c r="G2" s="1254"/>
      <c r="H2" s="1254"/>
      <c r="I2" s="1254"/>
      <c r="J2" s="1254"/>
      <c r="K2" s="1254"/>
      <c r="L2" s="1254"/>
      <c r="M2" s="1254"/>
      <c r="N2" s="1254"/>
      <c r="O2" s="1254"/>
      <c r="P2" s="1254"/>
    </row>
  </sheetData>
  <mergeCells count="1">
    <mergeCell ref="C2:P2"/>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showGridLines="0" workbookViewId="0">
      <selection sqref="A1:D1"/>
    </sheetView>
  </sheetViews>
  <sheetFormatPr defaultRowHeight="12.75" x14ac:dyDescent="0.2"/>
  <cols>
    <col min="2" max="5" width="17.28515625" customWidth="1"/>
  </cols>
  <sheetData>
    <row r="1" spans="1:13" ht="18" customHeight="1" x14ac:dyDescent="0.25">
      <c r="A1" s="1251" t="s">
        <v>497</v>
      </c>
      <c r="B1" s="1251"/>
      <c r="C1" s="1251"/>
      <c r="D1" s="1251"/>
      <c r="E1" s="546"/>
      <c r="F1" s="1252" t="s">
        <v>24</v>
      </c>
      <c r="G1" s="1252"/>
      <c r="H1" s="546"/>
      <c r="I1" s="546"/>
      <c r="J1" s="546"/>
      <c r="K1" s="546"/>
      <c r="L1" s="84"/>
      <c r="M1" s="84"/>
    </row>
    <row r="2" spans="1:13" ht="15" customHeight="1" x14ac:dyDescent="0.25">
      <c r="A2" s="546"/>
      <c r="B2" s="546"/>
      <c r="C2" s="546"/>
      <c r="D2" s="546"/>
      <c r="E2" s="546"/>
      <c r="F2" s="546"/>
      <c r="G2" s="546"/>
      <c r="H2" s="546"/>
      <c r="I2" s="546"/>
      <c r="J2" s="546"/>
      <c r="K2" s="546"/>
      <c r="L2" s="84"/>
      <c r="M2" s="84"/>
    </row>
    <row r="3" spans="1:13" ht="12.75" customHeight="1" x14ac:dyDescent="0.25">
      <c r="A3" s="1253" t="s">
        <v>517</v>
      </c>
      <c r="B3" s="1253"/>
      <c r="C3" s="1253"/>
      <c r="D3" s="1253"/>
      <c r="E3" s="1253"/>
      <c r="F3" s="1253"/>
      <c r="G3" s="1254"/>
      <c r="H3" s="689"/>
      <c r="I3" s="689"/>
      <c r="J3" s="689"/>
      <c r="K3" s="689"/>
    </row>
    <row r="4" spans="1:13" ht="12.75" customHeight="1" x14ac:dyDescent="0.2"/>
    <row r="5" spans="1:13" ht="12.75" customHeight="1" x14ac:dyDescent="0.2">
      <c r="A5" s="996" t="s">
        <v>165</v>
      </c>
      <c r="B5" s="999" t="s">
        <v>518</v>
      </c>
      <c r="C5" s="999" t="s">
        <v>519</v>
      </c>
      <c r="D5" s="999" t="s">
        <v>520</v>
      </c>
      <c r="E5" s="999" t="s">
        <v>521</v>
      </c>
    </row>
    <row r="6" spans="1:13" ht="12.75" customHeight="1" x14ac:dyDescent="0.2">
      <c r="A6" s="997"/>
      <c r="B6" s="1000"/>
      <c r="C6" s="1000"/>
      <c r="D6" s="1000"/>
      <c r="E6" s="1000"/>
    </row>
    <row r="7" spans="1:13" x14ac:dyDescent="0.2">
      <c r="A7" s="998"/>
      <c r="B7" s="1001"/>
      <c r="C7" s="1001"/>
      <c r="D7" s="1001"/>
      <c r="E7" s="1001"/>
      <c r="F7" s="8"/>
      <c r="G7" s="8"/>
      <c r="H7" s="8"/>
      <c r="I7" s="8"/>
      <c r="J7" s="8"/>
      <c r="K7" s="8"/>
      <c r="L7" s="8"/>
    </row>
    <row r="8" spans="1:13" x14ac:dyDescent="0.2">
      <c r="A8" s="20"/>
      <c r="B8" s="21"/>
      <c r="C8" s="21"/>
      <c r="D8" s="21"/>
      <c r="E8" s="21"/>
      <c r="F8" s="8"/>
      <c r="G8" s="8"/>
      <c r="H8" s="8"/>
      <c r="I8" s="8"/>
      <c r="J8" s="8"/>
      <c r="K8" s="8"/>
      <c r="L8" s="8"/>
    </row>
    <row r="9" spans="1:13" x14ac:dyDescent="0.2">
      <c r="A9" s="690" t="s">
        <v>70</v>
      </c>
      <c r="B9" s="25">
        <v>54600</v>
      </c>
      <c r="C9" s="691">
        <v>53400</v>
      </c>
      <c r="D9" s="691">
        <v>17000</v>
      </c>
      <c r="E9" s="691">
        <v>26000</v>
      </c>
      <c r="F9" s="8"/>
      <c r="G9" s="692"/>
      <c r="H9" s="8"/>
      <c r="I9" s="8"/>
      <c r="J9" s="693"/>
      <c r="K9" s="693"/>
      <c r="L9" s="8"/>
    </row>
    <row r="10" spans="1:13" x14ac:dyDescent="0.2">
      <c r="A10" s="690" t="s">
        <v>71</v>
      </c>
      <c r="B10" s="25">
        <v>50400</v>
      </c>
      <c r="C10" s="691">
        <v>53500</v>
      </c>
      <c r="D10" s="691">
        <v>21000</v>
      </c>
      <c r="E10" s="691">
        <v>20000</v>
      </c>
      <c r="F10" s="8"/>
      <c r="G10" s="692"/>
      <c r="H10" s="8"/>
      <c r="I10" s="8"/>
      <c r="J10" s="693"/>
      <c r="K10" s="693"/>
      <c r="L10" s="8"/>
    </row>
    <row r="11" spans="1:13" x14ac:dyDescent="0.2">
      <c r="A11" s="690" t="s">
        <v>72</v>
      </c>
      <c r="B11" s="25">
        <v>48700</v>
      </c>
      <c r="C11" s="691">
        <v>55400</v>
      </c>
      <c r="D11" s="691">
        <v>27000</v>
      </c>
      <c r="E11" s="691">
        <v>15000</v>
      </c>
      <c r="F11" s="8"/>
      <c r="G11" s="692"/>
      <c r="H11" s="8"/>
      <c r="I11" s="8"/>
      <c r="J11" s="693"/>
      <c r="K11" s="693"/>
      <c r="L11" s="8"/>
    </row>
    <row r="12" spans="1:13" x14ac:dyDescent="0.2">
      <c r="A12" s="690" t="s">
        <v>73</v>
      </c>
      <c r="B12" s="25">
        <v>54900</v>
      </c>
      <c r="C12" s="691">
        <v>51500</v>
      </c>
      <c r="D12" s="691">
        <v>30000</v>
      </c>
      <c r="E12" s="691">
        <v>22000</v>
      </c>
      <c r="F12" s="8"/>
      <c r="G12" s="692"/>
      <c r="H12" s="8"/>
      <c r="I12" s="8"/>
      <c r="J12" s="693"/>
      <c r="K12" s="693"/>
      <c r="L12" s="8"/>
    </row>
    <row r="13" spans="1:13" x14ac:dyDescent="0.2">
      <c r="A13" s="690" t="s">
        <v>74</v>
      </c>
      <c r="B13" s="25">
        <v>54400</v>
      </c>
      <c r="C13" s="691">
        <v>49700</v>
      </c>
      <c r="D13" s="691">
        <v>27800</v>
      </c>
      <c r="E13" s="691">
        <v>26200</v>
      </c>
      <c r="F13" s="8"/>
      <c r="G13" s="692"/>
      <c r="H13" s="8"/>
      <c r="I13" s="8"/>
      <c r="J13" s="693"/>
      <c r="K13" s="693"/>
      <c r="L13" s="8"/>
    </row>
    <row r="14" spans="1:13" x14ac:dyDescent="0.2">
      <c r="A14" s="690" t="s">
        <v>75</v>
      </c>
      <c r="B14" s="25">
        <v>54300</v>
      </c>
      <c r="C14" s="691">
        <v>47300</v>
      </c>
      <c r="D14" s="691">
        <v>25500</v>
      </c>
      <c r="E14" s="691">
        <v>26900</v>
      </c>
      <c r="F14" s="8"/>
      <c r="G14" s="692"/>
      <c r="H14" s="8"/>
      <c r="I14" s="8"/>
      <c r="J14" s="693"/>
      <c r="K14" s="693"/>
      <c r="L14" s="8"/>
    </row>
    <row r="15" spans="1:13" x14ac:dyDescent="0.2">
      <c r="A15" s="690" t="s">
        <v>76</v>
      </c>
      <c r="B15" s="25">
        <v>61900</v>
      </c>
      <c r="C15" s="691">
        <v>46400</v>
      </c>
      <c r="D15" s="691">
        <v>28500</v>
      </c>
      <c r="E15" s="691">
        <v>25400</v>
      </c>
      <c r="F15" s="8"/>
      <c r="G15" s="692"/>
      <c r="H15" s="8"/>
      <c r="I15" s="8"/>
      <c r="J15" s="693"/>
      <c r="K15" s="693"/>
      <c r="L15" s="8"/>
    </row>
    <row r="16" spans="1:13" x14ac:dyDescent="0.2">
      <c r="A16" s="690" t="s">
        <v>77</v>
      </c>
      <c r="B16" s="25">
        <v>57300</v>
      </c>
      <c r="C16" s="691">
        <v>44800</v>
      </c>
      <c r="D16" s="691">
        <v>41800</v>
      </c>
      <c r="E16" s="691">
        <v>29000</v>
      </c>
      <c r="F16" s="8"/>
      <c r="G16" s="692"/>
      <c r="H16" s="8"/>
      <c r="I16" s="8"/>
      <c r="J16" s="693"/>
      <c r="K16" s="693"/>
      <c r="L16" s="8"/>
    </row>
    <row r="17" spans="1:12" x14ac:dyDescent="0.2">
      <c r="A17" s="690" t="s">
        <v>78</v>
      </c>
      <c r="B17" s="25">
        <v>53300</v>
      </c>
      <c r="C17" s="691">
        <v>44400</v>
      </c>
      <c r="D17" s="691">
        <v>41300</v>
      </c>
      <c r="E17" s="691">
        <v>31400</v>
      </c>
      <c r="F17" s="8"/>
      <c r="G17" s="692"/>
      <c r="H17" s="8"/>
      <c r="I17" s="8"/>
      <c r="J17" s="693"/>
      <c r="K17" s="693"/>
      <c r="L17" s="8"/>
    </row>
    <row r="18" spans="1:12" x14ac:dyDescent="0.2">
      <c r="A18" s="690" t="s">
        <v>79</v>
      </c>
      <c r="B18" s="25">
        <v>51500</v>
      </c>
      <c r="C18" s="691">
        <v>42700</v>
      </c>
      <c r="D18" s="691">
        <v>45100</v>
      </c>
      <c r="E18" s="691">
        <v>20900</v>
      </c>
      <c r="F18" s="8"/>
      <c r="G18" s="692"/>
      <c r="H18" s="8"/>
      <c r="I18" s="8"/>
      <c r="J18" s="693"/>
      <c r="K18" s="693"/>
      <c r="L18" s="8"/>
    </row>
    <row r="19" spans="1:12" x14ac:dyDescent="0.2">
      <c r="A19" s="690" t="s">
        <v>80</v>
      </c>
      <c r="B19" s="25">
        <v>53300</v>
      </c>
      <c r="C19" s="691">
        <v>41800</v>
      </c>
      <c r="D19" s="691">
        <v>45200</v>
      </c>
      <c r="E19" s="691">
        <v>30300</v>
      </c>
      <c r="F19" s="8"/>
      <c r="G19" s="692"/>
      <c r="H19" s="8"/>
      <c r="I19" s="8"/>
      <c r="J19" s="693"/>
      <c r="K19" s="693"/>
      <c r="L19" s="8"/>
    </row>
    <row r="20" spans="1:12" x14ac:dyDescent="0.2">
      <c r="A20" s="690" t="s">
        <v>81</v>
      </c>
      <c r="B20" s="25">
        <v>45400</v>
      </c>
      <c r="C20" s="691">
        <v>41300</v>
      </c>
      <c r="D20" s="691">
        <v>45100</v>
      </c>
      <c r="E20" s="691">
        <v>24800</v>
      </c>
      <c r="F20" s="8"/>
      <c r="G20" s="692"/>
      <c r="H20" s="8"/>
      <c r="I20" s="8"/>
      <c r="J20" s="693"/>
      <c r="K20" s="693"/>
      <c r="L20" s="8"/>
    </row>
    <row r="21" spans="1:12" x14ac:dyDescent="0.2">
      <c r="A21" s="690" t="s">
        <v>82</v>
      </c>
      <c r="B21" s="25">
        <v>45000</v>
      </c>
      <c r="C21" s="691">
        <v>41700</v>
      </c>
      <c r="D21" s="691">
        <v>47400</v>
      </c>
      <c r="E21" s="691">
        <v>24600</v>
      </c>
      <c r="F21" s="8"/>
      <c r="G21" s="692"/>
      <c r="H21" s="8"/>
      <c r="I21" s="8"/>
      <c r="J21" s="693"/>
      <c r="K21" s="693"/>
      <c r="L21" s="8"/>
    </row>
    <row r="22" spans="1:12" x14ac:dyDescent="0.2">
      <c r="A22" s="690" t="s">
        <v>83</v>
      </c>
      <c r="B22" s="25">
        <v>43700</v>
      </c>
      <c r="C22" s="691">
        <v>40800</v>
      </c>
      <c r="D22" s="691">
        <v>44200</v>
      </c>
      <c r="E22" s="691">
        <v>16900</v>
      </c>
      <c r="F22" s="8"/>
      <c r="G22" s="692"/>
      <c r="H22" s="8"/>
      <c r="I22" s="8"/>
      <c r="J22" s="693"/>
      <c r="K22" s="693"/>
      <c r="L22" s="8"/>
    </row>
    <row r="23" spans="1:12" x14ac:dyDescent="0.2">
      <c r="A23" s="690" t="s">
        <v>84</v>
      </c>
      <c r="B23" s="25">
        <v>45100</v>
      </c>
      <c r="C23" s="691">
        <v>42100</v>
      </c>
      <c r="D23" s="691">
        <v>35900</v>
      </c>
      <c r="E23" s="691">
        <v>26200</v>
      </c>
      <c r="F23" s="8"/>
      <c r="G23" s="692"/>
      <c r="H23" s="8"/>
      <c r="I23" s="8"/>
      <c r="J23" s="693"/>
      <c r="K23" s="693"/>
      <c r="L23" s="8"/>
    </row>
    <row r="24" spans="1:12" x14ac:dyDescent="0.2">
      <c r="A24" s="690" t="s">
        <v>85</v>
      </c>
      <c r="B24" s="25">
        <v>47700</v>
      </c>
      <c r="C24" s="691">
        <v>39800</v>
      </c>
      <c r="D24" s="691">
        <v>28200</v>
      </c>
      <c r="E24" s="691">
        <v>26100</v>
      </c>
      <c r="F24" s="8"/>
      <c r="G24" s="692"/>
      <c r="H24" s="8"/>
      <c r="I24" s="8"/>
      <c r="J24" s="693"/>
      <c r="K24" s="693"/>
      <c r="L24" s="8"/>
    </row>
    <row r="25" spans="1:12" x14ac:dyDescent="0.2">
      <c r="A25" s="690" t="s">
        <v>86</v>
      </c>
      <c r="B25" s="25">
        <v>49200</v>
      </c>
      <c r="C25" s="691">
        <v>39700</v>
      </c>
      <c r="D25" s="691">
        <v>33200</v>
      </c>
      <c r="E25" s="691">
        <v>25200</v>
      </c>
      <c r="F25" s="8"/>
      <c r="G25" s="692"/>
      <c r="H25" s="8"/>
      <c r="I25" s="8"/>
      <c r="J25" s="693"/>
      <c r="K25" s="693"/>
      <c r="L25" s="8"/>
    </row>
    <row r="26" spans="1:12" x14ac:dyDescent="0.2">
      <c r="A26" s="690" t="s">
        <v>87</v>
      </c>
      <c r="B26" s="25">
        <v>47200</v>
      </c>
      <c r="C26" s="691">
        <v>38800</v>
      </c>
      <c r="D26" s="691">
        <v>37800</v>
      </c>
      <c r="E26" s="691">
        <v>18200</v>
      </c>
      <c r="F26" s="8"/>
      <c r="G26" s="692"/>
      <c r="H26" s="8"/>
      <c r="I26" s="8"/>
      <c r="J26" s="693"/>
      <c r="K26" s="693"/>
      <c r="L26" s="8"/>
    </row>
    <row r="27" spans="1:12" x14ac:dyDescent="0.2">
      <c r="A27" s="690" t="s">
        <v>88</v>
      </c>
      <c r="B27" s="25">
        <v>46300</v>
      </c>
      <c r="C27" s="691">
        <v>37500</v>
      </c>
      <c r="D27" s="691">
        <v>40400</v>
      </c>
      <c r="E27" s="691">
        <v>17500</v>
      </c>
      <c r="F27" s="8"/>
      <c r="G27" s="692"/>
      <c r="H27" s="8"/>
      <c r="I27" s="8"/>
      <c r="J27" s="693"/>
      <c r="K27" s="693"/>
      <c r="L27" s="8"/>
    </row>
    <row r="28" spans="1:12" x14ac:dyDescent="0.2">
      <c r="A28" s="690" t="s">
        <v>89</v>
      </c>
      <c r="B28" s="25">
        <v>47600</v>
      </c>
      <c r="C28" s="691">
        <v>37100</v>
      </c>
      <c r="D28" s="691">
        <v>32900</v>
      </c>
      <c r="E28" s="691">
        <v>19500</v>
      </c>
      <c r="F28" s="8"/>
      <c r="G28" s="692"/>
      <c r="H28" s="8"/>
      <c r="I28" s="8"/>
      <c r="J28" s="693"/>
      <c r="K28" s="693"/>
      <c r="L28" s="8"/>
    </row>
    <row r="29" spans="1:12" x14ac:dyDescent="0.2">
      <c r="A29" s="694" t="s">
        <v>90</v>
      </c>
      <c r="B29" s="37">
        <v>47700</v>
      </c>
      <c r="C29" s="695">
        <v>37700</v>
      </c>
      <c r="D29" s="695">
        <v>32900</v>
      </c>
      <c r="E29" s="695">
        <v>22000</v>
      </c>
      <c r="F29" s="8"/>
      <c r="G29" s="692"/>
      <c r="H29" s="8"/>
      <c r="I29" s="8"/>
      <c r="J29" s="693"/>
      <c r="K29" s="693"/>
      <c r="L29" s="8"/>
    </row>
    <row r="30" spans="1:12" x14ac:dyDescent="0.2">
      <c r="A30" s="696"/>
      <c r="B30" s="697"/>
      <c r="C30" s="698"/>
      <c r="D30" s="698"/>
      <c r="E30" s="698"/>
      <c r="F30" s="8"/>
      <c r="G30" s="692"/>
      <c r="H30" s="8"/>
      <c r="I30" s="8"/>
      <c r="J30" s="693"/>
      <c r="K30" s="693"/>
      <c r="L30" s="8"/>
    </row>
    <row r="31" spans="1:12" x14ac:dyDescent="0.2">
      <c r="B31" s="12"/>
      <c r="C31" s="12"/>
      <c r="F31" s="8"/>
      <c r="G31" s="8"/>
      <c r="H31" s="8"/>
      <c r="I31" s="8"/>
      <c r="J31" s="8"/>
      <c r="K31" s="8"/>
      <c r="L31" s="8"/>
    </row>
    <row r="32" spans="1:12" x14ac:dyDescent="0.2">
      <c r="A32" s="699" t="s">
        <v>96</v>
      </c>
      <c r="B32" s="378"/>
      <c r="C32" s="378"/>
      <c r="D32" s="378"/>
      <c r="E32" s="700"/>
    </row>
    <row r="33" spans="1:5" ht="13.15" customHeight="1" x14ac:dyDescent="0.2">
      <c r="A33" s="1260" t="s">
        <v>522</v>
      </c>
      <c r="B33" s="1260"/>
      <c r="C33" s="1260"/>
      <c r="D33" s="1260"/>
      <c r="E33" s="1260"/>
    </row>
    <row r="34" spans="1:5" ht="10.5" customHeight="1" x14ac:dyDescent="0.2">
      <c r="A34" s="1260"/>
      <c r="B34" s="1260"/>
      <c r="C34" s="1260"/>
      <c r="D34" s="1260"/>
      <c r="E34" s="1260"/>
    </row>
    <row r="35" spans="1:5" ht="10.5" customHeight="1" x14ac:dyDescent="0.2">
      <c r="A35" s="1261" t="s">
        <v>98</v>
      </c>
      <c r="B35" s="1261"/>
      <c r="C35" s="1261"/>
      <c r="D35" s="1261"/>
      <c r="E35" s="1261"/>
    </row>
    <row r="36" spans="1:5" ht="10.5" customHeight="1" x14ac:dyDescent="0.2">
      <c r="A36" s="1262" t="s">
        <v>523</v>
      </c>
      <c r="B36" s="1262"/>
      <c r="C36" s="1262"/>
      <c r="D36" s="1262"/>
      <c r="E36" s="1263"/>
    </row>
    <row r="37" spans="1:5" x14ac:dyDescent="0.2">
      <c r="A37" s="12"/>
      <c r="B37" s="12"/>
      <c r="C37" s="12"/>
    </row>
    <row r="38" spans="1:5" ht="10.5" customHeight="1" x14ac:dyDescent="0.2">
      <c r="A38" s="1264" t="s">
        <v>22</v>
      </c>
      <c r="B38" s="1265"/>
      <c r="C38" s="12"/>
    </row>
    <row r="39" spans="1:5" x14ac:dyDescent="0.2">
      <c r="A39" s="12"/>
      <c r="B39" s="12"/>
      <c r="C39" s="12"/>
      <c r="E39" s="9"/>
    </row>
  </sheetData>
  <mergeCells count="12">
    <mergeCell ref="A33:E34"/>
    <mergeCell ref="A35:E35"/>
    <mergeCell ref="A36:E36"/>
    <mergeCell ref="A38:B38"/>
    <mergeCell ref="A1:D1"/>
    <mergeCell ref="F1:G1"/>
    <mergeCell ref="A3:G3"/>
    <mergeCell ref="A5:A7"/>
    <mergeCell ref="B5:B7"/>
    <mergeCell ref="C5:C7"/>
    <mergeCell ref="D5:D7"/>
    <mergeCell ref="E5:E7"/>
  </mergeCells>
  <hyperlinks>
    <hyperlink ref="F1:G1" location="Contents!A1" display="back to conten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showGridLines="0" zoomScaleNormal="100" workbookViewId="0">
      <selection sqref="A1:G1"/>
    </sheetView>
  </sheetViews>
  <sheetFormatPr defaultRowHeight="12.75" x14ac:dyDescent="0.2"/>
  <cols>
    <col min="1" max="1" width="10.85546875" customWidth="1"/>
    <col min="2" max="2" width="2.42578125" customWidth="1"/>
    <col min="3" max="5" width="9.140625" customWidth="1"/>
    <col min="6" max="6" width="2.42578125" customWidth="1"/>
    <col min="7" max="11" width="9.140625" customWidth="1"/>
  </cols>
  <sheetData>
    <row r="1" spans="1:21" ht="18" customHeight="1" x14ac:dyDescent="0.25">
      <c r="A1" s="1251" t="s">
        <v>497</v>
      </c>
      <c r="B1" s="1251"/>
      <c r="C1" s="1251"/>
      <c r="D1" s="1251"/>
      <c r="E1" s="1251"/>
      <c r="F1" s="1251"/>
      <c r="G1" s="1251"/>
      <c r="H1" s="546"/>
      <c r="I1" s="1252" t="s">
        <v>24</v>
      </c>
      <c r="J1" s="1252"/>
      <c r="K1" s="546"/>
      <c r="L1" s="546"/>
      <c r="M1" s="546"/>
      <c r="N1" s="546"/>
      <c r="O1" s="546"/>
      <c r="P1" s="84"/>
      <c r="Q1" s="84"/>
    </row>
    <row r="2" spans="1:21" ht="15" customHeight="1" x14ac:dyDescent="0.25">
      <c r="A2" s="546"/>
      <c r="B2" s="546"/>
      <c r="C2" s="546"/>
      <c r="D2" s="546"/>
      <c r="E2" s="546"/>
      <c r="F2" s="546"/>
      <c r="G2" s="546"/>
      <c r="H2" s="546"/>
      <c r="I2" s="546"/>
      <c r="J2" s="546"/>
      <c r="K2" s="546"/>
      <c r="L2" s="546"/>
      <c r="M2" s="546"/>
      <c r="N2" s="546"/>
      <c r="O2" s="546"/>
      <c r="P2" s="84"/>
      <c r="Q2" s="84"/>
    </row>
    <row r="3" spans="1:21" ht="12.75" customHeight="1" x14ac:dyDescent="0.2">
      <c r="A3" s="1253" t="s">
        <v>524</v>
      </c>
      <c r="B3" s="1253"/>
      <c r="C3" s="1253"/>
      <c r="D3" s="1253"/>
      <c r="E3" s="1253"/>
      <c r="F3" s="1253"/>
      <c r="G3" s="1253"/>
      <c r="H3" s="1253"/>
      <c r="I3" s="1253"/>
      <c r="J3" s="1253"/>
      <c r="K3" s="1253"/>
      <c r="L3" s="1253"/>
      <c r="M3" s="1254"/>
      <c r="N3" s="659"/>
      <c r="O3" s="659"/>
    </row>
    <row r="4" spans="1:21" ht="12.75" customHeight="1" x14ac:dyDescent="0.2"/>
    <row r="5" spans="1:21" ht="12.75" customHeight="1" x14ac:dyDescent="0.25">
      <c r="A5" s="701"/>
      <c r="B5" s="701"/>
      <c r="C5" s="1266" t="s">
        <v>525</v>
      </c>
      <c r="D5" s="1266"/>
      <c r="E5" s="1266"/>
      <c r="F5" s="702"/>
      <c r="G5" s="1266" t="s">
        <v>526</v>
      </c>
      <c r="H5" s="1266"/>
      <c r="I5" s="1266"/>
      <c r="L5" s="703"/>
      <c r="M5" s="703"/>
      <c r="N5" s="1269" t="s">
        <v>525</v>
      </c>
      <c r="O5" s="1269"/>
      <c r="P5" s="1269"/>
      <c r="Q5" s="704"/>
      <c r="R5" s="1269" t="s">
        <v>526</v>
      </c>
      <c r="S5" s="1269"/>
      <c r="T5" s="1269"/>
      <c r="U5" s="195"/>
    </row>
    <row r="6" spans="1:21" ht="12.75" customHeight="1" x14ac:dyDescent="0.25">
      <c r="A6" s="1270" t="s">
        <v>527</v>
      </c>
      <c r="B6" s="701"/>
      <c r="C6" s="1272" t="s">
        <v>528</v>
      </c>
      <c r="D6" s="1272" t="s">
        <v>529</v>
      </c>
      <c r="E6" s="1272" t="s">
        <v>530</v>
      </c>
      <c r="F6" s="705"/>
      <c r="G6" s="1272" t="s">
        <v>528</v>
      </c>
      <c r="H6" s="1272" t="s">
        <v>529</v>
      </c>
      <c r="I6" s="1272" t="s">
        <v>530</v>
      </c>
      <c r="L6" s="703"/>
      <c r="M6" s="703"/>
      <c r="N6" s="704"/>
      <c r="O6" s="704"/>
      <c r="P6" s="704"/>
      <c r="Q6" s="704"/>
      <c r="R6" s="704"/>
      <c r="S6" s="704"/>
      <c r="T6" s="704"/>
      <c r="U6" s="195"/>
    </row>
    <row r="7" spans="1:21" x14ac:dyDescent="0.2">
      <c r="A7" s="1271"/>
      <c r="B7" s="195"/>
      <c r="C7" s="1273"/>
      <c r="D7" s="1273"/>
      <c r="E7" s="1273"/>
      <c r="F7" s="184"/>
      <c r="G7" s="1273"/>
      <c r="H7" s="1273"/>
      <c r="I7" s="1273"/>
      <c r="L7" s="706" t="s">
        <v>527</v>
      </c>
      <c r="M7" s="706"/>
      <c r="N7" s="707" t="s">
        <v>528</v>
      </c>
      <c r="O7" s="707" t="s">
        <v>529</v>
      </c>
      <c r="P7" s="707" t="s">
        <v>530</v>
      </c>
      <c r="Q7" s="707"/>
      <c r="R7" s="707" t="s">
        <v>528</v>
      </c>
      <c r="S7" s="707" t="s">
        <v>529</v>
      </c>
      <c r="T7" s="707" t="s">
        <v>530</v>
      </c>
      <c r="U7" s="195"/>
    </row>
    <row r="8" spans="1:21" x14ac:dyDescent="0.2">
      <c r="A8" s="195"/>
      <c r="B8" s="195"/>
      <c r="C8" s="184"/>
      <c r="D8" s="184"/>
      <c r="E8" s="184"/>
      <c r="F8" s="184"/>
      <c r="G8" s="184"/>
      <c r="H8" s="184"/>
      <c r="I8" s="184"/>
      <c r="L8" s="706"/>
      <c r="M8" s="706"/>
      <c r="N8" s="707"/>
      <c r="O8" s="707"/>
      <c r="P8" s="707"/>
      <c r="Q8" s="707"/>
      <c r="R8" s="707"/>
      <c r="S8" s="707"/>
      <c r="T8" s="707"/>
      <c r="U8" s="195"/>
    </row>
    <row r="9" spans="1:21" ht="12.75" customHeight="1" x14ac:dyDescent="0.2">
      <c r="A9" s="195" t="s">
        <v>531</v>
      </c>
      <c r="B9" s="195"/>
      <c r="C9" s="196">
        <v>-2944</v>
      </c>
      <c r="D9" s="196">
        <v>4594</v>
      </c>
      <c r="E9" s="196">
        <f>D9+C9</f>
        <v>1650</v>
      </c>
      <c r="F9" s="196"/>
      <c r="G9" s="196">
        <v>-6200</v>
      </c>
      <c r="H9" s="196">
        <v>4552</v>
      </c>
      <c r="I9" s="196">
        <f>H9+G9</f>
        <v>-1648</v>
      </c>
      <c r="L9" s="706" t="s">
        <v>532</v>
      </c>
      <c r="M9" s="706"/>
      <c r="N9" s="708">
        <f t="shared" ref="N9:P11" si="0">C9/1000</f>
        <v>-2.944</v>
      </c>
      <c r="O9" s="708">
        <f t="shared" si="0"/>
        <v>4.5940000000000003</v>
      </c>
      <c r="P9" s="708">
        <f t="shared" si="0"/>
        <v>1.65</v>
      </c>
      <c r="Q9" s="708"/>
      <c r="R9" s="708">
        <f t="shared" ref="R9:T11" si="1">G9/1000</f>
        <v>-6.2</v>
      </c>
      <c r="S9" s="708">
        <f t="shared" si="1"/>
        <v>4.5519999999999996</v>
      </c>
      <c r="T9" s="708">
        <f t="shared" si="1"/>
        <v>-1.6479999999999999</v>
      </c>
      <c r="U9" s="195"/>
    </row>
    <row r="10" spans="1:21" ht="12.75" customHeight="1" x14ac:dyDescent="0.2">
      <c r="A10" s="195" t="s">
        <v>533</v>
      </c>
      <c r="B10" s="195"/>
      <c r="C10" s="196">
        <v>-5478</v>
      </c>
      <c r="D10" s="196">
        <v>12400</v>
      </c>
      <c r="E10" s="709">
        <v>11400</v>
      </c>
      <c r="F10" s="196"/>
      <c r="G10" s="196">
        <v>-11770</v>
      </c>
      <c r="H10" s="196">
        <v>9239</v>
      </c>
      <c r="I10" s="196">
        <f t="shared" ref="I10:I17" si="2">H10+G10</f>
        <v>-2531</v>
      </c>
      <c r="L10" s="706" t="s">
        <v>534</v>
      </c>
      <c r="M10" s="706"/>
      <c r="N10" s="708">
        <f t="shared" si="0"/>
        <v>-5.4779999999999998</v>
      </c>
      <c r="O10" s="708">
        <f t="shared" si="0"/>
        <v>12.4</v>
      </c>
      <c r="P10" s="708">
        <f t="shared" si="0"/>
        <v>11.4</v>
      </c>
      <c r="Q10" s="708"/>
      <c r="R10" s="708">
        <f t="shared" si="1"/>
        <v>-11.77</v>
      </c>
      <c r="S10" s="708">
        <f t="shared" si="1"/>
        <v>9.2390000000000008</v>
      </c>
      <c r="T10" s="708">
        <f t="shared" si="1"/>
        <v>-2.5310000000000001</v>
      </c>
      <c r="U10" s="195"/>
    </row>
    <row r="11" spans="1:21" ht="12.75" customHeight="1" x14ac:dyDescent="0.2">
      <c r="A11" s="195" t="s">
        <v>535</v>
      </c>
      <c r="B11" s="195"/>
      <c r="C11" s="196">
        <v>-7580</v>
      </c>
      <c r="D11" s="196">
        <v>9779</v>
      </c>
      <c r="E11" s="196">
        <f t="shared" ref="E11:E17" si="3">D11+C11</f>
        <v>2199</v>
      </c>
      <c r="F11" s="196"/>
      <c r="G11" s="709">
        <v>-11135</v>
      </c>
      <c r="H11" s="196">
        <v>10734</v>
      </c>
      <c r="I11" s="196">
        <f t="shared" si="2"/>
        <v>-401</v>
      </c>
      <c r="L11" s="706" t="s">
        <v>536</v>
      </c>
      <c r="M11" s="706"/>
      <c r="N11" s="708">
        <f t="shared" si="0"/>
        <v>-7.58</v>
      </c>
      <c r="O11" s="708">
        <f t="shared" si="0"/>
        <v>9.7789999999999999</v>
      </c>
      <c r="P11" s="708">
        <f t="shared" si="0"/>
        <v>2.1989999999999998</v>
      </c>
      <c r="Q11" s="708"/>
      <c r="R11" s="708">
        <f t="shared" si="1"/>
        <v>-11.135</v>
      </c>
      <c r="S11" s="708">
        <f t="shared" si="1"/>
        <v>10.734</v>
      </c>
      <c r="T11" s="708">
        <f t="shared" si="1"/>
        <v>-0.40100000000000002</v>
      </c>
      <c r="U11" s="195"/>
    </row>
    <row r="12" spans="1:21" ht="12.75" customHeight="1" x14ac:dyDescent="0.2">
      <c r="A12" s="710" t="s">
        <v>537</v>
      </c>
      <c r="C12" s="185">
        <v>-2770</v>
      </c>
      <c r="D12" s="185">
        <v>3432</v>
      </c>
      <c r="E12" s="196">
        <f t="shared" si="3"/>
        <v>662</v>
      </c>
      <c r="F12" s="185"/>
      <c r="G12" s="709">
        <v>-6091</v>
      </c>
      <c r="H12" s="709">
        <v>4644</v>
      </c>
      <c r="I12" s="196">
        <f t="shared" si="2"/>
        <v>-1447</v>
      </c>
      <c r="J12" s="379"/>
      <c r="K12" s="379"/>
      <c r="L12" s="710"/>
      <c r="M12" s="195"/>
      <c r="N12" s="195"/>
      <c r="O12" s="195"/>
      <c r="P12" s="195"/>
      <c r="Q12" s="195"/>
      <c r="R12" s="195"/>
      <c r="S12" s="195"/>
      <c r="T12" s="195"/>
      <c r="U12" s="195"/>
    </row>
    <row r="13" spans="1:21" ht="12.75" customHeight="1" x14ac:dyDescent="0.2">
      <c r="A13" s="710" t="s">
        <v>538</v>
      </c>
      <c r="C13" s="185">
        <v>-1451</v>
      </c>
      <c r="D13" s="185">
        <v>1457</v>
      </c>
      <c r="E13" s="196">
        <f t="shared" si="3"/>
        <v>6</v>
      </c>
      <c r="F13" s="185"/>
      <c r="G13" s="709">
        <v>-4837</v>
      </c>
      <c r="H13" s="709">
        <v>3300</v>
      </c>
      <c r="I13" s="196">
        <f t="shared" si="2"/>
        <v>-1537</v>
      </c>
    </row>
    <row r="14" spans="1:21" ht="12.75" customHeight="1" x14ac:dyDescent="0.2">
      <c r="A14" s="710" t="s">
        <v>539</v>
      </c>
      <c r="C14" s="185">
        <v>-949</v>
      </c>
      <c r="D14" s="185">
        <v>753</v>
      </c>
      <c r="E14" s="196">
        <f t="shared" si="3"/>
        <v>-196</v>
      </c>
      <c r="F14" s="711"/>
      <c r="G14" s="712">
        <v>-4083</v>
      </c>
      <c r="H14" s="709">
        <v>2544</v>
      </c>
      <c r="I14" s="196">
        <f t="shared" si="2"/>
        <v>-1539</v>
      </c>
    </row>
    <row r="15" spans="1:21" ht="12.75" customHeight="1" x14ac:dyDescent="0.2">
      <c r="A15" s="710" t="s">
        <v>540</v>
      </c>
      <c r="C15" s="185">
        <v>-552</v>
      </c>
      <c r="D15" s="185">
        <v>369</v>
      </c>
      <c r="E15" s="196">
        <f t="shared" si="3"/>
        <v>-183</v>
      </c>
      <c r="F15" s="185"/>
      <c r="G15" s="709">
        <v>-2273</v>
      </c>
      <c r="H15" s="709">
        <v>1671</v>
      </c>
      <c r="I15" s="196">
        <f t="shared" si="2"/>
        <v>-602</v>
      </c>
    </row>
    <row r="16" spans="1:21" ht="12.75" customHeight="1" x14ac:dyDescent="0.2">
      <c r="A16" s="202" t="s">
        <v>541</v>
      </c>
      <c r="B16" s="713"/>
      <c r="C16" s="712">
        <v>-202</v>
      </c>
      <c r="D16" s="712">
        <v>107</v>
      </c>
      <c r="E16" s="196">
        <f t="shared" si="3"/>
        <v>-95</v>
      </c>
      <c r="F16" s="711"/>
      <c r="G16" s="712">
        <v>-822</v>
      </c>
      <c r="H16" s="709">
        <v>688</v>
      </c>
      <c r="I16" s="196">
        <f t="shared" si="2"/>
        <v>-134</v>
      </c>
      <c r="K16" s="180"/>
    </row>
    <row r="17" spans="1:9" ht="12.75" customHeight="1" x14ac:dyDescent="0.2">
      <c r="A17" s="710" t="s">
        <v>542</v>
      </c>
      <c r="C17" s="185">
        <v>-74</v>
      </c>
      <c r="D17" s="185">
        <v>28</v>
      </c>
      <c r="E17" s="196">
        <f t="shared" si="3"/>
        <v>-46</v>
      </c>
      <c r="F17" s="185"/>
      <c r="G17" s="709">
        <v>-443</v>
      </c>
      <c r="H17" s="709">
        <v>301</v>
      </c>
      <c r="I17" s="196">
        <f t="shared" si="2"/>
        <v>-142</v>
      </c>
    </row>
    <row r="18" spans="1:9" ht="12.75" customHeight="1" x14ac:dyDescent="0.2"/>
    <row r="19" spans="1:9" ht="12.75" customHeight="1" x14ac:dyDescent="0.2">
      <c r="A19" s="1267" t="s">
        <v>96</v>
      </c>
      <c r="B19" s="1267"/>
    </row>
    <row r="20" spans="1:9" ht="12.75" customHeight="1" x14ac:dyDescent="0.2">
      <c r="A20" s="1268" t="s">
        <v>543</v>
      </c>
      <c r="B20" s="1268"/>
      <c r="C20" s="1268"/>
      <c r="D20" s="1268"/>
    </row>
    <row r="21" spans="1:9" ht="12.75" customHeight="1" x14ac:dyDescent="0.2">
      <c r="A21" s="1268" t="s">
        <v>544</v>
      </c>
      <c r="B21" s="1268"/>
      <c r="C21" s="1268"/>
      <c r="D21" s="1268"/>
      <c r="E21" s="1268"/>
      <c r="F21" s="1268"/>
      <c r="G21" s="1268"/>
    </row>
    <row r="22" spans="1:9" ht="12.75" customHeight="1" x14ac:dyDescent="0.2">
      <c r="A22" s="714"/>
      <c r="B22" s="714"/>
      <c r="C22" s="714"/>
      <c r="D22" s="714"/>
      <c r="E22" s="714"/>
      <c r="F22" s="714"/>
      <c r="G22" s="714"/>
    </row>
    <row r="23" spans="1:9" ht="12.75" customHeight="1" x14ac:dyDescent="0.2">
      <c r="A23" s="987" t="s">
        <v>22</v>
      </c>
      <c r="B23" s="987"/>
      <c r="C23" s="987"/>
    </row>
    <row r="24" spans="1:9" ht="12.75" customHeight="1" x14ac:dyDescent="0.2"/>
    <row r="25" spans="1:9" ht="12.75" customHeight="1" x14ac:dyDescent="0.2"/>
    <row r="26" spans="1:9" ht="12.75" customHeight="1" x14ac:dyDescent="0.2"/>
    <row r="27" spans="1:9" ht="12.75" customHeight="1" x14ac:dyDescent="0.2"/>
    <row r="28" spans="1:9" ht="12.75" customHeight="1" x14ac:dyDescent="0.2"/>
    <row r="29" spans="1:9" ht="12.75" customHeight="1" x14ac:dyDescent="0.2"/>
    <row r="30" spans="1:9" ht="12.75" customHeight="1" x14ac:dyDescent="0.2"/>
    <row r="31" spans="1:9" ht="12.75" customHeight="1" x14ac:dyDescent="0.2"/>
    <row r="32" spans="1:9" ht="12.75" customHeight="1" x14ac:dyDescent="0.2"/>
  </sheetData>
  <mergeCells count="18">
    <mergeCell ref="A19:B19"/>
    <mergeCell ref="A20:D20"/>
    <mergeCell ref="A21:G21"/>
    <mergeCell ref="A23:C23"/>
    <mergeCell ref="R5:T5"/>
    <mergeCell ref="A6:A7"/>
    <mergeCell ref="C6:C7"/>
    <mergeCell ref="D6:D7"/>
    <mergeCell ref="E6:E7"/>
    <mergeCell ref="G6:G7"/>
    <mergeCell ref="H6:H7"/>
    <mergeCell ref="I6:I7"/>
    <mergeCell ref="N5:P5"/>
    <mergeCell ref="A1:G1"/>
    <mergeCell ref="I1:J1"/>
    <mergeCell ref="A3:M3"/>
    <mergeCell ref="C5:E5"/>
    <mergeCell ref="G5:I5"/>
  </mergeCells>
  <hyperlinks>
    <hyperlink ref="I1:J1" location="Contents!A1" display="back to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workbookViewId="0">
      <selection sqref="A1:D1"/>
    </sheetView>
  </sheetViews>
  <sheetFormatPr defaultRowHeight="12.75" x14ac:dyDescent="0.2"/>
  <cols>
    <col min="1" max="1" width="19.7109375" style="2" customWidth="1"/>
    <col min="2" max="2" width="13.42578125" style="2" bestFit="1" customWidth="1"/>
    <col min="3" max="16384" width="9.140625" style="2"/>
  </cols>
  <sheetData>
    <row r="1" spans="1:12" ht="18" customHeight="1" x14ac:dyDescent="0.25">
      <c r="A1" s="1251" t="s">
        <v>497</v>
      </c>
      <c r="B1" s="1251"/>
      <c r="C1" s="1251"/>
      <c r="D1" s="1251"/>
      <c r="E1" s="546"/>
      <c r="F1" s="1252" t="s">
        <v>24</v>
      </c>
      <c r="G1" s="1252"/>
      <c r="H1" s="546"/>
      <c r="K1" s="546"/>
      <c r="L1" s="546"/>
    </row>
    <row r="2" spans="1:12" ht="15" customHeight="1" x14ac:dyDescent="0.25">
      <c r="A2" s="546"/>
      <c r="B2" s="546"/>
      <c r="C2" s="546"/>
      <c r="D2" s="546"/>
      <c r="E2" s="546"/>
      <c r="F2" s="546"/>
      <c r="G2" s="546"/>
      <c r="H2" s="546"/>
      <c r="I2" s="546"/>
      <c r="J2" s="546"/>
      <c r="K2" s="546"/>
      <c r="L2" s="546"/>
    </row>
    <row r="3" spans="1:12" ht="12.75" customHeight="1" x14ac:dyDescent="0.2">
      <c r="A3" s="1274" t="s">
        <v>545</v>
      </c>
      <c r="B3" s="1253"/>
      <c r="C3" s="1253"/>
      <c r="D3" s="1253"/>
      <c r="E3" s="1253"/>
      <c r="F3" s="1253"/>
      <c r="G3" s="1253"/>
      <c r="H3" s="1253"/>
      <c r="I3" s="1253"/>
      <c r="J3" s="1253"/>
      <c r="K3" s="1253"/>
      <c r="L3" s="1253"/>
    </row>
    <row r="4" spans="1:12" ht="12.75" customHeight="1" x14ac:dyDescent="0.2"/>
    <row r="5" spans="1:12" ht="12.75" customHeight="1" x14ac:dyDescent="0.2">
      <c r="A5" s="1275" t="s">
        <v>101</v>
      </c>
      <c r="B5" s="1277" t="s">
        <v>95</v>
      </c>
    </row>
    <row r="6" spans="1:12" x14ac:dyDescent="0.2">
      <c r="A6" s="1276"/>
      <c r="B6" s="1278"/>
    </row>
    <row r="7" spans="1:12" x14ac:dyDescent="0.2">
      <c r="A7" s="2" t="s">
        <v>106</v>
      </c>
      <c r="B7" s="715">
        <v>-1320</v>
      </c>
    </row>
    <row r="8" spans="1:12" x14ac:dyDescent="0.2">
      <c r="A8" s="2" t="s">
        <v>114</v>
      </c>
      <c r="B8" s="715">
        <v>-600</v>
      </c>
    </row>
    <row r="9" spans="1:12" x14ac:dyDescent="0.2">
      <c r="A9" s="2" t="s">
        <v>113</v>
      </c>
      <c r="B9" s="715">
        <v>200</v>
      </c>
    </row>
    <row r="10" spans="1:12" x14ac:dyDescent="0.2">
      <c r="A10" s="2" t="s">
        <v>105</v>
      </c>
      <c r="B10" s="715">
        <v>-80</v>
      </c>
    </row>
    <row r="11" spans="1:12" x14ac:dyDescent="0.2">
      <c r="A11" s="2" t="s">
        <v>135</v>
      </c>
      <c r="B11" s="715">
        <v>4620</v>
      </c>
    </row>
    <row r="12" spans="1:12" x14ac:dyDescent="0.2">
      <c r="A12" s="2" t="s">
        <v>116</v>
      </c>
      <c r="B12" s="715">
        <v>-30</v>
      </c>
    </row>
    <row r="13" spans="1:12" x14ac:dyDescent="0.2">
      <c r="A13" s="2" t="s">
        <v>111</v>
      </c>
      <c r="B13" s="715">
        <v>380</v>
      </c>
    </row>
    <row r="14" spans="1:12" x14ac:dyDescent="0.2">
      <c r="A14" s="2" t="s">
        <v>118</v>
      </c>
      <c r="B14" s="715">
        <v>350</v>
      </c>
    </row>
    <row r="15" spans="1:12" x14ac:dyDescent="0.2">
      <c r="A15" s="2" t="s">
        <v>117</v>
      </c>
      <c r="B15" s="715">
        <v>230</v>
      </c>
    </row>
    <row r="16" spans="1:12" x14ac:dyDescent="0.2">
      <c r="A16" s="2" t="s">
        <v>124</v>
      </c>
      <c r="B16" s="715">
        <v>370</v>
      </c>
    </row>
    <row r="17" spans="1:2" x14ac:dyDescent="0.2">
      <c r="A17" s="2" t="s">
        <v>134</v>
      </c>
      <c r="B17" s="715">
        <v>1150</v>
      </c>
    </row>
    <row r="18" spans="1:2" x14ac:dyDescent="0.2">
      <c r="A18" s="2" t="s">
        <v>129</v>
      </c>
      <c r="B18" s="715">
        <v>520</v>
      </c>
    </row>
    <row r="19" spans="1:2" x14ac:dyDescent="0.2">
      <c r="A19" s="2" t="s">
        <v>121</v>
      </c>
      <c r="B19" s="715">
        <v>430</v>
      </c>
    </row>
    <row r="20" spans="1:2" x14ac:dyDescent="0.2">
      <c r="A20" s="2" t="s">
        <v>122</v>
      </c>
      <c r="B20" s="715">
        <v>1240</v>
      </c>
    </row>
    <row r="21" spans="1:2" x14ac:dyDescent="0.2">
      <c r="A21" s="2" t="s">
        <v>133</v>
      </c>
      <c r="B21" s="715">
        <v>5360</v>
      </c>
    </row>
    <row r="22" spans="1:2" x14ac:dyDescent="0.2">
      <c r="A22" s="2" t="s">
        <v>123</v>
      </c>
      <c r="B22" s="715">
        <v>970</v>
      </c>
    </row>
    <row r="23" spans="1:2" x14ac:dyDescent="0.2">
      <c r="A23" s="2" t="s">
        <v>104</v>
      </c>
      <c r="B23" s="715">
        <v>-180</v>
      </c>
    </row>
    <row r="24" spans="1:2" x14ac:dyDescent="0.2">
      <c r="A24" s="2" t="s">
        <v>136</v>
      </c>
      <c r="B24" s="715">
        <v>1090</v>
      </c>
    </row>
    <row r="25" spans="1:2" x14ac:dyDescent="0.2">
      <c r="A25" s="2" t="s">
        <v>112</v>
      </c>
      <c r="B25" s="715">
        <v>50</v>
      </c>
    </row>
    <row r="26" spans="1:2" x14ac:dyDescent="0.2">
      <c r="A26" s="2" t="s">
        <v>108</v>
      </c>
      <c r="B26" s="715">
        <v>20</v>
      </c>
    </row>
    <row r="27" spans="1:2" x14ac:dyDescent="0.2">
      <c r="A27" s="2" t="s">
        <v>110</v>
      </c>
      <c r="B27" s="715">
        <v>50</v>
      </c>
    </row>
    <row r="28" spans="1:2" x14ac:dyDescent="0.2">
      <c r="A28" s="2" t="s">
        <v>119</v>
      </c>
      <c r="B28" s="715">
        <v>550</v>
      </c>
    </row>
    <row r="29" spans="1:2" x14ac:dyDescent="0.2">
      <c r="A29" s="2" t="s">
        <v>132</v>
      </c>
      <c r="B29" s="715">
        <v>250</v>
      </c>
    </row>
    <row r="30" spans="1:2" x14ac:dyDescent="0.2">
      <c r="A30" s="2" t="s">
        <v>120</v>
      </c>
      <c r="B30" s="715">
        <v>660</v>
      </c>
    </row>
    <row r="31" spans="1:2" x14ac:dyDescent="0.2">
      <c r="A31" s="2" t="s">
        <v>131</v>
      </c>
      <c r="B31" s="715">
        <v>1340</v>
      </c>
    </row>
    <row r="32" spans="1:2" x14ac:dyDescent="0.2">
      <c r="A32" s="2" t="s">
        <v>125</v>
      </c>
      <c r="B32" s="715">
        <v>680</v>
      </c>
    </row>
    <row r="33" spans="1:3" x14ac:dyDescent="0.2">
      <c r="A33" s="2" t="s">
        <v>109</v>
      </c>
      <c r="B33" s="715">
        <v>-80</v>
      </c>
    </row>
    <row r="34" spans="1:3" x14ac:dyDescent="0.2">
      <c r="A34" s="2" t="s">
        <v>115</v>
      </c>
      <c r="B34" s="715">
        <v>500</v>
      </c>
    </row>
    <row r="35" spans="1:3" x14ac:dyDescent="0.2">
      <c r="A35" s="2" t="s">
        <v>127</v>
      </c>
      <c r="B35" s="715">
        <v>1300</v>
      </c>
    </row>
    <row r="36" spans="1:3" x14ac:dyDescent="0.2">
      <c r="A36" s="2" t="s">
        <v>128</v>
      </c>
      <c r="B36" s="715">
        <v>510</v>
      </c>
    </row>
    <row r="37" spans="1:3" x14ac:dyDescent="0.2">
      <c r="A37" s="2" t="s">
        <v>107</v>
      </c>
      <c r="B37" s="715">
        <v>-210</v>
      </c>
    </row>
    <row r="38" spans="1:3" x14ac:dyDescent="0.2">
      <c r="A38" s="716" t="s">
        <v>130</v>
      </c>
      <c r="B38" s="112">
        <v>580</v>
      </c>
    </row>
    <row r="40" spans="1:3" x14ac:dyDescent="0.2">
      <c r="A40" s="987" t="s">
        <v>22</v>
      </c>
      <c r="B40" s="987"/>
      <c r="C40" s="717"/>
    </row>
  </sheetData>
  <mergeCells count="6">
    <mergeCell ref="A40:B40"/>
    <mergeCell ref="A1:D1"/>
    <mergeCell ref="F1:G1"/>
    <mergeCell ref="A3:L3"/>
    <mergeCell ref="A5:A6"/>
    <mergeCell ref="B5:B6"/>
  </mergeCells>
  <hyperlinks>
    <hyperlink ref="F1:G1" location="Contents!A1" display="back to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9"/>
  <sheetViews>
    <sheetView workbookViewId="0">
      <selection sqref="A1:C1"/>
    </sheetView>
  </sheetViews>
  <sheetFormatPr defaultRowHeight="12.75" x14ac:dyDescent="0.2"/>
  <cols>
    <col min="1" max="1" width="14.7109375" style="3" customWidth="1"/>
    <col min="2" max="2" width="27.85546875" style="3" bestFit="1" customWidth="1"/>
    <col min="3" max="3" width="15.42578125" style="3" customWidth="1"/>
    <col min="4" max="16384" width="9.140625" style="3"/>
  </cols>
  <sheetData>
    <row r="1" spans="1:19" ht="18" customHeight="1" x14ac:dyDescent="0.25">
      <c r="A1" s="1251" t="s">
        <v>497</v>
      </c>
      <c r="B1" s="1251"/>
      <c r="C1" s="1251"/>
      <c r="D1" s="546"/>
      <c r="E1" s="1252" t="s">
        <v>24</v>
      </c>
      <c r="F1" s="1252"/>
      <c r="H1" s="546"/>
    </row>
    <row r="2" spans="1:19" ht="15" customHeight="1" x14ac:dyDescent="0.2"/>
    <row r="3" spans="1:19" ht="12.75" customHeight="1" x14ac:dyDescent="0.25">
      <c r="A3" s="1286" t="s">
        <v>546</v>
      </c>
      <c r="B3" s="1286"/>
      <c r="C3" s="1286"/>
      <c r="D3" s="718"/>
    </row>
    <row r="4" spans="1:19" ht="12.75" customHeight="1" x14ac:dyDescent="0.2">
      <c r="A4" s="102"/>
      <c r="B4" s="102"/>
      <c r="C4" s="102"/>
    </row>
    <row r="5" spans="1:19" x14ac:dyDescent="0.2">
      <c r="A5" s="719" t="s">
        <v>547</v>
      </c>
      <c r="B5" s="719"/>
      <c r="C5" s="719"/>
    </row>
    <row r="7" spans="1:19" x14ac:dyDescent="0.2">
      <c r="A7" s="720" t="s">
        <v>548</v>
      </c>
      <c r="B7" s="721" t="s">
        <v>549</v>
      </c>
      <c r="C7" s="722" t="s">
        <v>550</v>
      </c>
    </row>
    <row r="8" spans="1:19" x14ac:dyDescent="0.2">
      <c r="A8" s="723" t="s">
        <v>106</v>
      </c>
      <c r="B8" s="102" t="s">
        <v>114</v>
      </c>
      <c r="C8" s="724">
        <v>3098</v>
      </c>
    </row>
    <row r="9" spans="1:19" x14ac:dyDescent="0.2">
      <c r="A9" s="723" t="s">
        <v>133</v>
      </c>
      <c r="B9" s="102" t="s">
        <v>127</v>
      </c>
      <c r="C9" s="724">
        <v>2875</v>
      </c>
    </row>
    <row r="10" spans="1:19" x14ac:dyDescent="0.2">
      <c r="A10" s="723" t="s">
        <v>114</v>
      </c>
      <c r="B10" s="102" t="s">
        <v>106</v>
      </c>
      <c r="C10" s="724">
        <v>2315</v>
      </c>
    </row>
    <row r="11" spans="1:19" x14ac:dyDescent="0.2">
      <c r="A11" s="723" t="s">
        <v>135</v>
      </c>
      <c r="B11" s="102" t="s">
        <v>136</v>
      </c>
      <c r="C11" s="724">
        <v>1990</v>
      </c>
    </row>
    <row r="12" spans="1:19" x14ac:dyDescent="0.2">
      <c r="A12" s="725" t="s">
        <v>133</v>
      </c>
      <c r="B12" s="680" t="s">
        <v>119</v>
      </c>
      <c r="C12" s="726">
        <v>1984</v>
      </c>
    </row>
    <row r="13" spans="1:19" x14ac:dyDescent="0.2">
      <c r="A13" s="723"/>
      <c r="B13" s="102"/>
      <c r="C13" s="727"/>
    </row>
    <row r="14" spans="1:19" x14ac:dyDescent="0.2">
      <c r="A14" s="1279" t="s">
        <v>551</v>
      </c>
      <c r="B14" s="1280"/>
      <c r="C14" s="1285" t="s">
        <v>552</v>
      </c>
      <c r="D14" s="1285"/>
      <c r="E14" s="1285"/>
      <c r="F14" s="1285"/>
      <c r="G14" s="1285"/>
      <c r="H14" s="1285"/>
      <c r="I14" s="1285"/>
      <c r="J14" s="1285"/>
      <c r="K14" s="1285"/>
      <c r="L14" s="1285"/>
      <c r="M14" s="1285"/>
      <c r="N14" s="1285"/>
      <c r="O14" s="1285"/>
      <c r="P14" s="1285"/>
      <c r="Q14" s="1285"/>
      <c r="R14" s="1285"/>
      <c r="S14" s="1285"/>
    </row>
    <row r="15" spans="1:19" x14ac:dyDescent="0.2">
      <c r="A15" s="1281"/>
      <c r="B15" s="1282"/>
      <c r="C15" s="1285" t="s">
        <v>165</v>
      </c>
      <c r="D15" s="1285"/>
      <c r="E15" s="1285"/>
      <c r="F15" s="1285"/>
      <c r="G15" s="1285"/>
      <c r="H15" s="1285"/>
      <c r="I15" s="1285"/>
      <c r="J15" s="1285"/>
      <c r="K15" s="1285"/>
      <c r="L15" s="1285"/>
      <c r="M15" s="1285"/>
      <c r="N15" s="1285"/>
      <c r="O15" s="1285"/>
      <c r="P15" s="1285"/>
      <c r="Q15" s="1285"/>
      <c r="R15" s="1285"/>
      <c r="S15" s="1285"/>
    </row>
    <row r="16" spans="1:19" x14ac:dyDescent="0.2">
      <c r="A16" s="1283"/>
      <c r="B16" s="1284"/>
      <c r="C16" s="728" t="s">
        <v>74</v>
      </c>
      <c r="D16" s="728" t="s">
        <v>75</v>
      </c>
      <c r="E16" s="728" t="s">
        <v>76</v>
      </c>
      <c r="F16" s="728" t="s">
        <v>77</v>
      </c>
      <c r="G16" s="728" t="s">
        <v>78</v>
      </c>
      <c r="H16" s="728" t="s">
        <v>79</v>
      </c>
      <c r="I16" s="728" t="s">
        <v>80</v>
      </c>
      <c r="J16" s="728" t="s">
        <v>81</v>
      </c>
      <c r="K16" s="728" t="s">
        <v>82</v>
      </c>
      <c r="L16" s="728" t="s">
        <v>83</v>
      </c>
      <c r="M16" s="728" t="s">
        <v>84</v>
      </c>
      <c r="N16" s="728" t="s">
        <v>85</v>
      </c>
      <c r="O16" s="728" t="s">
        <v>86</v>
      </c>
      <c r="P16" s="728" t="s">
        <v>87</v>
      </c>
      <c r="Q16" s="728" t="s">
        <v>88</v>
      </c>
      <c r="R16" s="728" t="s">
        <v>89</v>
      </c>
      <c r="S16" s="728" t="s">
        <v>90</v>
      </c>
    </row>
    <row r="17" spans="1:19" ht="15" x14ac:dyDescent="0.2">
      <c r="A17" s="99"/>
      <c r="B17" s="729" t="s">
        <v>553</v>
      </c>
      <c r="C17" s="730">
        <v>120300</v>
      </c>
      <c r="D17" s="730">
        <v>122500</v>
      </c>
      <c r="E17" s="730">
        <v>118300</v>
      </c>
      <c r="F17" s="730">
        <v>118300</v>
      </c>
      <c r="G17" s="730">
        <v>115200</v>
      </c>
      <c r="H17" s="730">
        <v>117200</v>
      </c>
      <c r="I17" s="730">
        <v>117200</v>
      </c>
      <c r="J17" s="730">
        <v>108100</v>
      </c>
      <c r="K17" s="730">
        <v>105800</v>
      </c>
      <c r="L17" s="730">
        <v>107700</v>
      </c>
      <c r="M17" s="730">
        <v>113300</v>
      </c>
      <c r="N17" s="730">
        <v>118200</v>
      </c>
      <c r="O17" s="730">
        <v>121500</v>
      </c>
      <c r="P17" s="730">
        <v>129200</v>
      </c>
      <c r="Q17" s="730">
        <v>127400</v>
      </c>
      <c r="R17" s="730">
        <v>125400</v>
      </c>
      <c r="S17" s="730">
        <v>125900</v>
      </c>
    </row>
    <row r="18" spans="1:19" x14ac:dyDescent="0.2">
      <c r="A18" s="248" t="s">
        <v>554</v>
      </c>
      <c r="B18" s="731" t="s">
        <v>106</v>
      </c>
      <c r="C18" s="731">
        <v>5870</v>
      </c>
      <c r="D18" s="731">
        <v>6170</v>
      </c>
      <c r="E18" s="731">
        <v>5540</v>
      </c>
      <c r="F18" s="731">
        <v>5830</v>
      </c>
      <c r="G18" s="731">
        <v>5800</v>
      </c>
      <c r="H18" s="731">
        <v>5630</v>
      </c>
      <c r="I18" s="731" t="s">
        <v>212</v>
      </c>
      <c r="J18" s="731">
        <v>5740</v>
      </c>
      <c r="K18" s="731">
        <v>5520</v>
      </c>
      <c r="L18" s="731">
        <v>5960</v>
      </c>
      <c r="M18" s="731">
        <v>6710</v>
      </c>
      <c r="N18" s="731">
        <v>7420</v>
      </c>
      <c r="O18" s="731">
        <v>7040</v>
      </c>
      <c r="P18" s="731">
        <v>6810</v>
      </c>
      <c r="Q18" s="731">
        <v>6180</v>
      </c>
      <c r="R18" s="731">
        <v>6070</v>
      </c>
      <c r="S18" s="731">
        <v>5930</v>
      </c>
    </row>
    <row r="19" spans="1:19" x14ac:dyDescent="0.2">
      <c r="A19" s="248" t="s">
        <v>555</v>
      </c>
      <c r="B19" s="731" t="s">
        <v>114</v>
      </c>
      <c r="C19" s="731">
        <v>6110</v>
      </c>
      <c r="D19" s="731">
        <v>6450</v>
      </c>
      <c r="E19" s="731">
        <v>5990</v>
      </c>
      <c r="F19" s="731">
        <v>5920</v>
      </c>
      <c r="G19" s="731">
        <v>6060</v>
      </c>
      <c r="H19" s="731">
        <v>5940</v>
      </c>
      <c r="I19" s="731">
        <v>6010</v>
      </c>
      <c r="J19" s="731">
        <v>5530</v>
      </c>
      <c r="K19" s="731">
        <v>5790</v>
      </c>
      <c r="L19" s="731">
        <v>5790</v>
      </c>
      <c r="M19" s="731">
        <v>6200</v>
      </c>
      <c r="N19" s="731">
        <v>6670</v>
      </c>
      <c r="O19" s="731">
        <v>7230</v>
      </c>
      <c r="P19" s="731">
        <v>6870</v>
      </c>
      <c r="Q19" s="731">
        <v>5940</v>
      </c>
      <c r="R19" s="731">
        <v>5260</v>
      </c>
      <c r="S19" s="731">
        <v>5300</v>
      </c>
    </row>
    <row r="20" spans="1:19" x14ac:dyDescent="0.2">
      <c r="A20" s="248" t="s">
        <v>556</v>
      </c>
      <c r="B20" s="731" t="s">
        <v>113</v>
      </c>
      <c r="C20" s="731">
        <v>3040</v>
      </c>
      <c r="D20" s="731">
        <v>3030</v>
      </c>
      <c r="E20" s="731">
        <v>3410</v>
      </c>
      <c r="F20" s="731">
        <v>3080</v>
      </c>
      <c r="G20" s="731">
        <v>3070</v>
      </c>
      <c r="H20" s="731">
        <v>2930</v>
      </c>
      <c r="I20" s="731">
        <v>2930</v>
      </c>
      <c r="J20" s="731">
        <v>2290</v>
      </c>
      <c r="K20" s="731">
        <v>2490</v>
      </c>
      <c r="L20" s="731">
        <v>2570</v>
      </c>
      <c r="M20" s="731">
        <v>2810</v>
      </c>
      <c r="N20" s="731">
        <v>2930</v>
      </c>
      <c r="O20" s="731">
        <v>3130</v>
      </c>
      <c r="P20" s="731">
        <v>3280</v>
      </c>
      <c r="Q20" s="731">
        <v>2940</v>
      </c>
      <c r="R20" s="731">
        <v>2880</v>
      </c>
      <c r="S20" s="731">
        <v>3050</v>
      </c>
    </row>
    <row r="21" spans="1:19" x14ac:dyDescent="0.2">
      <c r="A21" s="248" t="s">
        <v>557</v>
      </c>
      <c r="B21" s="731" t="s">
        <v>105</v>
      </c>
      <c r="C21" s="731">
        <v>2550</v>
      </c>
      <c r="D21" s="731">
        <v>2520</v>
      </c>
      <c r="E21" s="731">
        <v>2620</v>
      </c>
      <c r="F21" s="731">
        <v>2440</v>
      </c>
      <c r="G21" s="731">
        <v>2250</v>
      </c>
      <c r="H21" s="731">
        <v>2200</v>
      </c>
      <c r="I21" s="731">
        <v>2210</v>
      </c>
      <c r="J21" s="731">
        <v>2090</v>
      </c>
      <c r="K21" s="731">
        <v>2140</v>
      </c>
      <c r="L21" s="731">
        <v>2050</v>
      </c>
      <c r="M21" s="731">
        <v>2210</v>
      </c>
      <c r="N21" s="731">
        <v>2310</v>
      </c>
      <c r="O21" s="731">
        <v>2170</v>
      </c>
      <c r="P21" s="731">
        <v>2270</v>
      </c>
      <c r="Q21" s="731">
        <v>2390</v>
      </c>
      <c r="R21" s="731">
        <v>2370</v>
      </c>
      <c r="S21" s="731">
        <v>2190</v>
      </c>
    </row>
    <row r="22" spans="1:19" x14ac:dyDescent="0.2">
      <c r="A22" s="248" t="s">
        <v>558</v>
      </c>
      <c r="B22" s="731" t="s">
        <v>135</v>
      </c>
      <c r="C22" s="731">
        <v>11030</v>
      </c>
      <c r="D22" s="731">
        <v>10970</v>
      </c>
      <c r="E22" s="731">
        <v>10810</v>
      </c>
      <c r="F22" s="731">
        <v>11330</v>
      </c>
      <c r="G22" s="731">
        <v>10340</v>
      </c>
      <c r="H22" s="731">
        <v>11200</v>
      </c>
      <c r="I22" s="731">
        <v>10740</v>
      </c>
      <c r="J22" s="731">
        <v>10800</v>
      </c>
      <c r="K22" s="731">
        <v>10790</v>
      </c>
      <c r="L22" s="731">
        <v>10810</v>
      </c>
      <c r="M22" s="731">
        <v>11510</v>
      </c>
      <c r="N22" s="731">
        <v>11500</v>
      </c>
      <c r="O22" s="731">
        <v>11530</v>
      </c>
      <c r="P22" s="731">
        <v>12290</v>
      </c>
      <c r="Q22" s="731">
        <v>12290</v>
      </c>
      <c r="R22" s="731">
        <v>11610</v>
      </c>
      <c r="S22" s="731">
        <v>11530</v>
      </c>
    </row>
    <row r="23" spans="1:19" x14ac:dyDescent="0.2">
      <c r="A23" s="248" t="s">
        <v>559</v>
      </c>
      <c r="B23" s="731" t="s">
        <v>116</v>
      </c>
      <c r="C23" s="731">
        <v>1390</v>
      </c>
      <c r="D23" s="731">
        <v>1370</v>
      </c>
      <c r="E23" s="731">
        <v>1450</v>
      </c>
      <c r="F23" s="731">
        <v>1430</v>
      </c>
      <c r="G23" s="731">
        <v>1330</v>
      </c>
      <c r="H23" s="731">
        <v>1570</v>
      </c>
      <c r="I23" s="731">
        <v>1510</v>
      </c>
      <c r="J23" s="731">
        <v>1190</v>
      </c>
      <c r="K23" s="731">
        <v>1120</v>
      </c>
      <c r="L23" s="731">
        <v>1130</v>
      </c>
      <c r="M23" s="731">
        <v>1030</v>
      </c>
      <c r="N23" s="731">
        <v>1180</v>
      </c>
      <c r="O23" s="731">
        <v>1280</v>
      </c>
      <c r="P23" s="731">
        <v>1460</v>
      </c>
      <c r="Q23" s="731">
        <v>1310</v>
      </c>
      <c r="R23" s="731">
        <v>1440</v>
      </c>
      <c r="S23" s="731">
        <v>1310</v>
      </c>
    </row>
    <row r="24" spans="1:19" x14ac:dyDescent="0.2">
      <c r="A24" s="248" t="s">
        <v>560</v>
      </c>
      <c r="B24" s="731" t="s">
        <v>111</v>
      </c>
      <c r="C24" s="731">
        <v>1880</v>
      </c>
      <c r="D24" s="731">
        <v>1620</v>
      </c>
      <c r="E24" s="731">
        <v>1780</v>
      </c>
      <c r="F24" s="731">
        <v>1840</v>
      </c>
      <c r="G24" s="731">
        <v>1660</v>
      </c>
      <c r="H24" s="731">
        <v>1730</v>
      </c>
      <c r="I24" s="731">
        <v>1790</v>
      </c>
      <c r="J24" s="731">
        <v>1710</v>
      </c>
      <c r="K24" s="731">
        <v>1620</v>
      </c>
      <c r="L24" s="731">
        <v>1650</v>
      </c>
      <c r="M24" s="731">
        <v>1720</v>
      </c>
      <c r="N24" s="731">
        <v>1730</v>
      </c>
      <c r="O24" s="731">
        <v>1730</v>
      </c>
      <c r="P24" s="731">
        <v>1730</v>
      </c>
      <c r="Q24" s="731">
        <v>1680</v>
      </c>
      <c r="R24" s="731">
        <v>1640</v>
      </c>
      <c r="S24" s="731">
        <v>1640</v>
      </c>
    </row>
    <row r="25" spans="1:19" x14ac:dyDescent="0.2">
      <c r="A25" s="248" t="s">
        <v>561</v>
      </c>
      <c r="B25" s="731" t="s">
        <v>118</v>
      </c>
      <c r="C25" s="731">
        <v>3610</v>
      </c>
      <c r="D25" s="731">
        <v>4060</v>
      </c>
      <c r="E25" s="731">
        <v>3520</v>
      </c>
      <c r="F25" s="731">
        <v>3570</v>
      </c>
      <c r="G25" s="731">
        <v>3500</v>
      </c>
      <c r="H25" s="731">
        <v>3600</v>
      </c>
      <c r="I25" s="731">
        <v>3780</v>
      </c>
      <c r="J25" s="731">
        <v>3600</v>
      </c>
      <c r="K25" s="731">
        <v>3510</v>
      </c>
      <c r="L25" s="731">
        <v>3770</v>
      </c>
      <c r="M25" s="731">
        <v>3900</v>
      </c>
      <c r="N25" s="731">
        <v>4170</v>
      </c>
      <c r="O25" s="731">
        <v>4200</v>
      </c>
      <c r="P25" s="731">
        <v>4250</v>
      </c>
      <c r="Q25" s="731">
        <v>4170</v>
      </c>
      <c r="R25" s="731">
        <v>4410</v>
      </c>
      <c r="S25" s="731">
        <v>4240</v>
      </c>
    </row>
    <row r="26" spans="1:19" x14ac:dyDescent="0.2">
      <c r="A26" s="248" t="s">
        <v>562</v>
      </c>
      <c r="B26" s="731" t="s">
        <v>117</v>
      </c>
      <c r="C26" s="731">
        <v>2460</v>
      </c>
      <c r="D26" s="731">
        <v>2710</v>
      </c>
      <c r="E26" s="731">
        <v>2570</v>
      </c>
      <c r="F26" s="731">
        <v>2390</v>
      </c>
      <c r="G26" s="731">
        <v>2470</v>
      </c>
      <c r="H26" s="731">
        <v>2720</v>
      </c>
      <c r="I26" s="731">
        <v>2690</v>
      </c>
      <c r="J26" s="731">
        <v>2540</v>
      </c>
      <c r="K26" s="731">
        <v>2270</v>
      </c>
      <c r="L26" s="731">
        <v>2300</v>
      </c>
      <c r="M26" s="731">
        <v>2270</v>
      </c>
      <c r="N26" s="731">
        <v>2370</v>
      </c>
      <c r="O26" s="731">
        <v>2490</v>
      </c>
      <c r="P26" s="731">
        <v>2610</v>
      </c>
      <c r="Q26" s="731">
        <v>2670</v>
      </c>
      <c r="R26" s="731">
        <v>2590</v>
      </c>
      <c r="S26" s="731">
        <v>2690</v>
      </c>
    </row>
    <row r="27" spans="1:19" x14ac:dyDescent="0.2">
      <c r="A27" s="248" t="s">
        <v>563</v>
      </c>
      <c r="B27" s="731" t="s">
        <v>124</v>
      </c>
      <c r="C27" s="731">
        <v>2740</v>
      </c>
      <c r="D27" s="731">
        <v>3220</v>
      </c>
      <c r="E27" s="731">
        <v>2940</v>
      </c>
      <c r="F27" s="731">
        <v>2890</v>
      </c>
      <c r="G27" s="731">
        <v>2810</v>
      </c>
      <c r="H27" s="731">
        <v>2870</v>
      </c>
      <c r="I27" s="731">
        <v>2830</v>
      </c>
      <c r="J27" s="731">
        <v>2590</v>
      </c>
      <c r="K27" s="731">
        <v>2530</v>
      </c>
      <c r="L27" s="731">
        <v>2460</v>
      </c>
      <c r="M27" s="731">
        <v>2860</v>
      </c>
      <c r="N27" s="731">
        <v>2980</v>
      </c>
      <c r="O27" s="731">
        <v>3490</v>
      </c>
      <c r="P27" s="731">
        <v>3620</v>
      </c>
      <c r="Q27" s="731">
        <v>3540</v>
      </c>
      <c r="R27" s="731">
        <v>3450</v>
      </c>
      <c r="S27" s="731">
        <v>3370</v>
      </c>
    </row>
    <row r="28" spans="1:19" x14ac:dyDescent="0.2">
      <c r="A28" s="248" t="s">
        <v>564</v>
      </c>
      <c r="B28" s="731" t="s">
        <v>134</v>
      </c>
      <c r="C28" s="731">
        <v>2830</v>
      </c>
      <c r="D28" s="731">
        <v>2900</v>
      </c>
      <c r="E28" s="731">
        <v>2700</v>
      </c>
      <c r="F28" s="731">
        <v>2730</v>
      </c>
      <c r="G28" s="731">
        <v>2920</v>
      </c>
      <c r="H28" s="731">
        <v>3190</v>
      </c>
      <c r="I28" s="731">
        <v>3250</v>
      </c>
      <c r="J28" s="731">
        <v>2510</v>
      </c>
      <c r="K28" s="731">
        <v>2570</v>
      </c>
      <c r="L28" s="731">
        <v>2530</v>
      </c>
      <c r="M28" s="731">
        <v>2750</v>
      </c>
      <c r="N28" s="731">
        <v>2820</v>
      </c>
      <c r="O28" s="731">
        <v>3060</v>
      </c>
      <c r="P28" s="731">
        <v>3230</v>
      </c>
      <c r="Q28" s="731">
        <v>2870</v>
      </c>
      <c r="R28" s="731">
        <v>3030</v>
      </c>
      <c r="S28" s="731">
        <v>3380</v>
      </c>
    </row>
    <row r="29" spans="1:19" x14ac:dyDescent="0.2">
      <c r="A29" s="248" t="s">
        <v>565</v>
      </c>
      <c r="B29" s="731" t="s">
        <v>129</v>
      </c>
      <c r="C29" s="731">
        <v>3550</v>
      </c>
      <c r="D29" s="731">
        <v>3170</v>
      </c>
      <c r="E29" s="731">
        <v>2870</v>
      </c>
      <c r="F29" s="731">
        <v>2780</v>
      </c>
      <c r="G29" s="731">
        <v>2770</v>
      </c>
      <c r="H29" s="731">
        <v>2850</v>
      </c>
      <c r="I29" s="731">
        <v>2830</v>
      </c>
      <c r="J29" s="731">
        <v>2440</v>
      </c>
      <c r="K29" s="731">
        <v>2540</v>
      </c>
      <c r="L29" s="731">
        <v>2580</v>
      </c>
      <c r="M29" s="731">
        <v>2830</v>
      </c>
      <c r="N29" s="731">
        <v>3160</v>
      </c>
      <c r="O29" s="731">
        <v>3290</v>
      </c>
      <c r="P29" s="731">
        <v>3420</v>
      </c>
      <c r="Q29" s="731">
        <v>3480</v>
      </c>
      <c r="R29" s="731">
        <v>3450</v>
      </c>
      <c r="S29" s="731">
        <v>3300</v>
      </c>
    </row>
    <row r="30" spans="1:19" x14ac:dyDescent="0.2">
      <c r="A30" s="732" t="s">
        <v>566</v>
      </c>
      <c r="B30" s="731" t="s">
        <v>121</v>
      </c>
      <c r="C30" s="731">
        <v>3070</v>
      </c>
      <c r="D30" s="731">
        <v>3380</v>
      </c>
      <c r="E30" s="731">
        <v>3260</v>
      </c>
      <c r="F30" s="731">
        <v>3510</v>
      </c>
      <c r="G30" s="731">
        <v>3150</v>
      </c>
      <c r="H30" s="731">
        <v>3160</v>
      </c>
      <c r="I30" s="731">
        <v>3000</v>
      </c>
      <c r="J30" s="731">
        <v>2660</v>
      </c>
      <c r="K30" s="731">
        <v>2500</v>
      </c>
      <c r="L30" s="731">
        <v>2990</v>
      </c>
      <c r="M30" s="731">
        <v>2860</v>
      </c>
      <c r="N30" s="731">
        <v>3170</v>
      </c>
      <c r="O30" s="731">
        <v>3060</v>
      </c>
      <c r="P30" s="731">
        <v>3370</v>
      </c>
      <c r="Q30" s="731">
        <v>3470</v>
      </c>
      <c r="R30" s="731">
        <v>3530</v>
      </c>
      <c r="S30" s="731">
        <v>3310</v>
      </c>
    </row>
    <row r="31" spans="1:19" x14ac:dyDescent="0.2">
      <c r="A31" s="732" t="s">
        <v>567</v>
      </c>
      <c r="B31" s="731" t="s">
        <v>122</v>
      </c>
      <c r="C31" s="731">
        <v>6590</v>
      </c>
      <c r="D31" s="731">
        <v>6320</v>
      </c>
      <c r="E31" s="731">
        <v>6970</v>
      </c>
      <c r="F31" s="731">
        <v>6840</v>
      </c>
      <c r="G31" s="731">
        <v>6380</v>
      </c>
      <c r="H31" s="731">
        <v>6100</v>
      </c>
      <c r="I31" s="731">
        <v>6400</v>
      </c>
      <c r="J31" s="731">
        <v>5680</v>
      </c>
      <c r="K31" s="731">
        <v>5750</v>
      </c>
      <c r="L31" s="731">
        <v>5850</v>
      </c>
      <c r="M31" s="731">
        <v>5930</v>
      </c>
      <c r="N31" s="731">
        <v>5730</v>
      </c>
      <c r="O31" s="731">
        <v>6040</v>
      </c>
      <c r="P31" s="731">
        <v>6390</v>
      </c>
      <c r="Q31" s="731">
        <v>6480</v>
      </c>
      <c r="R31" s="731">
        <v>6440</v>
      </c>
      <c r="S31" s="731">
        <v>6560</v>
      </c>
    </row>
    <row r="32" spans="1:19" x14ac:dyDescent="0.2">
      <c r="A32" s="732" t="s">
        <v>568</v>
      </c>
      <c r="B32" s="731" t="s">
        <v>133</v>
      </c>
      <c r="C32" s="731">
        <v>14470</v>
      </c>
      <c r="D32" s="731">
        <v>14410</v>
      </c>
      <c r="E32" s="731">
        <v>13110</v>
      </c>
      <c r="F32" s="731">
        <v>13790</v>
      </c>
      <c r="G32" s="731">
        <v>13810</v>
      </c>
      <c r="H32" s="731">
        <v>13910</v>
      </c>
      <c r="I32" s="731">
        <v>14580</v>
      </c>
      <c r="J32" s="731">
        <v>13900</v>
      </c>
      <c r="K32" s="731">
        <v>13340</v>
      </c>
      <c r="L32" s="731">
        <v>13660</v>
      </c>
      <c r="M32" s="731">
        <v>14160</v>
      </c>
      <c r="N32" s="731">
        <v>15000</v>
      </c>
      <c r="O32" s="731">
        <v>14980</v>
      </c>
      <c r="P32" s="731">
        <v>16290</v>
      </c>
      <c r="Q32" s="731">
        <v>16770</v>
      </c>
      <c r="R32" s="731">
        <v>16650</v>
      </c>
      <c r="S32" s="731">
        <v>16920</v>
      </c>
    </row>
    <row r="33" spans="1:19" x14ac:dyDescent="0.2">
      <c r="A33" s="732" t="s">
        <v>569</v>
      </c>
      <c r="B33" s="731" t="s">
        <v>123</v>
      </c>
      <c r="C33" s="731">
        <v>4400</v>
      </c>
      <c r="D33" s="731">
        <v>4350</v>
      </c>
      <c r="E33" s="731">
        <v>4290</v>
      </c>
      <c r="F33" s="731">
        <v>4470</v>
      </c>
      <c r="G33" s="731">
        <v>4450</v>
      </c>
      <c r="H33" s="731">
        <v>4160</v>
      </c>
      <c r="I33" s="731">
        <v>4530</v>
      </c>
      <c r="J33" s="731">
        <v>4130</v>
      </c>
      <c r="K33" s="731">
        <v>3910</v>
      </c>
      <c r="L33" s="731">
        <v>3970</v>
      </c>
      <c r="M33" s="731">
        <v>3990</v>
      </c>
      <c r="N33" s="731">
        <v>3970</v>
      </c>
      <c r="O33" s="731">
        <v>4060</v>
      </c>
      <c r="P33" s="731">
        <v>4330</v>
      </c>
      <c r="Q33" s="731">
        <v>4180</v>
      </c>
      <c r="R33" s="731">
        <v>4020</v>
      </c>
      <c r="S33" s="731">
        <v>4090</v>
      </c>
    </row>
    <row r="34" spans="1:19" x14ac:dyDescent="0.2">
      <c r="A34" s="732" t="s">
        <v>570</v>
      </c>
      <c r="B34" s="731" t="s">
        <v>104</v>
      </c>
      <c r="C34" s="731">
        <v>1090</v>
      </c>
      <c r="D34" s="731">
        <v>1100</v>
      </c>
      <c r="E34" s="731">
        <v>1040</v>
      </c>
      <c r="F34" s="731">
        <v>1070</v>
      </c>
      <c r="G34" s="731">
        <v>980</v>
      </c>
      <c r="H34" s="731">
        <v>1040</v>
      </c>
      <c r="I34" s="731">
        <v>1050</v>
      </c>
      <c r="J34" s="731">
        <v>850</v>
      </c>
      <c r="K34" s="731">
        <v>900</v>
      </c>
      <c r="L34" s="731">
        <v>870</v>
      </c>
      <c r="M34" s="731">
        <v>890</v>
      </c>
      <c r="N34" s="731">
        <v>980</v>
      </c>
      <c r="O34" s="731">
        <v>940</v>
      </c>
      <c r="P34" s="731">
        <v>1000</v>
      </c>
      <c r="Q34" s="731">
        <v>1090</v>
      </c>
      <c r="R34" s="731">
        <v>1120</v>
      </c>
      <c r="S34" s="731">
        <v>1040</v>
      </c>
    </row>
    <row r="35" spans="1:19" x14ac:dyDescent="0.2">
      <c r="A35" s="732" t="s">
        <v>571</v>
      </c>
      <c r="B35" s="731" t="s">
        <v>136</v>
      </c>
      <c r="C35" s="731">
        <v>2180</v>
      </c>
      <c r="D35" s="731">
        <v>2040</v>
      </c>
      <c r="E35" s="731">
        <v>2060</v>
      </c>
      <c r="F35" s="731">
        <v>1980</v>
      </c>
      <c r="G35" s="731">
        <v>1950</v>
      </c>
      <c r="H35" s="731">
        <v>2330</v>
      </c>
      <c r="I35" s="731">
        <v>2340</v>
      </c>
      <c r="J35" s="731">
        <v>2190</v>
      </c>
      <c r="K35" s="731">
        <v>2020</v>
      </c>
      <c r="L35" s="731">
        <v>2160</v>
      </c>
      <c r="M35" s="731">
        <v>2280</v>
      </c>
      <c r="N35" s="731">
        <v>2460</v>
      </c>
      <c r="O35" s="731">
        <v>2870</v>
      </c>
      <c r="P35" s="731">
        <v>3070</v>
      </c>
      <c r="Q35" s="731">
        <v>3020</v>
      </c>
      <c r="R35" s="731">
        <v>3190</v>
      </c>
      <c r="S35" s="731">
        <v>3190</v>
      </c>
    </row>
    <row r="36" spans="1:19" x14ac:dyDescent="0.2">
      <c r="A36" s="732" t="s">
        <v>572</v>
      </c>
      <c r="B36" s="731" t="s">
        <v>112</v>
      </c>
      <c r="C36" s="731">
        <v>1610</v>
      </c>
      <c r="D36" s="731">
        <v>1710</v>
      </c>
      <c r="E36" s="731">
        <v>1860</v>
      </c>
      <c r="F36" s="731">
        <v>1710</v>
      </c>
      <c r="G36" s="731">
        <v>1710</v>
      </c>
      <c r="H36" s="731">
        <v>1550</v>
      </c>
      <c r="I36" s="731">
        <v>1640</v>
      </c>
      <c r="J36" s="731">
        <v>1680</v>
      </c>
      <c r="K36" s="731">
        <v>1550</v>
      </c>
      <c r="L36" s="731">
        <v>1710</v>
      </c>
      <c r="M36" s="731">
        <v>1630</v>
      </c>
      <c r="N36" s="731">
        <v>1820</v>
      </c>
      <c r="O36" s="731">
        <v>1900</v>
      </c>
      <c r="P36" s="731">
        <v>2090</v>
      </c>
      <c r="Q36" s="731">
        <v>2060</v>
      </c>
      <c r="R36" s="731">
        <v>1800</v>
      </c>
      <c r="S36" s="731">
        <v>1740</v>
      </c>
    </row>
    <row r="37" spans="1:19" x14ac:dyDescent="0.2">
      <c r="A37" s="732" t="s">
        <v>573</v>
      </c>
      <c r="B37" s="731" t="s">
        <v>108</v>
      </c>
      <c r="C37" s="731">
        <v>630</v>
      </c>
      <c r="D37" s="731">
        <v>590</v>
      </c>
      <c r="E37" s="731">
        <v>650</v>
      </c>
      <c r="F37" s="731">
        <v>680</v>
      </c>
      <c r="G37" s="731">
        <v>610</v>
      </c>
      <c r="H37" s="731">
        <v>590</v>
      </c>
      <c r="I37" s="731">
        <v>620</v>
      </c>
      <c r="J37" s="731">
        <v>600</v>
      </c>
      <c r="K37" s="731">
        <v>600</v>
      </c>
      <c r="L37" s="731">
        <v>580</v>
      </c>
      <c r="M37" s="731">
        <v>550</v>
      </c>
      <c r="N37" s="731">
        <v>500</v>
      </c>
      <c r="O37" s="731">
        <v>560</v>
      </c>
      <c r="P37" s="731">
        <v>600</v>
      </c>
      <c r="Q37" s="731">
        <v>530</v>
      </c>
      <c r="R37" s="731">
        <v>590</v>
      </c>
      <c r="S37" s="731">
        <v>540</v>
      </c>
    </row>
    <row r="38" spans="1:19" x14ac:dyDescent="0.2">
      <c r="A38" s="732" t="s">
        <v>574</v>
      </c>
      <c r="B38" s="731" t="s">
        <v>110</v>
      </c>
      <c r="C38" s="731">
        <v>2970</v>
      </c>
      <c r="D38" s="731">
        <v>3260</v>
      </c>
      <c r="E38" s="731">
        <v>3120</v>
      </c>
      <c r="F38" s="731">
        <v>3070</v>
      </c>
      <c r="G38" s="731">
        <v>2880</v>
      </c>
      <c r="H38" s="731">
        <v>3110</v>
      </c>
      <c r="I38" s="731">
        <v>2900</v>
      </c>
      <c r="J38" s="731">
        <v>2490</v>
      </c>
      <c r="K38" s="731">
        <v>2430</v>
      </c>
      <c r="L38" s="731">
        <v>2460</v>
      </c>
      <c r="M38" s="731">
        <v>2570</v>
      </c>
      <c r="N38" s="731">
        <v>2570</v>
      </c>
      <c r="O38" s="731">
        <v>2540</v>
      </c>
      <c r="P38" s="731">
        <v>2820</v>
      </c>
      <c r="Q38" s="731">
        <v>2750</v>
      </c>
      <c r="R38" s="731">
        <v>2800</v>
      </c>
      <c r="S38" s="731">
        <v>2660</v>
      </c>
    </row>
    <row r="39" spans="1:19" x14ac:dyDescent="0.2">
      <c r="A39" s="732" t="s">
        <v>575</v>
      </c>
      <c r="B39" s="731" t="s">
        <v>119</v>
      </c>
      <c r="C39" s="731">
        <v>5720</v>
      </c>
      <c r="D39" s="731">
        <v>6040</v>
      </c>
      <c r="E39" s="731">
        <v>5830</v>
      </c>
      <c r="F39" s="731">
        <v>5710</v>
      </c>
      <c r="G39" s="731">
        <v>5670</v>
      </c>
      <c r="H39" s="731">
        <v>5790</v>
      </c>
      <c r="I39" s="731">
        <v>5580</v>
      </c>
      <c r="J39" s="731">
        <v>5040</v>
      </c>
      <c r="K39" s="731">
        <v>4440</v>
      </c>
      <c r="L39" s="731">
        <v>4740</v>
      </c>
      <c r="M39" s="731">
        <v>5020</v>
      </c>
      <c r="N39" s="731">
        <v>5110</v>
      </c>
      <c r="O39" s="731">
        <v>5180</v>
      </c>
      <c r="P39" s="731">
        <v>5780</v>
      </c>
      <c r="Q39" s="731">
        <v>6160</v>
      </c>
      <c r="R39" s="731">
        <v>6020</v>
      </c>
      <c r="S39" s="731">
        <v>6160</v>
      </c>
    </row>
    <row r="40" spans="1:19" x14ac:dyDescent="0.2">
      <c r="A40" s="732" t="s">
        <v>576</v>
      </c>
      <c r="B40" s="731" t="s">
        <v>132</v>
      </c>
      <c r="C40" s="731">
        <v>350</v>
      </c>
      <c r="D40" s="731">
        <v>410</v>
      </c>
      <c r="E40" s="731">
        <v>380</v>
      </c>
      <c r="F40" s="731">
        <v>380</v>
      </c>
      <c r="G40" s="731">
        <v>420</v>
      </c>
      <c r="H40" s="731">
        <v>360</v>
      </c>
      <c r="I40" s="731">
        <v>370</v>
      </c>
      <c r="J40" s="731">
        <v>350</v>
      </c>
      <c r="K40" s="731">
        <v>430</v>
      </c>
      <c r="L40" s="731">
        <v>350</v>
      </c>
      <c r="M40" s="731">
        <v>410</v>
      </c>
      <c r="N40" s="731">
        <v>430</v>
      </c>
      <c r="O40" s="731">
        <v>380</v>
      </c>
      <c r="P40" s="731">
        <v>390</v>
      </c>
      <c r="Q40" s="731">
        <v>420</v>
      </c>
      <c r="R40" s="731">
        <v>410</v>
      </c>
      <c r="S40" s="731">
        <v>400</v>
      </c>
    </row>
    <row r="41" spans="1:19" x14ac:dyDescent="0.2">
      <c r="A41" s="732" t="s">
        <v>577</v>
      </c>
      <c r="B41" s="731" t="s">
        <v>120</v>
      </c>
      <c r="C41" s="731">
        <v>4260</v>
      </c>
      <c r="D41" s="731">
        <v>4260</v>
      </c>
      <c r="E41" s="731">
        <v>4050</v>
      </c>
      <c r="F41" s="731">
        <v>3810</v>
      </c>
      <c r="G41" s="731">
        <v>3940</v>
      </c>
      <c r="H41" s="731">
        <v>3750</v>
      </c>
      <c r="I41" s="731">
        <v>3910</v>
      </c>
      <c r="J41" s="731">
        <v>3450</v>
      </c>
      <c r="K41" s="731">
        <v>3470</v>
      </c>
      <c r="L41" s="731">
        <v>3450</v>
      </c>
      <c r="M41" s="731">
        <v>3680</v>
      </c>
      <c r="N41" s="731">
        <v>3900</v>
      </c>
      <c r="O41" s="731">
        <v>4140</v>
      </c>
      <c r="P41" s="731">
        <v>4210</v>
      </c>
      <c r="Q41" s="731">
        <v>4240</v>
      </c>
      <c r="R41" s="731">
        <v>4100</v>
      </c>
      <c r="S41" s="731">
        <v>4110</v>
      </c>
    </row>
    <row r="42" spans="1:19" x14ac:dyDescent="0.2">
      <c r="A42" s="732" t="s">
        <v>578</v>
      </c>
      <c r="B42" s="731" t="s">
        <v>131</v>
      </c>
      <c r="C42" s="731">
        <v>3390</v>
      </c>
      <c r="D42" s="731">
        <v>3510</v>
      </c>
      <c r="E42" s="731">
        <v>3270</v>
      </c>
      <c r="F42" s="731">
        <v>3430</v>
      </c>
      <c r="G42" s="731">
        <v>3270</v>
      </c>
      <c r="H42" s="731">
        <v>3490</v>
      </c>
      <c r="I42" s="731">
        <v>3540</v>
      </c>
      <c r="J42" s="731">
        <v>3300</v>
      </c>
      <c r="K42" s="731">
        <v>3270</v>
      </c>
      <c r="L42" s="731">
        <v>3330</v>
      </c>
      <c r="M42" s="731">
        <v>3220</v>
      </c>
      <c r="N42" s="731">
        <v>3330</v>
      </c>
      <c r="O42" s="731">
        <v>3900</v>
      </c>
      <c r="P42" s="731">
        <v>4080</v>
      </c>
      <c r="Q42" s="731">
        <v>4510</v>
      </c>
      <c r="R42" s="731">
        <v>4400</v>
      </c>
      <c r="S42" s="731">
        <v>4820</v>
      </c>
    </row>
    <row r="43" spans="1:19" x14ac:dyDescent="0.2">
      <c r="A43" s="732" t="s">
        <v>579</v>
      </c>
      <c r="B43" s="731" t="s">
        <v>125</v>
      </c>
      <c r="C43" s="731">
        <v>2700</v>
      </c>
      <c r="D43" s="731">
        <v>2880</v>
      </c>
      <c r="E43" s="731">
        <v>2610</v>
      </c>
      <c r="F43" s="731">
        <v>2570</v>
      </c>
      <c r="G43" s="731">
        <v>2350</v>
      </c>
      <c r="H43" s="731">
        <v>2590</v>
      </c>
      <c r="I43" s="731">
        <v>2500</v>
      </c>
      <c r="J43" s="731">
        <v>2280</v>
      </c>
      <c r="K43" s="731">
        <v>2240</v>
      </c>
      <c r="L43" s="731">
        <v>2210</v>
      </c>
      <c r="M43" s="731">
        <v>2110</v>
      </c>
      <c r="N43" s="731">
        <v>2150</v>
      </c>
      <c r="O43" s="731">
        <v>2320</v>
      </c>
      <c r="P43" s="731">
        <v>2290</v>
      </c>
      <c r="Q43" s="731">
        <v>2500</v>
      </c>
      <c r="R43" s="731">
        <v>2580</v>
      </c>
      <c r="S43" s="731">
        <v>2590</v>
      </c>
    </row>
    <row r="44" spans="1:19" x14ac:dyDescent="0.2">
      <c r="A44" s="732" t="s">
        <v>580</v>
      </c>
      <c r="B44" s="731" t="s">
        <v>109</v>
      </c>
      <c r="C44" s="731">
        <v>360</v>
      </c>
      <c r="D44" s="731">
        <v>340</v>
      </c>
      <c r="E44" s="731">
        <v>370</v>
      </c>
      <c r="F44" s="731">
        <v>380</v>
      </c>
      <c r="G44" s="731">
        <v>390</v>
      </c>
      <c r="H44" s="731">
        <v>370</v>
      </c>
      <c r="I44" s="731">
        <v>330</v>
      </c>
      <c r="J44" s="731">
        <v>380</v>
      </c>
      <c r="K44" s="731">
        <v>300</v>
      </c>
      <c r="L44" s="731">
        <v>380</v>
      </c>
      <c r="M44" s="731">
        <v>320</v>
      </c>
      <c r="N44" s="731">
        <v>350</v>
      </c>
      <c r="O44" s="731">
        <v>360</v>
      </c>
      <c r="P44" s="731">
        <v>390</v>
      </c>
      <c r="Q44" s="731">
        <v>320</v>
      </c>
      <c r="R44" s="731">
        <v>290</v>
      </c>
      <c r="S44" s="731">
        <v>300</v>
      </c>
    </row>
    <row r="45" spans="1:19" x14ac:dyDescent="0.2">
      <c r="A45" s="732" t="s">
        <v>581</v>
      </c>
      <c r="B45" s="731" t="s">
        <v>115</v>
      </c>
      <c r="C45" s="731">
        <v>2460</v>
      </c>
      <c r="D45" s="731">
        <v>2730</v>
      </c>
      <c r="E45" s="731">
        <v>2710</v>
      </c>
      <c r="F45" s="731">
        <v>2530</v>
      </c>
      <c r="G45" s="731">
        <v>2440</v>
      </c>
      <c r="H45" s="731">
        <v>2600</v>
      </c>
      <c r="I45" s="731">
        <v>2510</v>
      </c>
      <c r="J45" s="731">
        <v>2330</v>
      </c>
      <c r="K45" s="731">
        <v>2230</v>
      </c>
      <c r="L45" s="731">
        <v>2310</v>
      </c>
      <c r="M45" s="731">
        <v>2520</v>
      </c>
      <c r="N45" s="731">
        <v>2680</v>
      </c>
      <c r="O45" s="731">
        <v>2480</v>
      </c>
      <c r="P45" s="731">
        <v>2680</v>
      </c>
      <c r="Q45" s="731">
        <v>2690</v>
      </c>
      <c r="R45" s="731">
        <v>2800</v>
      </c>
      <c r="S45" s="731">
        <v>2740</v>
      </c>
    </row>
    <row r="46" spans="1:19" x14ac:dyDescent="0.2">
      <c r="A46" s="732" t="s">
        <v>582</v>
      </c>
      <c r="B46" s="731" t="s">
        <v>127</v>
      </c>
      <c r="C46" s="731">
        <v>6700</v>
      </c>
      <c r="D46" s="731">
        <v>6820</v>
      </c>
      <c r="E46" s="731">
        <v>7380</v>
      </c>
      <c r="F46" s="731">
        <v>6610</v>
      </c>
      <c r="G46" s="731">
        <v>6780</v>
      </c>
      <c r="H46" s="731">
        <v>6810</v>
      </c>
      <c r="I46" s="731">
        <v>6530</v>
      </c>
      <c r="J46" s="731">
        <v>5990</v>
      </c>
      <c r="K46" s="731">
        <v>5870</v>
      </c>
      <c r="L46" s="731">
        <v>5670</v>
      </c>
      <c r="M46" s="731">
        <v>6300</v>
      </c>
      <c r="N46" s="731">
        <v>6550</v>
      </c>
      <c r="O46" s="731">
        <v>6410</v>
      </c>
      <c r="P46" s="731">
        <v>7460</v>
      </c>
      <c r="Q46" s="731">
        <v>7080</v>
      </c>
      <c r="R46" s="731">
        <v>7230</v>
      </c>
      <c r="S46" s="731">
        <v>7480</v>
      </c>
    </row>
    <row r="47" spans="1:19" x14ac:dyDescent="0.2">
      <c r="A47" s="732" t="s">
        <v>583</v>
      </c>
      <c r="B47" s="731" t="s">
        <v>128</v>
      </c>
      <c r="C47" s="731">
        <v>3820</v>
      </c>
      <c r="D47" s="731">
        <v>3620</v>
      </c>
      <c r="E47" s="731">
        <v>2690</v>
      </c>
      <c r="F47" s="731">
        <v>3660</v>
      </c>
      <c r="G47" s="731">
        <v>3240</v>
      </c>
      <c r="H47" s="731">
        <v>2980</v>
      </c>
      <c r="I47" s="731">
        <v>2880</v>
      </c>
      <c r="J47" s="731">
        <v>2800</v>
      </c>
      <c r="K47" s="731">
        <v>3070</v>
      </c>
      <c r="L47" s="731">
        <v>2840</v>
      </c>
      <c r="M47" s="731">
        <v>3150</v>
      </c>
      <c r="N47" s="731">
        <v>3340</v>
      </c>
      <c r="O47" s="731">
        <v>3320</v>
      </c>
      <c r="P47" s="731">
        <v>3790</v>
      </c>
      <c r="Q47" s="731">
        <v>3600</v>
      </c>
      <c r="R47" s="731">
        <v>3420</v>
      </c>
      <c r="S47" s="731">
        <v>3460</v>
      </c>
    </row>
    <row r="48" spans="1:19" x14ac:dyDescent="0.2">
      <c r="A48" s="732" t="s">
        <v>584</v>
      </c>
      <c r="B48" s="731" t="s">
        <v>107</v>
      </c>
      <c r="C48" s="731">
        <v>2030</v>
      </c>
      <c r="D48" s="731">
        <v>1820</v>
      </c>
      <c r="E48" s="731">
        <v>1810</v>
      </c>
      <c r="F48" s="731">
        <v>1730</v>
      </c>
      <c r="G48" s="731">
        <v>1830</v>
      </c>
      <c r="H48" s="731">
        <v>1780</v>
      </c>
      <c r="I48" s="731">
        <v>1870</v>
      </c>
      <c r="J48" s="731">
        <v>1730</v>
      </c>
      <c r="K48" s="731">
        <v>1520</v>
      </c>
      <c r="L48" s="731">
        <v>1530</v>
      </c>
      <c r="M48" s="731">
        <v>1650</v>
      </c>
      <c r="N48" s="731">
        <v>1650</v>
      </c>
      <c r="O48" s="731">
        <v>1760</v>
      </c>
      <c r="P48" s="731">
        <v>2080</v>
      </c>
      <c r="Q48" s="731">
        <v>1990</v>
      </c>
      <c r="R48" s="731">
        <v>1830</v>
      </c>
      <c r="S48" s="731">
        <v>1980</v>
      </c>
    </row>
    <row r="49" spans="1:20" x14ac:dyDescent="0.2">
      <c r="A49" s="733" t="s">
        <v>585</v>
      </c>
      <c r="B49" s="734" t="s">
        <v>130</v>
      </c>
      <c r="C49" s="734">
        <v>4450</v>
      </c>
      <c r="D49" s="734">
        <v>4700</v>
      </c>
      <c r="E49" s="734">
        <v>4690</v>
      </c>
      <c r="F49" s="734">
        <v>4220</v>
      </c>
      <c r="G49" s="734">
        <v>3990</v>
      </c>
      <c r="H49" s="734">
        <v>4310</v>
      </c>
      <c r="I49" s="734">
        <v>3910</v>
      </c>
      <c r="J49" s="734">
        <v>3270</v>
      </c>
      <c r="K49" s="734">
        <v>3080</v>
      </c>
      <c r="L49" s="734">
        <v>3070</v>
      </c>
      <c r="M49" s="734">
        <v>3260</v>
      </c>
      <c r="N49" s="734">
        <v>3210</v>
      </c>
      <c r="O49" s="734">
        <v>3700</v>
      </c>
      <c r="P49" s="734">
        <v>4310</v>
      </c>
      <c r="Q49" s="734">
        <v>4100</v>
      </c>
      <c r="R49" s="734">
        <v>4000</v>
      </c>
      <c r="S49" s="734">
        <v>3880</v>
      </c>
    </row>
    <row r="52" spans="1:20" ht="15" x14ac:dyDescent="0.2">
      <c r="A52" s="1279" t="s">
        <v>551</v>
      </c>
      <c r="B52" s="1280"/>
      <c r="C52" s="1285" t="s">
        <v>586</v>
      </c>
      <c r="D52" s="1285"/>
      <c r="E52" s="1285"/>
      <c r="F52" s="1285"/>
      <c r="G52" s="1285"/>
      <c r="H52" s="1285"/>
      <c r="I52" s="1285"/>
      <c r="J52" s="1285"/>
      <c r="K52" s="1285"/>
      <c r="L52" s="1285"/>
      <c r="M52" s="1285"/>
      <c r="N52" s="1285"/>
      <c r="O52" s="1285"/>
      <c r="P52" s="1285"/>
      <c r="Q52" s="1285"/>
      <c r="R52" s="1285"/>
      <c r="S52" s="1285"/>
      <c r="T52" s="99"/>
    </row>
    <row r="53" spans="1:20" ht="15" x14ac:dyDescent="0.2">
      <c r="A53" s="1281"/>
      <c r="B53" s="1282"/>
      <c r="C53" s="1285" t="s">
        <v>165</v>
      </c>
      <c r="D53" s="1285"/>
      <c r="E53" s="1285"/>
      <c r="F53" s="1285"/>
      <c r="G53" s="1285"/>
      <c r="H53" s="1285"/>
      <c r="I53" s="1285"/>
      <c r="J53" s="1285"/>
      <c r="K53" s="1285"/>
      <c r="L53" s="1285"/>
      <c r="M53" s="1285"/>
      <c r="N53" s="1285"/>
      <c r="O53" s="1285"/>
      <c r="P53" s="1285"/>
      <c r="Q53" s="1285"/>
      <c r="R53" s="1285"/>
      <c r="S53" s="1285"/>
      <c r="T53" s="99"/>
    </row>
    <row r="54" spans="1:20" ht="15" x14ac:dyDescent="0.2">
      <c r="A54" s="1283"/>
      <c r="B54" s="1284"/>
      <c r="C54" s="728" t="s">
        <v>74</v>
      </c>
      <c r="D54" s="728" t="s">
        <v>75</v>
      </c>
      <c r="E54" s="728" t="s">
        <v>76</v>
      </c>
      <c r="F54" s="728" t="s">
        <v>77</v>
      </c>
      <c r="G54" s="728" t="s">
        <v>78</v>
      </c>
      <c r="H54" s="728" t="s">
        <v>79</v>
      </c>
      <c r="I54" s="728" t="s">
        <v>80</v>
      </c>
      <c r="J54" s="728" t="s">
        <v>81</v>
      </c>
      <c r="K54" s="728" t="s">
        <v>82</v>
      </c>
      <c r="L54" s="728" t="s">
        <v>83</v>
      </c>
      <c r="M54" s="728" t="s">
        <v>84</v>
      </c>
      <c r="N54" s="728" t="s">
        <v>85</v>
      </c>
      <c r="O54" s="728" t="s">
        <v>86</v>
      </c>
      <c r="P54" s="728" t="s">
        <v>87</v>
      </c>
      <c r="Q54" s="728" t="s">
        <v>88</v>
      </c>
      <c r="R54" s="728" t="s">
        <v>89</v>
      </c>
      <c r="S54" s="728" t="s">
        <v>90</v>
      </c>
      <c r="T54" s="99"/>
    </row>
    <row r="55" spans="1:20" ht="15" x14ac:dyDescent="0.2">
      <c r="A55" s="99"/>
      <c r="B55" s="729" t="s">
        <v>553</v>
      </c>
      <c r="C55" s="730">
        <v>120300</v>
      </c>
      <c r="D55" s="730">
        <v>122500</v>
      </c>
      <c r="E55" s="730">
        <v>118300</v>
      </c>
      <c r="F55" s="730">
        <v>118300</v>
      </c>
      <c r="G55" s="730">
        <v>115200</v>
      </c>
      <c r="H55" s="730">
        <v>117200</v>
      </c>
      <c r="I55" s="730">
        <v>117200</v>
      </c>
      <c r="J55" s="730">
        <v>108100</v>
      </c>
      <c r="K55" s="730">
        <v>105800</v>
      </c>
      <c r="L55" s="730">
        <v>107700</v>
      </c>
      <c r="M55" s="730">
        <v>113300</v>
      </c>
      <c r="N55" s="730">
        <v>118200</v>
      </c>
      <c r="O55" s="730">
        <v>121500</v>
      </c>
      <c r="P55" s="730">
        <v>129200</v>
      </c>
      <c r="Q55" s="730">
        <v>127400</v>
      </c>
      <c r="R55" s="730">
        <v>125400</v>
      </c>
      <c r="S55" s="730">
        <v>125900</v>
      </c>
      <c r="T55" s="99"/>
    </row>
    <row r="56" spans="1:20" ht="15" x14ac:dyDescent="0.2">
      <c r="A56" s="248" t="s">
        <v>554</v>
      </c>
      <c r="B56" s="731" t="s">
        <v>106</v>
      </c>
      <c r="C56" s="731">
        <v>7060</v>
      </c>
      <c r="D56" s="731">
        <v>7380</v>
      </c>
      <c r="E56" s="731">
        <v>7220</v>
      </c>
      <c r="F56" s="731">
        <v>6910</v>
      </c>
      <c r="G56" s="731">
        <v>6930</v>
      </c>
      <c r="H56" s="731">
        <v>6750</v>
      </c>
      <c r="I56" s="731">
        <v>7290</v>
      </c>
      <c r="J56" s="109">
        <v>6720</v>
      </c>
      <c r="K56" s="731">
        <v>6830</v>
      </c>
      <c r="L56" s="735">
        <v>7010</v>
      </c>
      <c r="M56" s="731">
        <v>7070</v>
      </c>
      <c r="N56" s="731">
        <v>7610</v>
      </c>
      <c r="O56" s="731">
        <v>8180</v>
      </c>
      <c r="P56" s="731">
        <v>9030</v>
      </c>
      <c r="Q56" s="248">
        <v>8840</v>
      </c>
      <c r="R56" s="248">
        <v>8300</v>
      </c>
      <c r="S56" s="248">
        <v>7780</v>
      </c>
      <c r="T56" s="736"/>
    </row>
    <row r="57" spans="1:20" ht="15" x14ac:dyDescent="0.2">
      <c r="A57" s="248" t="s">
        <v>555</v>
      </c>
      <c r="B57" s="731" t="s">
        <v>114</v>
      </c>
      <c r="C57" s="731">
        <v>5200</v>
      </c>
      <c r="D57" s="731">
        <v>4960</v>
      </c>
      <c r="E57" s="731">
        <v>4750</v>
      </c>
      <c r="F57" s="731">
        <v>5050</v>
      </c>
      <c r="G57" s="731">
        <v>4720</v>
      </c>
      <c r="H57" s="731">
        <v>4840</v>
      </c>
      <c r="I57" s="731">
        <v>5140</v>
      </c>
      <c r="J57" s="109">
        <v>4840</v>
      </c>
      <c r="K57" s="731">
        <v>4710</v>
      </c>
      <c r="L57" s="735">
        <v>5000</v>
      </c>
      <c r="M57" s="731">
        <v>5120</v>
      </c>
      <c r="N57" s="731">
        <v>5480</v>
      </c>
      <c r="O57" s="731">
        <v>5590</v>
      </c>
      <c r="P57" s="731">
        <v>5920</v>
      </c>
      <c r="Q57" s="248">
        <v>6000</v>
      </c>
      <c r="R57" s="248">
        <v>5750</v>
      </c>
      <c r="S57" s="248">
        <v>5610</v>
      </c>
      <c r="T57" s="736"/>
    </row>
    <row r="58" spans="1:20" ht="15" x14ac:dyDescent="0.2">
      <c r="A58" s="248" t="s">
        <v>556</v>
      </c>
      <c r="B58" s="731" t="s">
        <v>113</v>
      </c>
      <c r="C58" s="731">
        <v>2740</v>
      </c>
      <c r="D58" s="731">
        <v>2750</v>
      </c>
      <c r="E58" s="731">
        <v>2420</v>
      </c>
      <c r="F58" s="731">
        <v>2570</v>
      </c>
      <c r="G58" s="731">
        <v>2380</v>
      </c>
      <c r="H58" s="731">
        <v>2540</v>
      </c>
      <c r="I58" s="731">
        <v>2550</v>
      </c>
      <c r="J58" s="109">
        <v>2310</v>
      </c>
      <c r="K58" s="731">
        <v>2370</v>
      </c>
      <c r="L58" s="735">
        <v>2600</v>
      </c>
      <c r="M58" s="731">
        <v>2620</v>
      </c>
      <c r="N58" s="731">
        <v>2770</v>
      </c>
      <c r="O58" s="731">
        <v>2710</v>
      </c>
      <c r="P58" s="731">
        <v>2840</v>
      </c>
      <c r="Q58" s="248">
        <v>2880</v>
      </c>
      <c r="R58" s="248">
        <v>2790</v>
      </c>
      <c r="S58" s="248">
        <v>2840</v>
      </c>
      <c r="T58" s="736"/>
    </row>
    <row r="59" spans="1:20" ht="15" x14ac:dyDescent="0.2">
      <c r="A59" s="248" t="s">
        <v>557</v>
      </c>
      <c r="B59" s="731" t="s">
        <v>105</v>
      </c>
      <c r="C59" s="731">
        <v>2670</v>
      </c>
      <c r="D59" s="731">
        <v>2550</v>
      </c>
      <c r="E59" s="731">
        <v>2420</v>
      </c>
      <c r="F59" s="731">
        <v>2470</v>
      </c>
      <c r="G59" s="731">
        <v>2490</v>
      </c>
      <c r="H59" s="731">
        <v>2430</v>
      </c>
      <c r="I59" s="731">
        <v>2420</v>
      </c>
      <c r="J59" s="109">
        <v>2380</v>
      </c>
      <c r="K59" s="731">
        <v>2290</v>
      </c>
      <c r="L59" s="735">
        <v>2170</v>
      </c>
      <c r="M59" s="731">
        <v>2540</v>
      </c>
      <c r="N59" s="731">
        <v>2510</v>
      </c>
      <c r="O59" s="731">
        <v>2610</v>
      </c>
      <c r="P59" s="731">
        <v>2720</v>
      </c>
      <c r="Q59" s="248">
        <v>2670</v>
      </c>
      <c r="R59" s="248">
        <v>2800</v>
      </c>
      <c r="S59" s="248">
        <v>2750</v>
      </c>
      <c r="T59" s="736"/>
    </row>
    <row r="60" spans="1:20" ht="15" x14ac:dyDescent="0.2">
      <c r="A60" s="248" t="s">
        <v>558</v>
      </c>
      <c r="B60" s="731" t="s">
        <v>135</v>
      </c>
      <c r="C60" s="731">
        <v>13200</v>
      </c>
      <c r="D60" s="731">
        <v>13920</v>
      </c>
      <c r="E60" s="731">
        <v>13670</v>
      </c>
      <c r="F60" s="731">
        <v>12880</v>
      </c>
      <c r="G60" s="731">
        <v>12950</v>
      </c>
      <c r="H60" s="731">
        <v>13160</v>
      </c>
      <c r="I60" s="731">
        <v>12720</v>
      </c>
      <c r="J60" s="109">
        <v>11570</v>
      </c>
      <c r="K60" s="731">
        <v>11160</v>
      </c>
      <c r="L60" s="735">
        <v>11210</v>
      </c>
      <c r="M60" s="731">
        <v>11760</v>
      </c>
      <c r="N60" s="731">
        <v>12110</v>
      </c>
      <c r="O60" s="731">
        <v>13240</v>
      </c>
      <c r="P60" s="731">
        <v>14210</v>
      </c>
      <c r="Q60" s="248">
        <v>13770</v>
      </c>
      <c r="R60" s="248">
        <v>13990</v>
      </c>
      <c r="S60" s="248">
        <v>14020</v>
      </c>
      <c r="T60" s="736"/>
    </row>
    <row r="61" spans="1:20" ht="15" x14ac:dyDescent="0.2">
      <c r="A61" s="248" t="s">
        <v>559</v>
      </c>
      <c r="B61" s="731" t="s">
        <v>116</v>
      </c>
      <c r="C61" s="731">
        <v>1340</v>
      </c>
      <c r="D61" s="731">
        <v>1250</v>
      </c>
      <c r="E61" s="731">
        <v>1110</v>
      </c>
      <c r="F61" s="731">
        <v>1130</v>
      </c>
      <c r="G61" s="731">
        <v>1180</v>
      </c>
      <c r="H61" s="731">
        <v>1180</v>
      </c>
      <c r="I61" s="731">
        <v>1220</v>
      </c>
      <c r="J61" s="109">
        <v>1190</v>
      </c>
      <c r="K61" s="731">
        <v>1230</v>
      </c>
      <c r="L61" s="735">
        <v>1140</v>
      </c>
      <c r="M61" s="731">
        <v>1280</v>
      </c>
      <c r="N61" s="731">
        <v>1270</v>
      </c>
      <c r="O61" s="731">
        <v>1340</v>
      </c>
      <c r="P61" s="731">
        <v>1390</v>
      </c>
      <c r="Q61" s="248">
        <v>1420</v>
      </c>
      <c r="R61" s="248">
        <v>1350</v>
      </c>
      <c r="S61" s="248">
        <v>1370</v>
      </c>
      <c r="T61" s="736"/>
    </row>
    <row r="62" spans="1:20" ht="15" x14ac:dyDescent="0.2">
      <c r="A62" s="248" t="s">
        <v>560</v>
      </c>
      <c r="B62" s="731" t="s">
        <v>111</v>
      </c>
      <c r="C62" s="731">
        <v>2040</v>
      </c>
      <c r="D62" s="731">
        <v>1870</v>
      </c>
      <c r="E62" s="731">
        <v>1840</v>
      </c>
      <c r="F62" s="731">
        <v>1950</v>
      </c>
      <c r="G62" s="731">
        <v>1920</v>
      </c>
      <c r="H62" s="731">
        <v>1780</v>
      </c>
      <c r="I62" s="731">
        <v>1740</v>
      </c>
      <c r="J62" s="109">
        <v>1800</v>
      </c>
      <c r="K62" s="731">
        <v>1720</v>
      </c>
      <c r="L62" s="735">
        <v>1740</v>
      </c>
      <c r="M62" s="731">
        <v>1890</v>
      </c>
      <c r="N62" s="731">
        <v>1930</v>
      </c>
      <c r="O62" s="731">
        <v>1840</v>
      </c>
      <c r="P62" s="731">
        <v>1840</v>
      </c>
      <c r="Q62" s="248">
        <v>1860</v>
      </c>
      <c r="R62" s="248">
        <v>1890</v>
      </c>
      <c r="S62" s="248">
        <v>1870</v>
      </c>
      <c r="T62" s="736"/>
    </row>
    <row r="63" spans="1:20" ht="15" x14ac:dyDescent="0.2">
      <c r="A63" s="248" t="s">
        <v>561</v>
      </c>
      <c r="B63" s="731" t="s">
        <v>118</v>
      </c>
      <c r="C63" s="731">
        <v>4020</v>
      </c>
      <c r="D63" s="731">
        <v>4100</v>
      </c>
      <c r="E63" s="731">
        <v>4210</v>
      </c>
      <c r="F63" s="731">
        <v>3920</v>
      </c>
      <c r="G63" s="731">
        <v>4150</v>
      </c>
      <c r="H63" s="731">
        <v>4130</v>
      </c>
      <c r="I63" s="731">
        <v>4170</v>
      </c>
      <c r="J63" s="109">
        <v>3700</v>
      </c>
      <c r="K63" s="731">
        <v>3790</v>
      </c>
      <c r="L63" s="735">
        <v>3780</v>
      </c>
      <c r="M63" s="731">
        <v>4030</v>
      </c>
      <c r="N63" s="731">
        <v>4420</v>
      </c>
      <c r="O63" s="731">
        <v>4510</v>
      </c>
      <c r="P63" s="731">
        <v>4770</v>
      </c>
      <c r="Q63" s="248">
        <v>4780</v>
      </c>
      <c r="R63" s="248">
        <v>4470</v>
      </c>
      <c r="S63" s="248">
        <v>4700</v>
      </c>
      <c r="T63" s="736"/>
    </row>
    <row r="64" spans="1:20" ht="15" x14ac:dyDescent="0.2">
      <c r="A64" s="248" t="s">
        <v>562</v>
      </c>
      <c r="B64" s="731" t="s">
        <v>117</v>
      </c>
      <c r="C64" s="731">
        <v>2420</v>
      </c>
      <c r="D64" s="731">
        <v>2570</v>
      </c>
      <c r="E64" s="731">
        <v>2290</v>
      </c>
      <c r="F64" s="731">
        <v>2420</v>
      </c>
      <c r="G64" s="731">
        <v>2290</v>
      </c>
      <c r="H64" s="731">
        <v>2480</v>
      </c>
      <c r="I64" s="731">
        <v>2330</v>
      </c>
      <c r="J64" s="109">
        <v>2140</v>
      </c>
      <c r="K64" s="731">
        <v>2190</v>
      </c>
      <c r="L64" s="735">
        <v>2290</v>
      </c>
      <c r="M64" s="731">
        <v>2330</v>
      </c>
      <c r="N64" s="731">
        <v>2400</v>
      </c>
      <c r="O64" s="731">
        <v>2440</v>
      </c>
      <c r="P64" s="731">
        <v>2620</v>
      </c>
      <c r="Q64" s="248">
        <v>2610</v>
      </c>
      <c r="R64" s="248">
        <v>2650</v>
      </c>
      <c r="S64" s="248">
        <v>2480</v>
      </c>
      <c r="T64" s="736"/>
    </row>
    <row r="65" spans="1:20" ht="15" x14ac:dyDescent="0.2">
      <c r="A65" s="248" t="s">
        <v>563</v>
      </c>
      <c r="B65" s="731" t="s">
        <v>124</v>
      </c>
      <c r="C65" s="731">
        <v>3260</v>
      </c>
      <c r="D65" s="731">
        <v>3250</v>
      </c>
      <c r="E65" s="731">
        <v>3090</v>
      </c>
      <c r="F65" s="731">
        <v>3150</v>
      </c>
      <c r="G65" s="731">
        <v>2940</v>
      </c>
      <c r="H65" s="731">
        <v>3040</v>
      </c>
      <c r="I65" s="731">
        <v>2930</v>
      </c>
      <c r="J65" s="109">
        <v>2610</v>
      </c>
      <c r="K65" s="731">
        <v>2360</v>
      </c>
      <c r="L65" s="735">
        <v>2440</v>
      </c>
      <c r="M65" s="731">
        <v>2490</v>
      </c>
      <c r="N65" s="731">
        <v>2700</v>
      </c>
      <c r="O65" s="731">
        <v>2430</v>
      </c>
      <c r="P65" s="731">
        <v>3010</v>
      </c>
      <c r="Q65" s="248">
        <v>2950</v>
      </c>
      <c r="R65" s="248">
        <v>2790</v>
      </c>
      <c r="S65" s="248">
        <v>2880</v>
      </c>
      <c r="T65" s="736"/>
    </row>
    <row r="66" spans="1:20" ht="15" x14ac:dyDescent="0.2">
      <c r="A66" s="248" t="s">
        <v>564</v>
      </c>
      <c r="B66" s="731" t="s">
        <v>134</v>
      </c>
      <c r="C66" s="731">
        <v>2140</v>
      </c>
      <c r="D66" s="731">
        <v>2300</v>
      </c>
      <c r="E66" s="731">
        <v>2340</v>
      </c>
      <c r="F66" s="731">
        <v>2250</v>
      </c>
      <c r="G66" s="731">
        <v>2040</v>
      </c>
      <c r="H66" s="731">
        <v>2090</v>
      </c>
      <c r="I66" s="731">
        <v>2260</v>
      </c>
      <c r="J66" s="109">
        <v>2090</v>
      </c>
      <c r="K66" s="731">
        <v>2220</v>
      </c>
      <c r="L66" s="735">
        <v>2320</v>
      </c>
      <c r="M66" s="731">
        <v>2270</v>
      </c>
      <c r="N66" s="731">
        <v>2320</v>
      </c>
      <c r="O66" s="731">
        <v>2500</v>
      </c>
      <c r="P66" s="731">
        <v>2550</v>
      </c>
      <c r="Q66" s="248">
        <v>2370</v>
      </c>
      <c r="R66" s="248">
        <v>2480</v>
      </c>
      <c r="S66" s="248">
        <v>2510</v>
      </c>
      <c r="T66" s="736"/>
    </row>
    <row r="67" spans="1:20" ht="15" x14ac:dyDescent="0.2">
      <c r="A67" s="248" t="s">
        <v>565</v>
      </c>
      <c r="B67" s="731" t="s">
        <v>129</v>
      </c>
      <c r="C67" s="731">
        <v>2870</v>
      </c>
      <c r="D67" s="731">
        <v>2970</v>
      </c>
      <c r="E67" s="731">
        <v>2670</v>
      </c>
      <c r="F67" s="731">
        <v>2650</v>
      </c>
      <c r="G67" s="731">
        <v>2690</v>
      </c>
      <c r="H67" s="731">
        <v>2600</v>
      </c>
      <c r="I67" s="731">
        <v>2670</v>
      </c>
      <c r="J67" s="109">
        <v>2320</v>
      </c>
      <c r="K67" s="731">
        <v>2160</v>
      </c>
      <c r="L67" s="735">
        <v>2300</v>
      </c>
      <c r="M67" s="731">
        <v>2360</v>
      </c>
      <c r="N67" s="731">
        <v>2460</v>
      </c>
      <c r="O67" s="731">
        <v>2350</v>
      </c>
      <c r="P67" s="731">
        <v>2710</v>
      </c>
      <c r="Q67" s="248">
        <v>2760</v>
      </c>
      <c r="R67" s="248">
        <v>2540</v>
      </c>
      <c r="S67" s="248">
        <v>2670</v>
      </c>
      <c r="T67" s="736"/>
    </row>
    <row r="68" spans="1:20" ht="15" x14ac:dyDescent="0.2">
      <c r="A68" s="732" t="s">
        <v>566</v>
      </c>
      <c r="B68" s="731" t="s">
        <v>121</v>
      </c>
      <c r="C68" s="731">
        <v>2340</v>
      </c>
      <c r="D68" s="731">
        <v>2430</v>
      </c>
      <c r="E68" s="731">
        <v>2210</v>
      </c>
      <c r="F68" s="731">
        <v>2350</v>
      </c>
      <c r="G68" s="731">
        <v>2380</v>
      </c>
      <c r="H68" s="731">
        <v>2580</v>
      </c>
      <c r="I68" s="731">
        <v>2560</v>
      </c>
      <c r="J68" s="109">
        <v>2230</v>
      </c>
      <c r="K68" s="731">
        <v>2220</v>
      </c>
      <c r="L68" s="735">
        <v>2380</v>
      </c>
      <c r="M68" s="731">
        <v>2490</v>
      </c>
      <c r="N68" s="731">
        <v>2770</v>
      </c>
      <c r="O68" s="731">
        <v>2880</v>
      </c>
      <c r="P68" s="731">
        <v>2980</v>
      </c>
      <c r="Q68" s="248">
        <v>2880</v>
      </c>
      <c r="R68" s="248">
        <v>2900</v>
      </c>
      <c r="S68" s="248">
        <v>2980</v>
      </c>
      <c r="T68" s="736"/>
    </row>
    <row r="69" spans="1:20" ht="15" x14ac:dyDescent="0.2">
      <c r="A69" s="732" t="s">
        <v>567</v>
      </c>
      <c r="B69" s="731" t="s">
        <v>122</v>
      </c>
      <c r="C69" s="731">
        <v>5760</v>
      </c>
      <c r="D69" s="731">
        <v>5940</v>
      </c>
      <c r="E69" s="731">
        <v>5660</v>
      </c>
      <c r="F69" s="731">
        <v>5900</v>
      </c>
      <c r="G69" s="731">
        <v>5740</v>
      </c>
      <c r="H69" s="731">
        <v>5840</v>
      </c>
      <c r="I69" s="731">
        <v>5670</v>
      </c>
      <c r="J69" s="109">
        <v>5420</v>
      </c>
      <c r="K69" s="731">
        <v>5220</v>
      </c>
      <c r="L69" s="735">
        <v>5400</v>
      </c>
      <c r="M69" s="731">
        <v>5730</v>
      </c>
      <c r="N69" s="731">
        <v>5850</v>
      </c>
      <c r="O69" s="731">
        <v>6120</v>
      </c>
      <c r="P69" s="731">
        <v>6460</v>
      </c>
      <c r="Q69" s="248">
        <v>6360</v>
      </c>
      <c r="R69" s="248">
        <v>6250</v>
      </c>
      <c r="S69" s="248">
        <v>6120</v>
      </c>
      <c r="T69" s="736"/>
    </row>
    <row r="70" spans="1:20" ht="15" x14ac:dyDescent="0.2">
      <c r="A70" s="732" t="s">
        <v>568</v>
      </c>
      <c r="B70" s="731" t="s">
        <v>133</v>
      </c>
      <c r="C70" s="731">
        <v>17790</v>
      </c>
      <c r="D70" s="731">
        <v>18320</v>
      </c>
      <c r="E70" s="731">
        <v>17660</v>
      </c>
      <c r="F70" s="731">
        <v>17090</v>
      </c>
      <c r="G70" s="731">
        <v>16460</v>
      </c>
      <c r="H70" s="731">
        <v>16670</v>
      </c>
      <c r="I70" s="731">
        <v>16750</v>
      </c>
      <c r="J70" s="109">
        <v>15420</v>
      </c>
      <c r="K70" s="731">
        <v>15200</v>
      </c>
      <c r="L70" s="735">
        <v>14890</v>
      </c>
      <c r="M70" s="731">
        <v>16260</v>
      </c>
      <c r="N70" s="731">
        <v>16800</v>
      </c>
      <c r="O70" s="731">
        <v>17660</v>
      </c>
      <c r="P70" s="731">
        <v>18710</v>
      </c>
      <c r="Q70" s="248">
        <v>18590</v>
      </c>
      <c r="R70" s="248">
        <v>18480</v>
      </c>
      <c r="S70" s="248">
        <v>18540</v>
      </c>
      <c r="T70" s="736"/>
    </row>
    <row r="71" spans="1:20" ht="15" x14ac:dyDescent="0.2">
      <c r="A71" s="732" t="s">
        <v>569</v>
      </c>
      <c r="B71" s="731" t="s">
        <v>123</v>
      </c>
      <c r="C71" s="731">
        <v>4480</v>
      </c>
      <c r="D71" s="731">
        <v>4350</v>
      </c>
      <c r="E71" s="731">
        <v>4270</v>
      </c>
      <c r="F71" s="731">
        <v>4380</v>
      </c>
      <c r="G71" s="731">
        <v>4310</v>
      </c>
      <c r="H71" s="731">
        <v>4100</v>
      </c>
      <c r="I71" s="731">
        <v>4100</v>
      </c>
      <c r="J71" s="109">
        <v>4060</v>
      </c>
      <c r="K71" s="731">
        <v>3980</v>
      </c>
      <c r="L71" s="735">
        <v>4130</v>
      </c>
      <c r="M71" s="731">
        <v>4080</v>
      </c>
      <c r="N71" s="731">
        <v>4400</v>
      </c>
      <c r="O71" s="731">
        <v>4470</v>
      </c>
      <c r="P71" s="731">
        <v>4360</v>
      </c>
      <c r="Q71" s="248">
        <v>4220</v>
      </c>
      <c r="R71" s="248">
        <v>4230</v>
      </c>
      <c r="S71" s="248">
        <v>4160</v>
      </c>
      <c r="T71" s="736"/>
    </row>
    <row r="72" spans="1:20" ht="15" x14ac:dyDescent="0.2">
      <c r="A72" s="732" t="s">
        <v>570</v>
      </c>
      <c r="B72" s="731" t="s">
        <v>104</v>
      </c>
      <c r="C72" s="731">
        <v>1280</v>
      </c>
      <c r="D72" s="731">
        <v>1290</v>
      </c>
      <c r="E72" s="731">
        <v>1340</v>
      </c>
      <c r="F72" s="731">
        <v>1330</v>
      </c>
      <c r="G72" s="731">
        <v>1290</v>
      </c>
      <c r="H72" s="731">
        <v>1310</v>
      </c>
      <c r="I72" s="731">
        <v>1250</v>
      </c>
      <c r="J72" s="109">
        <v>1160</v>
      </c>
      <c r="K72" s="731">
        <v>1060</v>
      </c>
      <c r="L72" s="735">
        <v>1120</v>
      </c>
      <c r="M72" s="731">
        <v>1090</v>
      </c>
      <c r="N72" s="731">
        <v>1140</v>
      </c>
      <c r="O72" s="731">
        <v>1230</v>
      </c>
      <c r="P72" s="731">
        <v>1260</v>
      </c>
      <c r="Q72" s="248">
        <v>1230</v>
      </c>
      <c r="R72" s="248">
        <v>1170</v>
      </c>
      <c r="S72" s="248">
        <v>1240</v>
      </c>
      <c r="T72" s="736"/>
    </row>
    <row r="73" spans="1:20" ht="15" x14ac:dyDescent="0.2">
      <c r="A73" s="732" t="s">
        <v>571</v>
      </c>
      <c r="B73" s="731" t="s">
        <v>136</v>
      </c>
      <c r="C73" s="731">
        <v>2280</v>
      </c>
      <c r="D73" s="731">
        <v>2360</v>
      </c>
      <c r="E73" s="731">
        <v>2290</v>
      </c>
      <c r="F73" s="731">
        <v>2210</v>
      </c>
      <c r="G73" s="731">
        <v>2160</v>
      </c>
      <c r="H73" s="731">
        <v>2330</v>
      </c>
      <c r="I73" s="731">
        <v>2010</v>
      </c>
      <c r="J73" s="109">
        <v>1710</v>
      </c>
      <c r="K73" s="731">
        <v>1770</v>
      </c>
      <c r="L73" s="735">
        <v>1780</v>
      </c>
      <c r="M73" s="731">
        <v>1770</v>
      </c>
      <c r="N73" s="731">
        <v>1900</v>
      </c>
      <c r="O73" s="731">
        <v>1920</v>
      </c>
      <c r="P73" s="731">
        <v>2040</v>
      </c>
      <c r="Q73" s="248">
        <v>2160</v>
      </c>
      <c r="R73" s="248">
        <v>2070</v>
      </c>
      <c r="S73" s="248">
        <v>2140</v>
      </c>
      <c r="T73" s="736"/>
    </row>
    <row r="74" spans="1:20" ht="15" x14ac:dyDescent="0.2">
      <c r="A74" s="732" t="s">
        <v>572</v>
      </c>
      <c r="B74" s="731" t="s">
        <v>112</v>
      </c>
      <c r="C74" s="731">
        <v>1770</v>
      </c>
      <c r="D74" s="731">
        <v>1800</v>
      </c>
      <c r="E74" s="731">
        <v>1670</v>
      </c>
      <c r="F74" s="731">
        <v>1780</v>
      </c>
      <c r="G74" s="731">
        <v>1700</v>
      </c>
      <c r="H74" s="731">
        <v>1720</v>
      </c>
      <c r="I74" s="731">
        <v>1710</v>
      </c>
      <c r="J74" s="109">
        <v>1630</v>
      </c>
      <c r="K74" s="731">
        <v>1650</v>
      </c>
      <c r="L74" s="735">
        <v>1650</v>
      </c>
      <c r="M74" s="731">
        <v>1740</v>
      </c>
      <c r="N74" s="731">
        <v>1690</v>
      </c>
      <c r="O74" s="731">
        <v>1720</v>
      </c>
      <c r="P74" s="731">
        <v>1820</v>
      </c>
      <c r="Q74" s="248">
        <v>1860</v>
      </c>
      <c r="R74" s="248">
        <v>1860</v>
      </c>
      <c r="S74" s="248">
        <v>1780</v>
      </c>
      <c r="T74" s="736"/>
    </row>
    <row r="75" spans="1:20" ht="15" x14ac:dyDescent="0.2">
      <c r="A75" s="732" t="s">
        <v>573</v>
      </c>
      <c r="B75" s="731" t="s">
        <v>108</v>
      </c>
      <c r="C75" s="731">
        <v>740</v>
      </c>
      <c r="D75" s="731">
        <v>680</v>
      </c>
      <c r="E75" s="731">
        <v>690</v>
      </c>
      <c r="F75" s="731">
        <v>640</v>
      </c>
      <c r="G75" s="731">
        <v>660</v>
      </c>
      <c r="H75" s="731">
        <v>640</v>
      </c>
      <c r="I75" s="731">
        <v>700</v>
      </c>
      <c r="J75" s="109">
        <v>630</v>
      </c>
      <c r="K75" s="731">
        <v>570</v>
      </c>
      <c r="L75" s="735">
        <v>610</v>
      </c>
      <c r="M75" s="731">
        <v>580</v>
      </c>
      <c r="N75" s="731">
        <v>570</v>
      </c>
      <c r="O75" s="731">
        <v>620</v>
      </c>
      <c r="P75" s="731">
        <v>650</v>
      </c>
      <c r="Q75" s="248">
        <v>650</v>
      </c>
      <c r="R75" s="248">
        <v>590</v>
      </c>
      <c r="S75" s="248">
        <v>620</v>
      </c>
      <c r="T75" s="736"/>
    </row>
    <row r="76" spans="1:20" ht="15" x14ac:dyDescent="0.2">
      <c r="A76" s="732" t="s">
        <v>574</v>
      </c>
      <c r="B76" s="731" t="s">
        <v>110</v>
      </c>
      <c r="C76" s="731">
        <v>2630</v>
      </c>
      <c r="D76" s="731">
        <v>2810</v>
      </c>
      <c r="E76" s="731">
        <v>2870</v>
      </c>
      <c r="F76" s="731">
        <v>2860</v>
      </c>
      <c r="G76" s="731">
        <v>2730</v>
      </c>
      <c r="H76" s="731">
        <v>2760</v>
      </c>
      <c r="I76" s="731">
        <v>2760</v>
      </c>
      <c r="J76" s="109">
        <v>2660</v>
      </c>
      <c r="K76" s="731">
        <v>2580</v>
      </c>
      <c r="L76" s="735">
        <v>2440</v>
      </c>
      <c r="M76" s="731">
        <v>2750</v>
      </c>
      <c r="N76" s="731">
        <v>2770</v>
      </c>
      <c r="O76" s="731">
        <v>2750</v>
      </c>
      <c r="P76" s="731">
        <v>2890</v>
      </c>
      <c r="Q76" s="248">
        <v>2860</v>
      </c>
      <c r="R76" s="248">
        <v>2690</v>
      </c>
      <c r="S76" s="248">
        <v>2710</v>
      </c>
      <c r="T76" s="736"/>
    </row>
    <row r="77" spans="1:20" ht="15" x14ac:dyDescent="0.2">
      <c r="A77" s="732" t="s">
        <v>575</v>
      </c>
      <c r="B77" s="731" t="s">
        <v>119</v>
      </c>
      <c r="C77" s="731">
        <v>5190</v>
      </c>
      <c r="D77" s="731">
        <v>5430</v>
      </c>
      <c r="E77" s="731">
        <v>5420</v>
      </c>
      <c r="F77" s="731">
        <v>5370</v>
      </c>
      <c r="G77" s="731">
        <v>5320</v>
      </c>
      <c r="H77" s="731">
        <v>5520</v>
      </c>
      <c r="I77" s="731">
        <v>5360</v>
      </c>
      <c r="J77" s="109">
        <v>4980</v>
      </c>
      <c r="K77" s="731">
        <v>4690</v>
      </c>
      <c r="L77" s="735">
        <v>4940</v>
      </c>
      <c r="M77" s="731">
        <v>5130</v>
      </c>
      <c r="N77" s="731">
        <v>5290</v>
      </c>
      <c r="O77" s="731">
        <v>5370</v>
      </c>
      <c r="P77" s="731">
        <v>5930</v>
      </c>
      <c r="Q77" s="248">
        <v>5610</v>
      </c>
      <c r="R77" s="248">
        <v>5460</v>
      </c>
      <c r="S77" s="248">
        <v>5690</v>
      </c>
      <c r="T77" s="736"/>
    </row>
    <row r="78" spans="1:20" ht="15" x14ac:dyDescent="0.2">
      <c r="A78" s="732" t="s">
        <v>576</v>
      </c>
      <c r="B78" s="731" t="s">
        <v>132</v>
      </c>
      <c r="C78" s="731">
        <v>420</v>
      </c>
      <c r="D78" s="731">
        <v>460</v>
      </c>
      <c r="E78" s="731">
        <v>430</v>
      </c>
      <c r="F78" s="731">
        <v>400</v>
      </c>
      <c r="G78" s="731">
        <v>340</v>
      </c>
      <c r="H78" s="731">
        <v>380</v>
      </c>
      <c r="I78" s="731">
        <v>420</v>
      </c>
      <c r="J78" s="109">
        <v>420</v>
      </c>
      <c r="K78" s="731">
        <v>420</v>
      </c>
      <c r="L78" s="735">
        <v>340</v>
      </c>
      <c r="M78" s="731">
        <v>370</v>
      </c>
      <c r="N78" s="731">
        <v>410</v>
      </c>
      <c r="O78" s="731">
        <v>420</v>
      </c>
      <c r="P78" s="731">
        <v>420</v>
      </c>
      <c r="Q78" s="248">
        <v>440</v>
      </c>
      <c r="R78" s="248">
        <v>370</v>
      </c>
      <c r="S78" s="248">
        <v>370</v>
      </c>
      <c r="T78" s="736"/>
    </row>
    <row r="79" spans="1:20" ht="15" x14ac:dyDescent="0.2">
      <c r="A79" s="732" t="s">
        <v>577</v>
      </c>
      <c r="B79" s="731" t="s">
        <v>120</v>
      </c>
      <c r="C79" s="731">
        <v>3610</v>
      </c>
      <c r="D79" s="731">
        <v>3320</v>
      </c>
      <c r="E79" s="731">
        <v>3520</v>
      </c>
      <c r="F79" s="731">
        <v>3430</v>
      </c>
      <c r="G79" s="731">
        <v>3340</v>
      </c>
      <c r="H79" s="731">
        <v>3280</v>
      </c>
      <c r="I79" s="731">
        <v>3410</v>
      </c>
      <c r="J79" s="109">
        <v>3080</v>
      </c>
      <c r="K79" s="731">
        <v>3010</v>
      </c>
      <c r="L79" s="735">
        <v>3110</v>
      </c>
      <c r="M79" s="731">
        <v>3370</v>
      </c>
      <c r="N79" s="731">
        <v>3730</v>
      </c>
      <c r="O79" s="731">
        <v>3530</v>
      </c>
      <c r="P79" s="731">
        <v>3740</v>
      </c>
      <c r="Q79" s="248">
        <v>3840</v>
      </c>
      <c r="R79" s="248">
        <v>3840</v>
      </c>
      <c r="S79" s="248">
        <v>3890</v>
      </c>
      <c r="T79" s="736"/>
    </row>
    <row r="80" spans="1:20" ht="15" x14ac:dyDescent="0.2">
      <c r="A80" s="732" t="s">
        <v>578</v>
      </c>
      <c r="B80" s="731" t="s">
        <v>131</v>
      </c>
      <c r="C80" s="731">
        <v>3730</v>
      </c>
      <c r="D80" s="731">
        <v>3840</v>
      </c>
      <c r="E80" s="731">
        <v>3580</v>
      </c>
      <c r="F80" s="731">
        <v>3830</v>
      </c>
      <c r="G80" s="731">
        <v>3480</v>
      </c>
      <c r="H80" s="731">
        <v>3710</v>
      </c>
      <c r="I80" s="731">
        <v>3380</v>
      </c>
      <c r="J80" s="109">
        <v>3180</v>
      </c>
      <c r="K80" s="731">
        <v>3140</v>
      </c>
      <c r="L80" s="735">
        <v>3160</v>
      </c>
      <c r="M80" s="731">
        <v>3490</v>
      </c>
      <c r="N80" s="731">
        <v>3470</v>
      </c>
      <c r="O80" s="731">
        <v>3510</v>
      </c>
      <c r="P80" s="731">
        <v>3870</v>
      </c>
      <c r="Q80" s="248">
        <v>3600</v>
      </c>
      <c r="R80" s="248">
        <v>3730</v>
      </c>
      <c r="S80" s="248">
        <v>3670</v>
      </c>
      <c r="T80" s="736"/>
    </row>
    <row r="81" spans="1:20" ht="15" x14ac:dyDescent="0.2">
      <c r="A81" s="732" t="s">
        <v>579</v>
      </c>
      <c r="B81" s="731" t="s">
        <v>125</v>
      </c>
      <c r="C81" s="731">
        <v>2100</v>
      </c>
      <c r="D81" s="731">
        <v>2090</v>
      </c>
      <c r="E81" s="731">
        <v>2220</v>
      </c>
      <c r="F81" s="731">
        <v>2250</v>
      </c>
      <c r="G81" s="731">
        <v>2080</v>
      </c>
      <c r="H81" s="731">
        <v>2040</v>
      </c>
      <c r="I81" s="731">
        <v>2140</v>
      </c>
      <c r="J81" s="109">
        <v>2120</v>
      </c>
      <c r="K81" s="731">
        <v>2090</v>
      </c>
      <c r="L81" s="735">
        <v>2070</v>
      </c>
      <c r="M81" s="731">
        <v>2190</v>
      </c>
      <c r="N81" s="731">
        <v>2160</v>
      </c>
      <c r="O81" s="731">
        <v>2250</v>
      </c>
      <c r="P81" s="731">
        <v>2200</v>
      </c>
      <c r="Q81" s="248">
        <v>2140</v>
      </c>
      <c r="R81" s="248">
        <v>2250</v>
      </c>
      <c r="S81" s="248">
        <v>2200</v>
      </c>
      <c r="T81" s="736"/>
    </row>
    <row r="82" spans="1:20" ht="15" x14ac:dyDescent="0.2">
      <c r="A82" s="732" t="s">
        <v>580</v>
      </c>
      <c r="B82" s="731" t="s">
        <v>109</v>
      </c>
      <c r="C82" s="731">
        <v>500</v>
      </c>
      <c r="D82" s="731">
        <v>500</v>
      </c>
      <c r="E82" s="731">
        <v>450</v>
      </c>
      <c r="F82" s="731">
        <v>480</v>
      </c>
      <c r="G82" s="731">
        <v>480</v>
      </c>
      <c r="H82" s="731">
        <v>470</v>
      </c>
      <c r="I82" s="731">
        <v>430</v>
      </c>
      <c r="J82" s="109">
        <v>380</v>
      </c>
      <c r="K82" s="731">
        <v>340</v>
      </c>
      <c r="L82" s="735">
        <v>370</v>
      </c>
      <c r="M82" s="731">
        <v>430</v>
      </c>
      <c r="N82" s="731">
        <v>440</v>
      </c>
      <c r="O82" s="731">
        <v>390</v>
      </c>
      <c r="P82" s="731">
        <v>490</v>
      </c>
      <c r="Q82" s="248">
        <v>470</v>
      </c>
      <c r="R82" s="248">
        <v>420</v>
      </c>
      <c r="S82" s="248">
        <v>440</v>
      </c>
      <c r="T82" s="736"/>
    </row>
    <row r="83" spans="1:20" ht="15" x14ac:dyDescent="0.2">
      <c r="A83" s="732" t="s">
        <v>581</v>
      </c>
      <c r="B83" s="731" t="s">
        <v>115</v>
      </c>
      <c r="C83" s="731">
        <v>2260</v>
      </c>
      <c r="D83" s="731">
        <v>2540</v>
      </c>
      <c r="E83" s="731">
        <v>2190</v>
      </c>
      <c r="F83" s="731">
        <v>2350</v>
      </c>
      <c r="G83" s="731">
        <v>2180</v>
      </c>
      <c r="H83" s="731">
        <v>2310</v>
      </c>
      <c r="I83" s="731">
        <v>2290</v>
      </c>
      <c r="J83" s="109">
        <v>2200</v>
      </c>
      <c r="K83" s="731">
        <v>2080</v>
      </c>
      <c r="L83" s="735">
        <v>2080</v>
      </c>
      <c r="M83" s="731">
        <v>2220</v>
      </c>
      <c r="N83" s="731">
        <v>2350</v>
      </c>
      <c r="O83" s="731">
        <v>2380</v>
      </c>
      <c r="P83" s="731">
        <v>2570</v>
      </c>
      <c r="Q83" s="248">
        <v>2440</v>
      </c>
      <c r="R83" s="248">
        <v>2390</v>
      </c>
      <c r="S83" s="248">
        <v>2460</v>
      </c>
      <c r="T83" s="736"/>
    </row>
    <row r="84" spans="1:20" ht="15" x14ac:dyDescent="0.2">
      <c r="A84" s="732" t="s">
        <v>582</v>
      </c>
      <c r="B84" s="731" t="s">
        <v>127</v>
      </c>
      <c r="C84" s="731">
        <v>5870</v>
      </c>
      <c r="D84" s="731">
        <v>5770</v>
      </c>
      <c r="E84" s="731">
        <v>5360</v>
      </c>
      <c r="F84" s="731">
        <v>5580</v>
      </c>
      <c r="G84" s="731">
        <v>5540</v>
      </c>
      <c r="H84" s="731">
        <v>5510</v>
      </c>
      <c r="I84" s="731">
        <v>5830</v>
      </c>
      <c r="J84" s="109">
        <v>5240</v>
      </c>
      <c r="K84" s="731">
        <v>4960</v>
      </c>
      <c r="L84" s="735">
        <v>5190</v>
      </c>
      <c r="M84" s="731">
        <v>5640</v>
      </c>
      <c r="N84" s="731">
        <v>5600</v>
      </c>
      <c r="O84" s="731">
        <v>5880</v>
      </c>
      <c r="P84" s="731">
        <v>6230</v>
      </c>
      <c r="Q84" s="248">
        <v>6300</v>
      </c>
      <c r="R84" s="248">
        <v>6020</v>
      </c>
      <c r="S84" s="248">
        <v>6180</v>
      </c>
      <c r="T84" s="736"/>
    </row>
    <row r="85" spans="1:20" ht="15" x14ac:dyDescent="0.2">
      <c r="A85" s="732" t="s">
        <v>583</v>
      </c>
      <c r="B85" s="731" t="s">
        <v>128</v>
      </c>
      <c r="C85" s="731">
        <v>3070</v>
      </c>
      <c r="D85" s="731">
        <v>3160</v>
      </c>
      <c r="E85" s="731">
        <v>3100</v>
      </c>
      <c r="F85" s="731">
        <v>3260</v>
      </c>
      <c r="G85" s="731">
        <v>3020</v>
      </c>
      <c r="H85" s="731">
        <v>3340</v>
      </c>
      <c r="I85" s="731">
        <v>3220</v>
      </c>
      <c r="J85" s="109">
        <v>2950</v>
      </c>
      <c r="K85" s="731">
        <v>2760</v>
      </c>
      <c r="L85" s="735">
        <v>2950</v>
      </c>
      <c r="M85" s="731">
        <v>2940</v>
      </c>
      <c r="N85" s="731">
        <v>3230</v>
      </c>
      <c r="O85" s="731">
        <v>3250</v>
      </c>
      <c r="P85" s="731">
        <v>3380</v>
      </c>
      <c r="Q85" s="248">
        <v>3390</v>
      </c>
      <c r="R85" s="248">
        <v>3390</v>
      </c>
      <c r="S85" s="248">
        <v>3450</v>
      </c>
      <c r="T85" s="736"/>
    </row>
    <row r="86" spans="1:20" ht="15" x14ac:dyDescent="0.2">
      <c r="A86" s="732" t="s">
        <v>584</v>
      </c>
      <c r="B86" s="731" t="s">
        <v>107</v>
      </c>
      <c r="C86" s="731">
        <v>2040</v>
      </c>
      <c r="D86" s="731">
        <v>1980</v>
      </c>
      <c r="E86" s="731">
        <v>2010</v>
      </c>
      <c r="F86" s="731">
        <v>1880</v>
      </c>
      <c r="G86" s="731">
        <v>1810</v>
      </c>
      <c r="H86" s="731">
        <v>1890</v>
      </c>
      <c r="I86" s="731">
        <v>2020</v>
      </c>
      <c r="J86" s="109">
        <v>1710</v>
      </c>
      <c r="K86" s="731">
        <v>1780</v>
      </c>
      <c r="L86" s="735">
        <v>1720</v>
      </c>
      <c r="M86" s="731">
        <v>1910</v>
      </c>
      <c r="N86" s="731">
        <v>2020</v>
      </c>
      <c r="O86" s="731">
        <v>1890</v>
      </c>
      <c r="P86" s="731">
        <v>1990</v>
      </c>
      <c r="Q86" s="248">
        <v>1870</v>
      </c>
      <c r="R86" s="248">
        <v>2040</v>
      </c>
      <c r="S86" s="248">
        <v>2130</v>
      </c>
      <c r="T86" s="736"/>
    </row>
    <row r="87" spans="1:20" ht="15" x14ac:dyDescent="0.2">
      <c r="A87" s="733" t="s">
        <v>585</v>
      </c>
      <c r="B87" s="734" t="s">
        <v>130</v>
      </c>
      <c r="C87" s="734">
        <v>3470</v>
      </c>
      <c r="D87" s="734">
        <v>3550</v>
      </c>
      <c r="E87" s="734">
        <v>3370</v>
      </c>
      <c r="F87" s="734">
        <v>3640</v>
      </c>
      <c r="G87" s="734">
        <v>3470</v>
      </c>
      <c r="H87" s="734">
        <v>3810</v>
      </c>
      <c r="I87" s="734">
        <v>3740</v>
      </c>
      <c r="J87" s="112">
        <v>3300</v>
      </c>
      <c r="K87" s="734">
        <v>3240</v>
      </c>
      <c r="L87" s="737">
        <v>3390</v>
      </c>
      <c r="M87" s="734">
        <v>3360</v>
      </c>
      <c r="N87" s="734">
        <v>3580</v>
      </c>
      <c r="O87" s="734">
        <v>3540</v>
      </c>
      <c r="P87" s="734">
        <v>3680</v>
      </c>
      <c r="Q87" s="734">
        <v>3580</v>
      </c>
      <c r="R87" s="734">
        <v>3490</v>
      </c>
      <c r="S87" s="734">
        <v>3660</v>
      </c>
      <c r="T87" s="736"/>
    </row>
    <row r="89" spans="1:20" x14ac:dyDescent="0.2">
      <c r="A89" s="987" t="s">
        <v>22</v>
      </c>
      <c r="B89" s="987"/>
      <c r="C89" s="987"/>
    </row>
  </sheetData>
  <mergeCells count="10">
    <mergeCell ref="A52:B54"/>
    <mergeCell ref="C52:S52"/>
    <mergeCell ref="C53:S53"/>
    <mergeCell ref="A89:C89"/>
    <mergeCell ref="A1:C1"/>
    <mergeCell ref="E1:F1"/>
    <mergeCell ref="A3:C3"/>
    <mergeCell ref="A14:B16"/>
    <mergeCell ref="C14:S14"/>
    <mergeCell ref="C15:S1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
  <sheetViews>
    <sheetView workbookViewId="0">
      <selection sqref="A1:C1"/>
    </sheetView>
  </sheetViews>
  <sheetFormatPr defaultRowHeight="12.75" x14ac:dyDescent="0.2"/>
  <cols>
    <col min="1" max="1" width="20.42578125" style="3" customWidth="1"/>
    <col min="2" max="2" width="21.42578125" style="3" customWidth="1"/>
    <col min="3" max="16384" width="9.140625" style="3"/>
  </cols>
  <sheetData>
    <row r="1" spans="1:19" ht="18" customHeight="1" x14ac:dyDescent="0.25">
      <c r="A1" s="1251" t="s">
        <v>497</v>
      </c>
      <c r="B1" s="1251"/>
      <c r="C1" s="1251"/>
      <c r="D1" s="546"/>
      <c r="E1" s="1252" t="s">
        <v>24</v>
      </c>
      <c r="F1" s="1252"/>
      <c r="G1" s="546"/>
      <c r="H1" s="546"/>
    </row>
    <row r="2" spans="1:19" ht="15" customHeight="1" x14ac:dyDescent="0.2"/>
    <row r="3" spans="1:19" ht="12.75" customHeight="1" x14ac:dyDescent="0.25">
      <c r="A3" s="719" t="s">
        <v>587</v>
      </c>
      <c r="B3" s="738"/>
      <c r="C3" s="738"/>
      <c r="D3" s="738"/>
      <c r="E3" s="738"/>
      <c r="F3" s="102"/>
    </row>
    <row r="4" spans="1:19" ht="12.75" customHeight="1" x14ac:dyDescent="0.2"/>
    <row r="6" spans="1:19" x14ac:dyDescent="0.2">
      <c r="A6" s="1279" t="s">
        <v>588</v>
      </c>
      <c r="B6" s="1280"/>
      <c r="C6" s="1285" t="s">
        <v>589</v>
      </c>
      <c r="D6" s="1285"/>
      <c r="E6" s="1285"/>
      <c r="F6" s="1285"/>
      <c r="G6" s="1285"/>
      <c r="H6" s="1285"/>
      <c r="I6" s="1285"/>
      <c r="J6" s="1285"/>
      <c r="K6" s="1285"/>
      <c r="L6" s="1285"/>
      <c r="M6" s="1285"/>
      <c r="N6" s="1285"/>
      <c r="O6" s="1285"/>
      <c r="P6" s="1285"/>
      <c r="Q6" s="1285"/>
      <c r="R6" s="1285"/>
      <c r="S6" s="1285"/>
    </row>
    <row r="7" spans="1:19" x14ac:dyDescent="0.2">
      <c r="A7" s="1281"/>
      <c r="B7" s="1282"/>
      <c r="C7" s="1285" t="s">
        <v>165</v>
      </c>
      <c r="D7" s="1285"/>
      <c r="E7" s="1285"/>
      <c r="F7" s="1285"/>
      <c r="G7" s="1285"/>
      <c r="H7" s="1285"/>
      <c r="I7" s="1285"/>
      <c r="J7" s="1285"/>
      <c r="K7" s="1285"/>
      <c r="L7" s="1285"/>
      <c r="M7" s="1285"/>
      <c r="N7" s="1285"/>
      <c r="O7" s="1285"/>
      <c r="P7" s="1285"/>
      <c r="Q7" s="1285"/>
      <c r="R7" s="1285"/>
      <c r="S7" s="1285"/>
    </row>
    <row r="8" spans="1:19" x14ac:dyDescent="0.2">
      <c r="A8" s="1283"/>
      <c r="B8" s="1284"/>
      <c r="C8" s="728" t="s">
        <v>74</v>
      </c>
      <c r="D8" s="728" t="s">
        <v>75</v>
      </c>
      <c r="E8" s="728" t="s">
        <v>76</v>
      </c>
      <c r="F8" s="728" t="s">
        <v>77</v>
      </c>
      <c r="G8" s="728" t="s">
        <v>78</v>
      </c>
      <c r="H8" s="728" t="s">
        <v>79</v>
      </c>
      <c r="I8" s="728" t="s">
        <v>80</v>
      </c>
      <c r="J8" s="728" t="s">
        <v>81</v>
      </c>
      <c r="K8" s="728" t="s">
        <v>82</v>
      </c>
      <c r="L8" s="728" t="s">
        <v>83</v>
      </c>
      <c r="M8" s="728" t="s">
        <v>84</v>
      </c>
      <c r="N8" s="728" t="s">
        <v>85</v>
      </c>
      <c r="O8" s="728" t="s">
        <v>86</v>
      </c>
      <c r="P8" s="728" t="s">
        <v>87</v>
      </c>
      <c r="Q8" s="728" t="s">
        <v>88</v>
      </c>
      <c r="R8" s="728" t="s">
        <v>89</v>
      </c>
      <c r="S8" s="728" t="s">
        <v>90</v>
      </c>
    </row>
    <row r="9" spans="1:19" x14ac:dyDescent="0.2">
      <c r="A9" s="739" t="s">
        <v>590</v>
      </c>
      <c r="B9" s="729" t="s">
        <v>126</v>
      </c>
      <c r="C9" s="730">
        <v>54400</v>
      </c>
      <c r="D9" s="730">
        <v>54300</v>
      </c>
      <c r="E9" s="730">
        <v>61900</v>
      </c>
      <c r="F9" s="730">
        <v>57300</v>
      </c>
      <c r="G9" s="730">
        <v>53300</v>
      </c>
      <c r="H9" s="730">
        <v>51500</v>
      </c>
      <c r="I9" s="730">
        <v>53300</v>
      </c>
      <c r="J9" s="730">
        <v>45400</v>
      </c>
      <c r="K9" s="730">
        <v>45000</v>
      </c>
      <c r="L9" s="730">
        <v>43700</v>
      </c>
      <c r="M9" s="730">
        <v>45100</v>
      </c>
      <c r="N9" s="730">
        <v>47700</v>
      </c>
      <c r="O9" s="730">
        <v>49200</v>
      </c>
      <c r="P9" s="730">
        <v>47200</v>
      </c>
      <c r="Q9" s="730">
        <v>46300</v>
      </c>
      <c r="R9" s="730">
        <v>47600</v>
      </c>
      <c r="S9" s="730">
        <v>47700</v>
      </c>
    </row>
    <row r="10" spans="1:19" x14ac:dyDescent="0.2">
      <c r="A10" s="740" t="s">
        <v>554</v>
      </c>
      <c r="B10" s="731" t="s">
        <v>106</v>
      </c>
      <c r="C10" s="731">
        <v>2150</v>
      </c>
      <c r="D10" s="731">
        <v>2190</v>
      </c>
      <c r="E10" s="731">
        <v>2220</v>
      </c>
      <c r="F10" s="731">
        <v>2250</v>
      </c>
      <c r="G10" s="731">
        <v>2490</v>
      </c>
      <c r="H10" s="731">
        <v>2530</v>
      </c>
      <c r="I10" s="731">
        <v>2590</v>
      </c>
      <c r="J10" s="109">
        <v>2560</v>
      </c>
      <c r="K10" s="731">
        <v>2600</v>
      </c>
      <c r="L10" s="735">
        <v>2340</v>
      </c>
      <c r="M10" s="731">
        <v>2530</v>
      </c>
      <c r="N10" s="731">
        <v>2990</v>
      </c>
      <c r="O10" s="731">
        <v>2960</v>
      </c>
      <c r="P10" s="731">
        <v>2660</v>
      </c>
      <c r="Q10" s="248">
        <v>1970</v>
      </c>
      <c r="R10" s="248">
        <v>2080</v>
      </c>
      <c r="S10" s="248">
        <v>1780</v>
      </c>
    </row>
    <row r="11" spans="1:19" x14ac:dyDescent="0.2">
      <c r="A11" s="740" t="s">
        <v>555</v>
      </c>
      <c r="B11" s="731" t="s">
        <v>114</v>
      </c>
      <c r="C11" s="731">
        <v>2770</v>
      </c>
      <c r="D11" s="731">
        <v>2980</v>
      </c>
      <c r="E11" s="731">
        <v>3510</v>
      </c>
      <c r="F11" s="731">
        <v>2990</v>
      </c>
      <c r="G11" s="731">
        <v>2670</v>
      </c>
      <c r="H11" s="731">
        <v>2480</v>
      </c>
      <c r="I11" s="731">
        <v>2250</v>
      </c>
      <c r="J11" s="109">
        <v>1790</v>
      </c>
      <c r="K11" s="731">
        <v>1640</v>
      </c>
      <c r="L11" s="735">
        <v>1610</v>
      </c>
      <c r="M11" s="731">
        <v>1810</v>
      </c>
      <c r="N11" s="731">
        <v>1910</v>
      </c>
      <c r="O11" s="731">
        <v>2050</v>
      </c>
      <c r="P11" s="731">
        <v>1540</v>
      </c>
      <c r="Q11" s="248">
        <v>1240</v>
      </c>
      <c r="R11" s="248">
        <v>1200</v>
      </c>
      <c r="S11" s="248">
        <v>1230</v>
      </c>
    </row>
    <row r="12" spans="1:19" x14ac:dyDescent="0.2">
      <c r="A12" s="740" t="s">
        <v>556</v>
      </c>
      <c r="B12" s="731" t="s">
        <v>113</v>
      </c>
      <c r="C12" s="731">
        <v>910</v>
      </c>
      <c r="D12" s="731">
        <v>980</v>
      </c>
      <c r="E12" s="731">
        <v>1210</v>
      </c>
      <c r="F12" s="731">
        <v>1110</v>
      </c>
      <c r="G12" s="731">
        <v>930</v>
      </c>
      <c r="H12" s="731">
        <v>820</v>
      </c>
      <c r="I12" s="731">
        <v>830</v>
      </c>
      <c r="J12" s="109">
        <v>640</v>
      </c>
      <c r="K12" s="731">
        <v>620</v>
      </c>
      <c r="L12" s="735">
        <v>520</v>
      </c>
      <c r="M12" s="731">
        <v>750</v>
      </c>
      <c r="N12" s="731">
        <v>740</v>
      </c>
      <c r="O12" s="731">
        <v>760</v>
      </c>
      <c r="P12" s="731">
        <v>730</v>
      </c>
      <c r="Q12" s="248">
        <v>620</v>
      </c>
      <c r="R12" s="248">
        <v>610</v>
      </c>
      <c r="S12" s="248">
        <v>620</v>
      </c>
    </row>
    <row r="13" spans="1:19" x14ac:dyDescent="0.2">
      <c r="A13" s="740" t="s">
        <v>557</v>
      </c>
      <c r="B13" s="731" t="s">
        <v>105</v>
      </c>
      <c r="C13" s="731">
        <v>1820</v>
      </c>
      <c r="D13" s="731">
        <v>1820</v>
      </c>
      <c r="E13" s="731">
        <v>1980</v>
      </c>
      <c r="F13" s="731">
        <v>1850</v>
      </c>
      <c r="G13" s="731">
        <v>1720</v>
      </c>
      <c r="H13" s="731">
        <v>1570</v>
      </c>
      <c r="I13" s="731">
        <v>1460</v>
      </c>
      <c r="J13" s="109">
        <v>1340</v>
      </c>
      <c r="K13" s="731">
        <v>1330</v>
      </c>
      <c r="L13" s="735">
        <v>1330</v>
      </c>
      <c r="M13" s="731">
        <v>1310</v>
      </c>
      <c r="N13" s="731">
        <v>1380</v>
      </c>
      <c r="O13" s="731">
        <v>1380</v>
      </c>
      <c r="P13" s="731">
        <v>1340</v>
      </c>
      <c r="Q13" s="248">
        <v>1370</v>
      </c>
      <c r="R13" s="248">
        <v>1510</v>
      </c>
      <c r="S13" s="248">
        <v>1640</v>
      </c>
    </row>
    <row r="14" spans="1:19" x14ac:dyDescent="0.2">
      <c r="A14" s="740" t="s">
        <v>558</v>
      </c>
      <c r="B14" s="731" t="s">
        <v>135</v>
      </c>
      <c r="C14" s="731">
        <v>9460</v>
      </c>
      <c r="D14" s="731">
        <v>8930</v>
      </c>
      <c r="E14" s="731">
        <v>9900</v>
      </c>
      <c r="F14" s="731">
        <v>9530</v>
      </c>
      <c r="G14" s="731">
        <v>9480</v>
      </c>
      <c r="H14" s="731">
        <v>8320</v>
      </c>
      <c r="I14" s="731">
        <v>8940</v>
      </c>
      <c r="J14" s="109">
        <v>8060</v>
      </c>
      <c r="K14" s="731">
        <v>8650</v>
      </c>
      <c r="L14" s="735">
        <v>7870</v>
      </c>
      <c r="M14" s="731">
        <v>8020</v>
      </c>
      <c r="N14" s="731">
        <v>9080</v>
      </c>
      <c r="O14" s="731">
        <v>9440</v>
      </c>
      <c r="P14" s="731">
        <v>9500</v>
      </c>
      <c r="Q14" s="248">
        <v>9630</v>
      </c>
      <c r="R14" s="248">
        <v>10060</v>
      </c>
      <c r="S14" s="248">
        <v>10200</v>
      </c>
    </row>
    <row r="15" spans="1:19" x14ac:dyDescent="0.2">
      <c r="A15" s="740" t="s">
        <v>559</v>
      </c>
      <c r="B15" s="731" t="s">
        <v>116</v>
      </c>
      <c r="C15" s="731">
        <v>420</v>
      </c>
      <c r="D15" s="731">
        <v>380</v>
      </c>
      <c r="E15" s="731">
        <v>550</v>
      </c>
      <c r="F15" s="731">
        <v>550</v>
      </c>
      <c r="G15" s="731">
        <v>500</v>
      </c>
      <c r="H15" s="731">
        <v>450</v>
      </c>
      <c r="I15" s="731">
        <v>430</v>
      </c>
      <c r="J15" s="109">
        <v>310</v>
      </c>
      <c r="K15" s="731">
        <v>310</v>
      </c>
      <c r="L15" s="735">
        <v>290</v>
      </c>
      <c r="M15" s="731">
        <v>340</v>
      </c>
      <c r="N15" s="731">
        <v>350</v>
      </c>
      <c r="O15" s="731">
        <v>330</v>
      </c>
      <c r="P15" s="731">
        <v>300</v>
      </c>
      <c r="Q15" s="248">
        <v>290</v>
      </c>
      <c r="R15" s="248">
        <v>270</v>
      </c>
      <c r="S15" s="248">
        <v>320</v>
      </c>
    </row>
    <row r="16" spans="1:19" x14ac:dyDescent="0.2">
      <c r="A16" s="740" t="s">
        <v>560</v>
      </c>
      <c r="B16" s="731" t="s">
        <v>111</v>
      </c>
      <c r="C16" s="731">
        <v>2800</v>
      </c>
      <c r="D16" s="731">
        <v>2920</v>
      </c>
      <c r="E16" s="731">
        <v>3250</v>
      </c>
      <c r="F16" s="731">
        <v>3140</v>
      </c>
      <c r="G16" s="731">
        <v>2560</v>
      </c>
      <c r="H16" s="731">
        <v>2450</v>
      </c>
      <c r="I16" s="731">
        <v>2620</v>
      </c>
      <c r="J16" s="109">
        <v>2090</v>
      </c>
      <c r="K16" s="731">
        <v>1950</v>
      </c>
      <c r="L16" s="735">
        <v>1990</v>
      </c>
      <c r="M16" s="741">
        <v>1870</v>
      </c>
      <c r="N16" s="741">
        <v>2050</v>
      </c>
      <c r="O16" s="731">
        <v>2110</v>
      </c>
      <c r="P16" s="731">
        <v>1910</v>
      </c>
      <c r="Q16" s="248">
        <v>1870</v>
      </c>
      <c r="R16" s="248">
        <v>2130</v>
      </c>
      <c r="S16" s="248">
        <v>2120</v>
      </c>
    </row>
    <row r="17" spans="1:19" x14ac:dyDescent="0.2">
      <c r="A17" s="740" t="s">
        <v>561</v>
      </c>
      <c r="B17" s="731" t="s">
        <v>118</v>
      </c>
      <c r="C17" s="731">
        <v>1240</v>
      </c>
      <c r="D17" s="731">
        <v>1440</v>
      </c>
      <c r="E17" s="731">
        <v>1500</v>
      </c>
      <c r="F17" s="731">
        <v>1550</v>
      </c>
      <c r="G17" s="731">
        <v>1350</v>
      </c>
      <c r="H17" s="731">
        <v>1230</v>
      </c>
      <c r="I17" s="731">
        <v>1450</v>
      </c>
      <c r="J17" s="109">
        <v>1340</v>
      </c>
      <c r="K17" s="731">
        <v>1430</v>
      </c>
      <c r="L17" s="735">
        <v>1370</v>
      </c>
      <c r="M17" s="731">
        <v>1470</v>
      </c>
      <c r="N17" s="731">
        <v>1530</v>
      </c>
      <c r="O17" s="731">
        <v>1380</v>
      </c>
      <c r="P17" s="731">
        <v>1380</v>
      </c>
      <c r="Q17" s="248">
        <v>1260</v>
      </c>
      <c r="R17" s="248">
        <v>1380</v>
      </c>
      <c r="S17" s="248">
        <v>1370</v>
      </c>
    </row>
    <row r="18" spans="1:19" x14ac:dyDescent="0.2">
      <c r="A18" s="740" t="s">
        <v>562</v>
      </c>
      <c r="B18" s="731" t="s">
        <v>117</v>
      </c>
      <c r="C18" s="731">
        <v>760</v>
      </c>
      <c r="D18" s="731">
        <v>870</v>
      </c>
      <c r="E18" s="731">
        <v>960</v>
      </c>
      <c r="F18" s="731">
        <v>860</v>
      </c>
      <c r="G18" s="731">
        <v>820</v>
      </c>
      <c r="H18" s="731">
        <v>790</v>
      </c>
      <c r="I18" s="731">
        <v>880</v>
      </c>
      <c r="J18" s="109">
        <v>720</v>
      </c>
      <c r="K18" s="731">
        <v>660</v>
      </c>
      <c r="L18" s="735">
        <v>690</v>
      </c>
      <c r="M18" s="731">
        <v>700</v>
      </c>
      <c r="N18" s="731">
        <v>660</v>
      </c>
      <c r="O18" s="731">
        <v>670</v>
      </c>
      <c r="P18" s="731">
        <v>660</v>
      </c>
      <c r="Q18" s="248">
        <v>600</v>
      </c>
      <c r="R18" s="248">
        <v>660</v>
      </c>
      <c r="S18" s="248">
        <v>610</v>
      </c>
    </row>
    <row r="19" spans="1:19" x14ac:dyDescent="0.2">
      <c r="A19" s="740" t="s">
        <v>563</v>
      </c>
      <c r="B19" s="731" t="s">
        <v>124</v>
      </c>
      <c r="C19" s="731">
        <v>520</v>
      </c>
      <c r="D19" s="731">
        <v>470</v>
      </c>
      <c r="E19" s="731">
        <v>500</v>
      </c>
      <c r="F19" s="731">
        <v>490</v>
      </c>
      <c r="G19" s="731">
        <v>470</v>
      </c>
      <c r="H19" s="731">
        <v>400</v>
      </c>
      <c r="I19" s="731">
        <v>460</v>
      </c>
      <c r="J19" s="109">
        <v>460</v>
      </c>
      <c r="K19" s="731">
        <v>390</v>
      </c>
      <c r="L19" s="735">
        <v>430</v>
      </c>
      <c r="M19" s="731">
        <v>460</v>
      </c>
      <c r="N19" s="731">
        <v>450</v>
      </c>
      <c r="O19" s="731">
        <v>460</v>
      </c>
      <c r="P19" s="731">
        <v>480</v>
      </c>
      <c r="Q19" s="248">
        <v>480</v>
      </c>
      <c r="R19" s="248">
        <v>470</v>
      </c>
      <c r="S19" s="248">
        <v>500</v>
      </c>
    </row>
    <row r="20" spans="1:19" x14ac:dyDescent="0.2">
      <c r="A20" s="740" t="s">
        <v>564</v>
      </c>
      <c r="B20" s="731" t="s">
        <v>134</v>
      </c>
      <c r="C20" s="731">
        <v>860</v>
      </c>
      <c r="D20" s="731">
        <v>690</v>
      </c>
      <c r="E20" s="731">
        <v>770</v>
      </c>
      <c r="F20" s="731">
        <v>660</v>
      </c>
      <c r="G20" s="731">
        <v>670</v>
      </c>
      <c r="H20" s="731">
        <v>830</v>
      </c>
      <c r="I20" s="731">
        <v>1020</v>
      </c>
      <c r="J20" s="109">
        <v>690</v>
      </c>
      <c r="K20" s="731">
        <v>730</v>
      </c>
      <c r="L20" s="735">
        <v>690</v>
      </c>
      <c r="M20" s="731">
        <v>870</v>
      </c>
      <c r="N20" s="731">
        <v>700</v>
      </c>
      <c r="O20" s="731">
        <v>740</v>
      </c>
      <c r="P20" s="731">
        <v>690</v>
      </c>
      <c r="Q20" s="248">
        <v>680</v>
      </c>
      <c r="R20" s="248">
        <v>790</v>
      </c>
      <c r="S20" s="248">
        <v>700</v>
      </c>
    </row>
    <row r="21" spans="1:19" x14ac:dyDescent="0.2">
      <c r="A21" s="740" t="s">
        <v>565</v>
      </c>
      <c r="B21" s="731" t="s">
        <v>129</v>
      </c>
      <c r="C21" s="731">
        <v>430</v>
      </c>
      <c r="D21" s="731">
        <v>380</v>
      </c>
      <c r="E21" s="731">
        <v>390</v>
      </c>
      <c r="F21" s="731">
        <v>460</v>
      </c>
      <c r="G21" s="731">
        <v>400</v>
      </c>
      <c r="H21" s="731">
        <v>290</v>
      </c>
      <c r="I21" s="731">
        <v>320</v>
      </c>
      <c r="J21" s="109">
        <v>350</v>
      </c>
      <c r="K21" s="731">
        <v>370</v>
      </c>
      <c r="L21" s="735">
        <v>430</v>
      </c>
      <c r="M21" s="731">
        <v>390</v>
      </c>
      <c r="N21" s="731">
        <v>420</v>
      </c>
      <c r="O21" s="731">
        <v>410</v>
      </c>
      <c r="P21" s="731">
        <v>400</v>
      </c>
      <c r="Q21" s="248">
        <v>420</v>
      </c>
      <c r="R21" s="248">
        <v>440</v>
      </c>
      <c r="S21" s="248">
        <v>390</v>
      </c>
    </row>
    <row r="22" spans="1:19" x14ac:dyDescent="0.2">
      <c r="A22" s="742" t="s">
        <v>566</v>
      </c>
      <c r="B22" s="731" t="s">
        <v>121</v>
      </c>
      <c r="C22" s="743">
        <v>900</v>
      </c>
      <c r="D22" s="731">
        <v>760</v>
      </c>
      <c r="E22" s="731">
        <v>1070</v>
      </c>
      <c r="F22" s="731">
        <v>990</v>
      </c>
      <c r="G22" s="731">
        <v>820</v>
      </c>
      <c r="H22" s="731">
        <v>750</v>
      </c>
      <c r="I22" s="731">
        <v>750</v>
      </c>
      <c r="J22" s="109">
        <v>610</v>
      </c>
      <c r="K22" s="731">
        <v>610</v>
      </c>
      <c r="L22" s="735">
        <v>710</v>
      </c>
      <c r="M22" s="731">
        <v>680</v>
      </c>
      <c r="N22" s="731">
        <v>670</v>
      </c>
      <c r="O22" s="731">
        <v>790</v>
      </c>
      <c r="P22" s="731">
        <v>730</v>
      </c>
      <c r="Q22" s="248">
        <v>700</v>
      </c>
      <c r="R22" s="248">
        <v>730</v>
      </c>
      <c r="S22" s="248">
        <v>650</v>
      </c>
    </row>
    <row r="23" spans="1:19" x14ac:dyDescent="0.2">
      <c r="A23" s="742" t="s">
        <v>567</v>
      </c>
      <c r="B23" s="731" t="s">
        <v>122</v>
      </c>
      <c r="C23" s="743">
        <v>3920</v>
      </c>
      <c r="D23" s="731">
        <v>3610</v>
      </c>
      <c r="E23" s="731">
        <v>3970</v>
      </c>
      <c r="F23" s="731">
        <v>3870</v>
      </c>
      <c r="G23" s="731">
        <v>3610</v>
      </c>
      <c r="H23" s="731">
        <v>3550</v>
      </c>
      <c r="I23" s="731">
        <v>3480</v>
      </c>
      <c r="J23" s="109">
        <v>3120</v>
      </c>
      <c r="K23" s="731">
        <v>2910</v>
      </c>
      <c r="L23" s="735">
        <v>3020</v>
      </c>
      <c r="M23" s="731">
        <v>2850</v>
      </c>
      <c r="N23" s="731">
        <v>3220</v>
      </c>
      <c r="O23" s="731">
        <v>3230</v>
      </c>
      <c r="P23" s="731">
        <v>2980</v>
      </c>
      <c r="Q23" s="248">
        <v>2870</v>
      </c>
      <c r="R23" s="248">
        <v>3040</v>
      </c>
      <c r="S23" s="248">
        <v>3030</v>
      </c>
    </row>
    <row r="24" spans="1:19" x14ac:dyDescent="0.2">
      <c r="A24" s="742" t="s">
        <v>568</v>
      </c>
      <c r="B24" s="731" t="s">
        <v>133</v>
      </c>
      <c r="C24" s="743">
        <v>5670</v>
      </c>
      <c r="D24" s="731">
        <v>5370</v>
      </c>
      <c r="E24" s="731">
        <v>6300</v>
      </c>
      <c r="F24" s="731">
        <v>6220</v>
      </c>
      <c r="G24" s="731">
        <v>5700</v>
      </c>
      <c r="H24" s="731">
        <v>6010</v>
      </c>
      <c r="I24" s="731">
        <v>6760</v>
      </c>
      <c r="J24" s="109">
        <v>6000</v>
      </c>
      <c r="K24" s="731">
        <v>5600</v>
      </c>
      <c r="L24" s="735">
        <v>5400</v>
      </c>
      <c r="M24" s="731">
        <v>5660</v>
      </c>
      <c r="N24" s="731">
        <v>5920</v>
      </c>
      <c r="O24" s="731">
        <v>6440</v>
      </c>
      <c r="P24" s="731">
        <v>6600</v>
      </c>
      <c r="Q24" s="248">
        <v>6730</v>
      </c>
      <c r="R24" s="248">
        <v>6820</v>
      </c>
      <c r="S24" s="248">
        <v>7190</v>
      </c>
    </row>
    <row r="25" spans="1:19" x14ac:dyDescent="0.2">
      <c r="A25" s="742" t="s">
        <v>569</v>
      </c>
      <c r="B25" s="731" t="s">
        <v>123</v>
      </c>
      <c r="C25" s="743">
        <v>3320</v>
      </c>
      <c r="D25" s="731">
        <v>3800</v>
      </c>
      <c r="E25" s="731">
        <v>4760</v>
      </c>
      <c r="F25" s="731">
        <v>4200</v>
      </c>
      <c r="G25" s="731">
        <v>3610</v>
      </c>
      <c r="H25" s="731">
        <v>3700</v>
      </c>
      <c r="I25" s="731">
        <v>3530</v>
      </c>
      <c r="J25" s="109">
        <v>2620</v>
      </c>
      <c r="K25" s="731">
        <v>2640</v>
      </c>
      <c r="L25" s="735">
        <v>2520</v>
      </c>
      <c r="M25" s="731">
        <v>2400</v>
      </c>
      <c r="N25" s="731">
        <v>2490</v>
      </c>
      <c r="O25" s="731">
        <v>2470</v>
      </c>
      <c r="P25" s="731">
        <v>2470</v>
      </c>
      <c r="Q25" s="248">
        <v>2540</v>
      </c>
      <c r="R25" s="248">
        <v>2550</v>
      </c>
      <c r="S25" s="248">
        <v>2630</v>
      </c>
    </row>
    <row r="26" spans="1:19" x14ac:dyDescent="0.2">
      <c r="A26" s="742" t="s">
        <v>570</v>
      </c>
      <c r="B26" s="731" t="s">
        <v>104</v>
      </c>
      <c r="C26" s="743">
        <v>540</v>
      </c>
      <c r="D26" s="731">
        <v>470</v>
      </c>
      <c r="E26" s="731">
        <v>500</v>
      </c>
      <c r="F26" s="731">
        <v>460</v>
      </c>
      <c r="G26" s="731">
        <v>420</v>
      </c>
      <c r="H26" s="731">
        <v>360</v>
      </c>
      <c r="I26" s="731">
        <v>430</v>
      </c>
      <c r="J26" s="109">
        <v>300</v>
      </c>
      <c r="K26" s="731">
        <v>300</v>
      </c>
      <c r="L26" s="735">
        <v>290</v>
      </c>
      <c r="M26" s="731">
        <v>360</v>
      </c>
      <c r="N26" s="731">
        <v>350</v>
      </c>
      <c r="O26" s="731">
        <v>370</v>
      </c>
      <c r="P26" s="731">
        <v>350</v>
      </c>
      <c r="Q26" s="248">
        <v>310</v>
      </c>
      <c r="R26" s="248">
        <v>300</v>
      </c>
      <c r="S26" s="248">
        <v>350</v>
      </c>
    </row>
    <row r="27" spans="1:19" x14ac:dyDescent="0.2">
      <c r="A27" s="742" t="s">
        <v>571</v>
      </c>
      <c r="B27" s="731" t="s">
        <v>136</v>
      </c>
      <c r="C27" s="743">
        <v>430</v>
      </c>
      <c r="D27" s="731">
        <v>360</v>
      </c>
      <c r="E27" s="731">
        <v>420</v>
      </c>
      <c r="F27" s="731">
        <v>410</v>
      </c>
      <c r="G27" s="731">
        <v>410</v>
      </c>
      <c r="H27" s="731">
        <v>410</v>
      </c>
      <c r="I27" s="731">
        <v>450</v>
      </c>
      <c r="J27" s="109">
        <v>410</v>
      </c>
      <c r="K27" s="731">
        <v>400</v>
      </c>
      <c r="L27" s="735">
        <v>380</v>
      </c>
      <c r="M27" s="731">
        <v>400</v>
      </c>
      <c r="N27" s="731">
        <v>440</v>
      </c>
      <c r="O27" s="731">
        <v>510</v>
      </c>
      <c r="P27" s="731">
        <v>400</v>
      </c>
      <c r="Q27" s="248">
        <v>410</v>
      </c>
      <c r="R27" s="248">
        <v>430</v>
      </c>
      <c r="S27" s="248">
        <v>410</v>
      </c>
    </row>
    <row r="28" spans="1:19" x14ac:dyDescent="0.2">
      <c r="A28" s="742" t="s">
        <v>572</v>
      </c>
      <c r="B28" s="731" t="s">
        <v>112</v>
      </c>
      <c r="C28" s="743">
        <v>1490</v>
      </c>
      <c r="D28" s="731">
        <v>1690</v>
      </c>
      <c r="E28" s="731">
        <v>1960</v>
      </c>
      <c r="F28" s="731">
        <v>1720</v>
      </c>
      <c r="G28" s="731">
        <v>1620</v>
      </c>
      <c r="H28" s="731">
        <v>1390</v>
      </c>
      <c r="I28" s="731">
        <v>1340</v>
      </c>
      <c r="J28" s="109">
        <v>1100</v>
      </c>
      <c r="K28" s="731">
        <v>1080</v>
      </c>
      <c r="L28" s="735">
        <v>920</v>
      </c>
      <c r="M28" s="731">
        <v>1470</v>
      </c>
      <c r="N28" s="731">
        <v>1480</v>
      </c>
      <c r="O28" s="731">
        <v>1300</v>
      </c>
      <c r="P28" s="731">
        <v>1260</v>
      </c>
      <c r="Q28" s="248">
        <v>1180</v>
      </c>
      <c r="R28" s="248">
        <v>1140</v>
      </c>
      <c r="S28" s="248">
        <v>1120</v>
      </c>
    </row>
    <row r="29" spans="1:19" x14ac:dyDescent="0.2">
      <c r="A29" s="742" t="s">
        <v>573</v>
      </c>
      <c r="B29" s="731" t="s">
        <v>108</v>
      </c>
      <c r="C29" s="743">
        <v>290</v>
      </c>
      <c r="D29" s="731">
        <v>370</v>
      </c>
      <c r="E29" s="731">
        <v>540</v>
      </c>
      <c r="F29" s="731">
        <v>460</v>
      </c>
      <c r="G29" s="731">
        <v>390</v>
      </c>
      <c r="H29" s="731">
        <v>350</v>
      </c>
      <c r="I29" s="731">
        <v>330</v>
      </c>
      <c r="J29" s="109">
        <v>290</v>
      </c>
      <c r="K29" s="731">
        <v>300</v>
      </c>
      <c r="L29" s="735">
        <v>270</v>
      </c>
      <c r="M29" s="731">
        <v>270</v>
      </c>
      <c r="N29" s="731">
        <v>330</v>
      </c>
      <c r="O29" s="731">
        <v>230</v>
      </c>
      <c r="P29" s="731">
        <v>220</v>
      </c>
      <c r="Q29" s="248">
        <v>230</v>
      </c>
      <c r="R29" s="248">
        <v>340</v>
      </c>
      <c r="S29" s="248">
        <v>270</v>
      </c>
    </row>
    <row r="30" spans="1:19" x14ac:dyDescent="0.2">
      <c r="A30" s="742" t="s">
        <v>574</v>
      </c>
      <c r="B30" s="731" t="s">
        <v>110</v>
      </c>
      <c r="C30" s="743">
        <v>950</v>
      </c>
      <c r="D30" s="731">
        <v>1180</v>
      </c>
      <c r="E30" s="731">
        <v>1100</v>
      </c>
      <c r="F30" s="731">
        <v>1010</v>
      </c>
      <c r="G30" s="731">
        <v>1030</v>
      </c>
      <c r="H30" s="731">
        <v>970</v>
      </c>
      <c r="I30" s="731">
        <v>1030</v>
      </c>
      <c r="J30" s="109">
        <v>830</v>
      </c>
      <c r="K30" s="731">
        <v>810</v>
      </c>
      <c r="L30" s="735">
        <v>850</v>
      </c>
      <c r="M30" s="731">
        <v>780</v>
      </c>
      <c r="N30" s="731">
        <v>810</v>
      </c>
      <c r="O30" s="731">
        <v>880</v>
      </c>
      <c r="P30" s="731">
        <v>750</v>
      </c>
      <c r="Q30" s="248">
        <v>810</v>
      </c>
      <c r="R30" s="248">
        <v>830</v>
      </c>
      <c r="S30" s="248">
        <v>760</v>
      </c>
    </row>
    <row r="31" spans="1:19" x14ac:dyDescent="0.2">
      <c r="A31" s="742" t="s">
        <v>575</v>
      </c>
      <c r="B31" s="731" t="s">
        <v>119</v>
      </c>
      <c r="C31" s="743">
        <v>1640</v>
      </c>
      <c r="D31" s="731">
        <v>1520</v>
      </c>
      <c r="E31" s="731">
        <v>1640</v>
      </c>
      <c r="F31" s="731">
        <v>1450</v>
      </c>
      <c r="G31" s="731">
        <v>1330</v>
      </c>
      <c r="H31" s="731">
        <v>1270</v>
      </c>
      <c r="I31" s="731">
        <v>1350</v>
      </c>
      <c r="J31" s="109">
        <v>1190</v>
      </c>
      <c r="K31" s="731">
        <v>1010</v>
      </c>
      <c r="L31" s="735">
        <v>1170</v>
      </c>
      <c r="M31" s="731">
        <v>1150</v>
      </c>
      <c r="N31" s="731">
        <v>1120</v>
      </c>
      <c r="O31" s="731">
        <v>1250</v>
      </c>
      <c r="P31" s="731">
        <v>1180</v>
      </c>
      <c r="Q31" s="248">
        <v>1170</v>
      </c>
      <c r="R31" s="248">
        <v>1090</v>
      </c>
      <c r="S31" s="248">
        <v>1170</v>
      </c>
    </row>
    <row r="32" spans="1:19" x14ac:dyDescent="0.2">
      <c r="A32" s="742" t="s">
        <v>576</v>
      </c>
      <c r="B32" s="731" t="s">
        <v>132</v>
      </c>
      <c r="C32" s="743">
        <v>320</v>
      </c>
      <c r="D32" s="731">
        <v>360</v>
      </c>
      <c r="E32" s="731">
        <v>470</v>
      </c>
      <c r="F32" s="731">
        <v>370</v>
      </c>
      <c r="G32" s="731">
        <v>310</v>
      </c>
      <c r="H32" s="731">
        <v>320</v>
      </c>
      <c r="I32" s="731">
        <v>330</v>
      </c>
      <c r="J32" s="109">
        <v>310</v>
      </c>
      <c r="K32" s="731">
        <v>310</v>
      </c>
      <c r="L32" s="735">
        <v>260</v>
      </c>
      <c r="M32" s="731">
        <v>280</v>
      </c>
      <c r="N32" s="731">
        <v>280</v>
      </c>
      <c r="O32" s="731">
        <v>320</v>
      </c>
      <c r="P32" s="731">
        <v>270</v>
      </c>
      <c r="Q32" s="248">
        <v>390</v>
      </c>
      <c r="R32" s="248">
        <v>330</v>
      </c>
      <c r="S32" s="248">
        <v>380</v>
      </c>
    </row>
    <row r="33" spans="1:19" x14ac:dyDescent="0.2">
      <c r="A33" s="742" t="s">
        <v>577</v>
      </c>
      <c r="B33" s="731" t="s">
        <v>120</v>
      </c>
      <c r="C33" s="743">
        <v>1710</v>
      </c>
      <c r="D33" s="731">
        <v>1830</v>
      </c>
      <c r="E33" s="731">
        <v>2220</v>
      </c>
      <c r="F33" s="731">
        <v>1940</v>
      </c>
      <c r="G33" s="731">
        <v>1630</v>
      </c>
      <c r="H33" s="731">
        <v>1730</v>
      </c>
      <c r="I33" s="731">
        <v>1600</v>
      </c>
      <c r="J33" s="109">
        <v>1370</v>
      </c>
      <c r="K33" s="731">
        <v>1380</v>
      </c>
      <c r="L33" s="735">
        <v>1380</v>
      </c>
      <c r="M33" s="731">
        <v>1330</v>
      </c>
      <c r="N33" s="731">
        <v>1230</v>
      </c>
      <c r="O33" s="731">
        <v>1380</v>
      </c>
      <c r="P33" s="731">
        <v>1360</v>
      </c>
      <c r="Q33" s="248">
        <v>1150</v>
      </c>
      <c r="R33" s="248">
        <v>1370</v>
      </c>
      <c r="S33" s="248">
        <v>1210</v>
      </c>
    </row>
    <row r="34" spans="1:19" x14ac:dyDescent="0.2">
      <c r="A34" s="742" t="s">
        <v>578</v>
      </c>
      <c r="B34" s="731" t="s">
        <v>131</v>
      </c>
      <c r="C34" s="743">
        <v>1030</v>
      </c>
      <c r="D34" s="731">
        <v>870</v>
      </c>
      <c r="E34" s="731">
        <v>920</v>
      </c>
      <c r="F34" s="731">
        <v>900</v>
      </c>
      <c r="G34" s="731">
        <v>750</v>
      </c>
      <c r="H34" s="731">
        <v>850</v>
      </c>
      <c r="I34" s="731">
        <v>840</v>
      </c>
      <c r="J34" s="109">
        <v>720</v>
      </c>
      <c r="K34" s="731">
        <v>760</v>
      </c>
      <c r="L34" s="735">
        <v>720</v>
      </c>
      <c r="M34" s="731">
        <v>700</v>
      </c>
      <c r="N34" s="731">
        <v>750</v>
      </c>
      <c r="O34" s="731">
        <v>700</v>
      </c>
      <c r="P34" s="731">
        <v>790</v>
      </c>
      <c r="Q34" s="248">
        <v>850</v>
      </c>
      <c r="R34" s="248">
        <v>820</v>
      </c>
      <c r="S34" s="248">
        <v>710</v>
      </c>
    </row>
    <row r="35" spans="1:19" x14ac:dyDescent="0.2">
      <c r="A35" s="742" t="s">
        <v>579</v>
      </c>
      <c r="B35" s="731" t="s">
        <v>125</v>
      </c>
      <c r="C35" s="743">
        <v>1930</v>
      </c>
      <c r="D35" s="731">
        <v>2060</v>
      </c>
      <c r="E35" s="731">
        <v>2440</v>
      </c>
      <c r="F35" s="731">
        <v>1830</v>
      </c>
      <c r="G35" s="731">
        <v>1830</v>
      </c>
      <c r="H35" s="731">
        <v>1920</v>
      </c>
      <c r="I35" s="731">
        <v>2120</v>
      </c>
      <c r="J35" s="109">
        <v>1510</v>
      </c>
      <c r="K35" s="731">
        <v>1510</v>
      </c>
      <c r="L35" s="735">
        <v>1510</v>
      </c>
      <c r="M35" s="731">
        <v>1500</v>
      </c>
      <c r="N35" s="731">
        <v>1570</v>
      </c>
      <c r="O35" s="731">
        <v>1600</v>
      </c>
      <c r="P35" s="731">
        <v>1580</v>
      </c>
      <c r="Q35" s="248">
        <v>1580</v>
      </c>
      <c r="R35" s="248">
        <v>1600</v>
      </c>
      <c r="S35" s="248">
        <v>1690</v>
      </c>
    </row>
    <row r="36" spans="1:19" x14ac:dyDescent="0.2">
      <c r="A36" s="742" t="s">
        <v>580</v>
      </c>
      <c r="B36" s="731" t="s">
        <v>109</v>
      </c>
      <c r="C36" s="743">
        <v>350</v>
      </c>
      <c r="D36" s="731">
        <v>310</v>
      </c>
      <c r="E36" s="731">
        <v>390</v>
      </c>
      <c r="F36" s="731">
        <v>370</v>
      </c>
      <c r="G36" s="731">
        <v>270</v>
      </c>
      <c r="H36" s="731">
        <v>340</v>
      </c>
      <c r="I36" s="731">
        <v>330</v>
      </c>
      <c r="J36" s="109">
        <v>280</v>
      </c>
      <c r="K36" s="731">
        <v>360</v>
      </c>
      <c r="L36" s="735">
        <v>230</v>
      </c>
      <c r="M36" s="731">
        <v>250</v>
      </c>
      <c r="N36" s="731">
        <v>240</v>
      </c>
      <c r="O36" s="731">
        <v>270</v>
      </c>
      <c r="P36" s="731">
        <v>220</v>
      </c>
      <c r="Q36" s="248">
        <v>270</v>
      </c>
      <c r="R36" s="248">
        <v>190</v>
      </c>
      <c r="S36" s="248">
        <v>220</v>
      </c>
    </row>
    <row r="37" spans="1:19" x14ac:dyDescent="0.2">
      <c r="A37" s="742" t="s">
        <v>581</v>
      </c>
      <c r="B37" s="731" t="s">
        <v>115</v>
      </c>
      <c r="C37" s="743">
        <v>1020</v>
      </c>
      <c r="D37" s="731">
        <v>1190</v>
      </c>
      <c r="E37" s="731">
        <v>1180</v>
      </c>
      <c r="F37" s="731">
        <v>1130</v>
      </c>
      <c r="G37" s="731">
        <v>980</v>
      </c>
      <c r="H37" s="731">
        <v>980</v>
      </c>
      <c r="I37" s="731">
        <v>1000</v>
      </c>
      <c r="J37" s="109">
        <v>900</v>
      </c>
      <c r="K37" s="731">
        <v>960</v>
      </c>
      <c r="L37" s="735">
        <v>870</v>
      </c>
      <c r="M37" s="731">
        <v>840</v>
      </c>
      <c r="N37" s="731">
        <v>880</v>
      </c>
      <c r="O37" s="731">
        <v>790</v>
      </c>
      <c r="P37" s="731">
        <v>810</v>
      </c>
      <c r="Q37" s="248">
        <v>840</v>
      </c>
      <c r="R37" s="248">
        <v>820</v>
      </c>
      <c r="S37" s="248">
        <v>760</v>
      </c>
    </row>
    <row r="38" spans="1:19" x14ac:dyDescent="0.2">
      <c r="A38" s="742" t="s">
        <v>582</v>
      </c>
      <c r="B38" s="731" t="s">
        <v>127</v>
      </c>
      <c r="C38" s="743">
        <v>1800</v>
      </c>
      <c r="D38" s="731">
        <v>1750</v>
      </c>
      <c r="E38" s="731">
        <v>2230</v>
      </c>
      <c r="F38" s="731">
        <v>1880</v>
      </c>
      <c r="G38" s="731">
        <v>1760</v>
      </c>
      <c r="H38" s="731">
        <v>1740</v>
      </c>
      <c r="I38" s="731">
        <v>1550</v>
      </c>
      <c r="J38" s="109">
        <v>1350</v>
      </c>
      <c r="K38" s="731">
        <v>1350</v>
      </c>
      <c r="L38" s="735">
        <v>1400</v>
      </c>
      <c r="M38" s="731">
        <v>1420</v>
      </c>
      <c r="N38" s="731">
        <v>1350</v>
      </c>
      <c r="O38" s="731">
        <v>1510</v>
      </c>
      <c r="P38" s="731">
        <v>1260</v>
      </c>
      <c r="Q38" s="248">
        <v>1450</v>
      </c>
      <c r="R38" s="248">
        <v>1380</v>
      </c>
      <c r="S38" s="248">
        <v>1380</v>
      </c>
    </row>
    <row r="39" spans="1:19" x14ac:dyDescent="0.2">
      <c r="A39" s="742" t="s">
        <v>583</v>
      </c>
      <c r="B39" s="731" t="s">
        <v>128</v>
      </c>
      <c r="C39" s="743">
        <v>1120</v>
      </c>
      <c r="D39" s="731">
        <v>1240</v>
      </c>
      <c r="E39" s="731">
        <v>1370</v>
      </c>
      <c r="F39" s="731">
        <v>1060</v>
      </c>
      <c r="G39" s="731">
        <v>1170</v>
      </c>
      <c r="H39" s="731">
        <v>1160</v>
      </c>
      <c r="I39" s="731">
        <v>1180</v>
      </c>
      <c r="J39" s="109">
        <v>990</v>
      </c>
      <c r="K39" s="731">
        <v>870</v>
      </c>
      <c r="L39" s="735">
        <v>960</v>
      </c>
      <c r="M39" s="731">
        <v>1000</v>
      </c>
      <c r="N39" s="731">
        <v>1010</v>
      </c>
      <c r="O39" s="731">
        <v>1200</v>
      </c>
      <c r="P39" s="731">
        <v>1110</v>
      </c>
      <c r="Q39" s="248">
        <v>1120</v>
      </c>
      <c r="R39" s="248">
        <v>1050</v>
      </c>
      <c r="S39" s="248">
        <v>1110</v>
      </c>
    </row>
    <row r="40" spans="1:19" x14ac:dyDescent="0.2">
      <c r="A40" s="742" t="s">
        <v>584</v>
      </c>
      <c r="B40" s="731" t="s">
        <v>107</v>
      </c>
      <c r="C40" s="743">
        <v>550</v>
      </c>
      <c r="D40" s="731">
        <v>410</v>
      </c>
      <c r="E40" s="731">
        <v>470</v>
      </c>
      <c r="F40" s="731">
        <v>430</v>
      </c>
      <c r="G40" s="731">
        <v>420</v>
      </c>
      <c r="H40" s="731">
        <v>450</v>
      </c>
      <c r="I40" s="731">
        <v>400</v>
      </c>
      <c r="J40" s="109">
        <v>350</v>
      </c>
      <c r="K40" s="731">
        <v>350</v>
      </c>
      <c r="L40" s="735">
        <v>390</v>
      </c>
      <c r="M40" s="731">
        <v>380</v>
      </c>
      <c r="N40" s="731">
        <v>420</v>
      </c>
      <c r="O40" s="731">
        <v>380</v>
      </c>
      <c r="P40" s="731">
        <v>350</v>
      </c>
      <c r="Q40" s="248">
        <v>370</v>
      </c>
      <c r="R40" s="248">
        <v>360</v>
      </c>
      <c r="S40" s="248">
        <v>320</v>
      </c>
    </row>
    <row r="41" spans="1:19" x14ac:dyDescent="0.2">
      <c r="A41" s="744" t="s">
        <v>585</v>
      </c>
      <c r="B41" s="734" t="s">
        <v>130</v>
      </c>
      <c r="C41" s="733">
        <v>1270</v>
      </c>
      <c r="D41" s="734">
        <v>1110</v>
      </c>
      <c r="E41" s="734">
        <v>1190</v>
      </c>
      <c r="F41" s="734">
        <v>1200</v>
      </c>
      <c r="G41" s="734">
        <v>1240</v>
      </c>
      <c r="H41" s="734">
        <v>1150</v>
      </c>
      <c r="I41" s="734">
        <v>1300</v>
      </c>
      <c r="J41" s="112">
        <v>840</v>
      </c>
      <c r="K41" s="112">
        <v>830</v>
      </c>
      <c r="L41" s="737">
        <v>870</v>
      </c>
      <c r="M41" s="734">
        <v>900</v>
      </c>
      <c r="N41" s="734">
        <v>880</v>
      </c>
      <c r="O41" s="734">
        <v>970</v>
      </c>
      <c r="P41" s="734">
        <v>860</v>
      </c>
      <c r="Q41" s="734">
        <v>910</v>
      </c>
      <c r="R41" s="734">
        <v>810</v>
      </c>
      <c r="S41" s="734">
        <v>840</v>
      </c>
    </row>
    <row r="44" spans="1:19" x14ac:dyDescent="0.2">
      <c r="A44" s="1279" t="s">
        <v>588</v>
      </c>
      <c r="B44" s="1280"/>
      <c r="C44" s="1285" t="s">
        <v>591</v>
      </c>
      <c r="D44" s="1285"/>
      <c r="E44" s="1285"/>
      <c r="F44" s="1285"/>
      <c r="G44" s="1285"/>
      <c r="H44" s="1285"/>
      <c r="I44" s="1285"/>
      <c r="J44" s="1285"/>
      <c r="K44" s="1285"/>
      <c r="L44" s="1285"/>
      <c r="M44" s="1285"/>
      <c r="N44" s="1285"/>
      <c r="O44" s="1285"/>
      <c r="P44" s="1285"/>
      <c r="Q44" s="1285"/>
      <c r="R44" s="1285"/>
      <c r="S44" s="1285"/>
    </row>
    <row r="45" spans="1:19" x14ac:dyDescent="0.2">
      <c r="A45" s="1281"/>
      <c r="B45" s="1282"/>
      <c r="C45" s="1285" t="s">
        <v>165</v>
      </c>
      <c r="D45" s="1285"/>
      <c r="E45" s="1285"/>
      <c r="F45" s="1285"/>
      <c r="G45" s="1285"/>
      <c r="H45" s="1285"/>
      <c r="I45" s="1285"/>
      <c r="J45" s="1285"/>
      <c r="K45" s="1285"/>
      <c r="L45" s="1285"/>
      <c r="M45" s="1285"/>
      <c r="N45" s="1285"/>
      <c r="O45" s="1285"/>
      <c r="P45" s="1285"/>
      <c r="Q45" s="1285"/>
      <c r="R45" s="1285"/>
      <c r="S45" s="1285"/>
    </row>
    <row r="46" spans="1:19" x14ac:dyDescent="0.2">
      <c r="A46" s="1283"/>
      <c r="B46" s="1284"/>
      <c r="C46" s="728" t="s">
        <v>74</v>
      </c>
      <c r="D46" s="728" t="s">
        <v>75</v>
      </c>
      <c r="E46" s="728" t="s">
        <v>76</v>
      </c>
      <c r="F46" s="728" t="s">
        <v>77</v>
      </c>
      <c r="G46" s="728" t="s">
        <v>78</v>
      </c>
      <c r="H46" s="728" t="s">
        <v>79</v>
      </c>
      <c r="I46" s="728" t="s">
        <v>80</v>
      </c>
      <c r="J46" s="728" t="s">
        <v>81</v>
      </c>
      <c r="K46" s="728" t="s">
        <v>82</v>
      </c>
      <c r="L46" s="728" t="s">
        <v>83</v>
      </c>
      <c r="M46" s="728" t="s">
        <v>84</v>
      </c>
      <c r="N46" s="728" t="s">
        <v>85</v>
      </c>
      <c r="O46" s="728" t="s">
        <v>86</v>
      </c>
      <c r="P46" s="728" t="s">
        <v>87</v>
      </c>
      <c r="Q46" s="728" t="s">
        <v>88</v>
      </c>
      <c r="R46" s="728" t="s">
        <v>89</v>
      </c>
      <c r="S46" s="728" t="s">
        <v>90</v>
      </c>
    </row>
    <row r="47" spans="1:19" x14ac:dyDescent="0.2">
      <c r="A47" s="739" t="s">
        <v>590</v>
      </c>
      <c r="B47" s="729" t="s">
        <v>126</v>
      </c>
      <c r="C47" s="730">
        <v>49700</v>
      </c>
      <c r="D47" s="730">
        <v>47300</v>
      </c>
      <c r="E47" s="730">
        <v>46400</v>
      </c>
      <c r="F47" s="730">
        <v>44800</v>
      </c>
      <c r="G47" s="730">
        <v>44400</v>
      </c>
      <c r="H47" s="730">
        <v>42700</v>
      </c>
      <c r="I47" s="730">
        <v>41800</v>
      </c>
      <c r="J47" s="730">
        <v>41300</v>
      </c>
      <c r="K47" s="730">
        <v>41700</v>
      </c>
      <c r="L47" s="730">
        <v>40800</v>
      </c>
      <c r="M47" s="730">
        <v>42100</v>
      </c>
      <c r="N47" s="730">
        <v>39800</v>
      </c>
      <c r="O47" s="730">
        <v>39700</v>
      </c>
      <c r="P47" s="730">
        <v>38800</v>
      </c>
      <c r="Q47" s="730">
        <v>37500</v>
      </c>
      <c r="R47" s="730">
        <v>37100</v>
      </c>
      <c r="S47" s="730">
        <v>37700</v>
      </c>
    </row>
    <row r="48" spans="1:19" x14ac:dyDescent="0.2">
      <c r="A48" s="740" t="s">
        <v>554</v>
      </c>
      <c r="B48" s="731" t="s">
        <v>106</v>
      </c>
      <c r="C48" s="731">
        <v>2620</v>
      </c>
      <c r="D48" s="731">
        <v>2520</v>
      </c>
      <c r="E48" s="731">
        <v>2600</v>
      </c>
      <c r="F48" s="731">
        <v>2210</v>
      </c>
      <c r="G48" s="731">
        <v>2350</v>
      </c>
      <c r="H48" s="731">
        <v>2210</v>
      </c>
      <c r="I48" s="731">
        <v>2310</v>
      </c>
      <c r="J48" s="109">
        <v>2280</v>
      </c>
      <c r="K48" s="731">
        <v>2280</v>
      </c>
      <c r="L48" s="735">
        <v>2340</v>
      </c>
      <c r="M48" s="731">
        <v>2430</v>
      </c>
      <c r="N48" s="731">
        <v>2430</v>
      </c>
      <c r="O48" s="731">
        <v>2370</v>
      </c>
      <c r="P48" s="731">
        <v>2550</v>
      </c>
      <c r="Q48" s="248">
        <v>2750</v>
      </c>
      <c r="R48" s="248">
        <v>2760</v>
      </c>
      <c r="S48" s="248">
        <v>2430</v>
      </c>
    </row>
    <row r="49" spans="1:19" x14ac:dyDescent="0.2">
      <c r="A49" s="740" t="s">
        <v>555</v>
      </c>
      <c r="B49" s="731" t="s">
        <v>114</v>
      </c>
      <c r="C49" s="731">
        <v>1850</v>
      </c>
      <c r="D49" s="731">
        <v>2020</v>
      </c>
      <c r="E49" s="731">
        <v>1640</v>
      </c>
      <c r="F49" s="731">
        <v>1700</v>
      </c>
      <c r="G49" s="731">
        <v>1600</v>
      </c>
      <c r="H49" s="731">
        <v>1730</v>
      </c>
      <c r="I49" s="731">
        <v>1650</v>
      </c>
      <c r="J49" s="109">
        <v>1570</v>
      </c>
      <c r="K49" s="731">
        <v>1740</v>
      </c>
      <c r="L49" s="735">
        <v>1740</v>
      </c>
      <c r="M49" s="731">
        <v>1700</v>
      </c>
      <c r="N49" s="731">
        <v>1540</v>
      </c>
      <c r="O49" s="731">
        <v>1770</v>
      </c>
      <c r="P49" s="731">
        <v>1760</v>
      </c>
      <c r="Q49" s="248">
        <v>1850</v>
      </c>
      <c r="R49" s="248">
        <v>1610</v>
      </c>
      <c r="S49" s="248">
        <v>1480</v>
      </c>
    </row>
    <row r="50" spans="1:19" x14ac:dyDescent="0.2">
      <c r="A50" s="740" t="s">
        <v>556</v>
      </c>
      <c r="B50" s="731" t="s">
        <v>113</v>
      </c>
      <c r="C50" s="731">
        <v>780</v>
      </c>
      <c r="D50" s="731">
        <v>820</v>
      </c>
      <c r="E50" s="731">
        <v>760</v>
      </c>
      <c r="F50" s="731">
        <v>670</v>
      </c>
      <c r="G50" s="731">
        <v>800</v>
      </c>
      <c r="H50" s="731">
        <v>670</v>
      </c>
      <c r="I50" s="731">
        <v>670</v>
      </c>
      <c r="J50" s="109">
        <v>620</v>
      </c>
      <c r="K50" s="731">
        <v>600</v>
      </c>
      <c r="L50" s="735">
        <v>610</v>
      </c>
      <c r="M50" s="731">
        <v>700</v>
      </c>
      <c r="N50" s="731">
        <v>700</v>
      </c>
      <c r="O50" s="731">
        <v>570</v>
      </c>
      <c r="P50" s="731">
        <v>630</v>
      </c>
      <c r="Q50" s="248">
        <v>690</v>
      </c>
      <c r="R50" s="248">
        <v>600</v>
      </c>
      <c r="S50" s="248">
        <v>590</v>
      </c>
    </row>
    <row r="51" spans="1:19" x14ac:dyDescent="0.2">
      <c r="A51" s="740" t="s">
        <v>557</v>
      </c>
      <c r="B51" s="731" t="s">
        <v>105</v>
      </c>
      <c r="C51" s="731">
        <v>1340</v>
      </c>
      <c r="D51" s="731">
        <v>1190</v>
      </c>
      <c r="E51" s="731">
        <v>1150</v>
      </c>
      <c r="F51" s="731">
        <v>1280</v>
      </c>
      <c r="G51" s="731">
        <v>1170</v>
      </c>
      <c r="H51" s="731">
        <v>1100</v>
      </c>
      <c r="I51" s="731">
        <v>1060</v>
      </c>
      <c r="J51" s="109">
        <v>1030</v>
      </c>
      <c r="K51" s="731">
        <v>980</v>
      </c>
      <c r="L51" s="735">
        <v>960</v>
      </c>
      <c r="M51" s="731">
        <v>1040</v>
      </c>
      <c r="N51" s="731">
        <v>1000</v>
      </c>
      <c r="O51" s="731">
        <v>980</v>
      </c>
      <c r="P51" s="731">
        <v>1050</v>
      </c>
      <c r="Q51" s="248">
        <v>890</v>
      </c>
      <c r="R51" s="248">
        <v>910</v>
      </c>
      <c r="S51" s="248">
        <v>1030</v>
      </c>
    </row>
    <row r="52" spans="1:19" x14ac:dyDescent="0.2">
      <c r="A52" s="740" t="s">
        <v>558</v>
      </c>
      <c r="B52" s="731" t="s">
        <v>135</v>
      </c>
      <c r="C52" s="731">
        <v>8150</v>
      </c>
      <c r="D52" s="731">
        <v>7930</v>
      </c>
      <c r="E52" s="731">
        <v>7850</v>
      </c>
      <c r="F52" s="731">
        <v>7880</v>
      </c>
      <c r="G52" s="731">
        <v>7560</v>
      </c>
      <c r="H52" s="731">
        <v>7560</v>
      </c>
      <c r="I52" s="731">
        <v>7590</v>
      </c>
      <c r="J52" s="109">
        <v>7700</v>
      </c>
      <c r="K52" s="731">
        <v>7520</v>
      </c>
      <c r="L52" s="735">
        <v>7510</v>
      </c>
      <c r="M52" s="731">
        <v>7860</v>
      </c>
      <c r="N52" s="731">
        <v>7420</v>
      </c>
      <c r="O52" s="731">
        <v>7710</v>
      </c>
      <c r="P52" s="731">
        <v>7360</v>
      </c>
      <c r="Q52" s="248">
        <v>7280</v>
      </c>
      <c r="R52" s="248">
        <v>7100</v>
      </c>
      <c r="S52" s="248">
        <v>7390</v>
      </c>
    </row>
    <row r="53" spans="1:19" x14ac:dyDescent="0.2">
      <c r="A53" s="740" t="s">
        <v>559</v>
      </c>
      <c r="B53" s="731" t="s">
        <v>116</v>
      </c>
      <c r="C53" s="731">
        <v>340</v>
      </c>
      <c r="D53" s="731">
        <v>330</v>
      </c>
      <c r="E53" s="731">
        <v>290</v>
      </c>
      <c r="F53" s="731">
        <v>280</v>
      </c>
      <c r="G53" s="731">
        <v>360</v>
      </c>
      <c r="H53" s="731">
        <v>260</v>
      </c>
      <c r="I53" s="731">
        <v>320</v>
      </c>
      <c r="J53" s="109">
        <v>310</v>
      </c>
      <c r="K53" s="731">
        <v>280</v>
      </c>
      <c r="L53" s="735">
        <v>300</v>
      </c>
      <c r="M53" s="731">
        <v>300</v>
      </c>
      <c r="N53" s="731">
        <v>290</v>
      </c>
      <c r="O53" s="731">
        <v>330</v>
      </c>
      <c r="P53" s="731">
        <v>220</v>
      </c>
      <c r="Q53" s="248">
        <v>230</v>
      </c>
      <c r="R53" s="248">
        <v>270</v>
      </c>
      <c r="S53" s="248">
        <v>260</v>
      </c>
    </row>
    <row r="54" spans="1:19" x14ac:dyDescent="0.2">
      <c r="A54" s="740" t="s">
        <v>560</v>
      </c>
      <c r="B54" s="731" t="s">
        <v>111</v>
      </c>
      <c r="C54" s="731">
        <v>1980</v>
      </c>
      <c r="D54" s="731">
        <v>1810</v>
      </c>
      <c r="E54" s="731">
        <v>1760</v>
      </c>
      <c r="F54" s="731">
        <v>1750</v>
      </c>
      <c r="G54" s="731">
        <v>1710</v>
      </c>
      <c r="H54" s="731">
        <v>1720</v>
      </c>
      <c r="I54" s="731">
        <v>1690</v>
      </c>
      <c r="J54" s="109">
        <v>1530</v>
      </c>
      <c r="K54" s="731">
        <v>1570</v>
      </c>
      <c r="L54" s="735">
        <v>1540</v>
      </c>
      <c r="M54" s="741">
        <v>1550</v>
      </c>
      <c r="N54" s="741">
        <v>1520</v>
      </c>
      <c r="O54" s="731">
        <v>1400</v>
      </c>
      <c r="P54" s="731">
        <v>1410</v>
      </c>
      <c r="Q54" s="248">
        <v>1310</v>
      </c>
      <c r="R54" s="248">
        <v>1440</v>
      </c>
      <c r="S54" s="248">
        <v>1330</v>
      </c>
    </row>
    <row r="55" spans="1:19" x14ac:dyDescent="0.2">
      <c r="A55" s="740" t="s">
        <v>561</v>
      </c>
      <c r="B55" s="731" t="s">
        <v>118</v>
      </c>
      <c r="C55" s="731">
        <v>1640</v>
      </c>
      <c r="D55" s="731">
        <v>1580</v>
      </c>
      <c r="E55" s="731">
        <v>1660</v>
      </c>
      <c r="F55" s="731">
        <v>1350</v>
      </c>
      <c r="G55" s="731">
        <v>1500</v>
      </c>
      <c r="H55" s="731">
        <v>1500</v>
      </c>
      <c r="I55" s="731">
        <v>1400</v>
      </c>
      <c r="J55" s="109">
        <v>1350</v>
      </c>
      <c r="K55" s="731">
        <v>1430</v>
      </c>
      <c r="L55" s="735">
        <v>1510</v>
      </c>
      <c r="M55" s="731">
        <v>1420</v>
      </c>
      <c r="N55" s="731">
        <v>1290</v>
      </c>
      <c r="O55" s="731">
        <v>1340</v>
      </c>
      <c r="P55" s="731">
        <v>1330</v>
      </c>
      <c r="Q55" s="248">
        <v>1280</v>
      </c>
      <c r="R55" s="248">
        <v>1130</v>
      </c>
      <c r="S55" s="248">
        <v>1120</v>
      </c>
    </row>
    <row r="56" spans="1:19" x14ac:dyDescent="0.2">
      <c r="A56" s="740" t="s">
        <v>562</v>
      </c>
      <c r="B56" s="731" t="s">
        <v>117</v>
      </c>
      <c r="C56" s="731">
        <v>790</v>
      </c>
      <c r="D56" s="731">
        <v>760</v>
      </c>
      <c r="E56" s="731">
        <v>750</v>
      </c>
      <c r="F56" s="731">
        <v>710</v>
      </c>
      <c r="G56" s="731">
        <v>710</v>
      </c>
      <c r="H56" s="731">
        <v>640</v>
      </c>
      <c r="I56" s="731">
        <v>600</v>
      </c>
      <c r="J56" s="109">
        <v>590</v>
      </c>
      <c r="K56" s="731">
        <v>610</v>
      </c>
      <c r="L56" s="735">
        <v>610</v>
      </c>
      <c r="M56" s="731">
        <v>580</v>
      </c>
      <c r="N56" s="731">
        <v>590</v>
      </c>
      <c r="O56" s="731">
        <v>630</v>
      </c>
      <c r="P56" s="731">
        <v>490</v>
      </c>
      <c r="Q56" s="248">
        <v>480</v>
      </c>
      <c r="R56" s="248">
        <v>490</v>
      </c>
      <c r="S56" s="248">
        <v>480</v>
      </c>
    </row>
    <row r="57" spans="1:19" x14ac:dyDescent="0.2">
      <c r="A57" s="740" t="s">
        <v>563</v>
      </c>
      <c r="B57" s="731" t="s">
        <v>124</v>
      </c>
      <c r="C57" s="731">
        <v>720</v>
      </c>
      <c r="D57" s="731">
        <v>640</v>
      </c>
      <c r="E57" s="731">
        <v>610</v>
      </c>
      <c r="F57" s="731">
        <v>670</v>
      </c>
      <c r="G57" s="731">
        <v>600</v>
      </c>
      <c r="H57" s="731">
        <v>530</v>
      </c>
      <c r="I57" s="731">
        <v>420</v>
      </c>
      <c r="J57" s="109">
        <v>490</v>
      </c>
      <c r="K57" s="731">
        <v>560</v>
      </c>
      <c r="L57" s="735">
        <v>490</v>
      </c>
      <c r="M57" s="731">
        <v>480</v>
      </c>
      <c r="N57" s="731">
        <v>520</v>
      </c>
      <c r="O57" s="731">
        <v>500</v>
      </c>
      <c r="P57" s="731">
        <v>420</v>
      </c>
      <c r="Q57" s="248">
        <v>400</v>
      </c>
      <c r="R57" s="248">
        <v>420</v>
      </c>
      <c r="S57" s="248">
        <v>480</v>
      </c>
    </row>
    <row r="58" spans="1:19" x14ac:dyDescent="0.2">
      <c r="A58" s="740" t="s">
        <v>564</v>
      </c>
      <c r="B58" s="731" t="s">
        <v>134</v>
      </c>
      <c r="C58" s="731">
        <v>700</v>
      </c>
      <c r="D58" s="731">
        <v>610</v>
      </c>
      <c r="E58" s="731">
        <v>650</v>
      </c>
      <c r="F58" s="731">
        <v>650</v>
      </c>
      <c r="G58" s="731">
        <v>660</v>
      </c>
      <c r="H58" s="731">
        <v>560</v>
      </c>
      <c r="I58" s="731">
        <v>630</v>
      </c>
      <c r="J58" s="109">
        <v>620</v>
      </c>
      <c r="K58" s="731">
        <v>630</v>
      </c>
      <c r="L58" s="735">
        <v>630</v>
      </c>
      <c r="M58" s="731">
        <v>670</v>
      </c>
      <c r="N58" s="731">
        <v>630</v>
      </c>
      <c r="O58" s="731">
        <v>620</v>
      </c>
      <c r="P58" s="731">
        <v>570</v>
      </c>
      <c r="Q58" s="248">
        <v>510</v>
      </c>
      <c r="R58" s="248">
        <v>630</v>
      </c>
      <c r="S58" s="248">
        <v>590</v>
      </c>
    </row>
    <row r="59" spans="1:19" x14ac:dyDescent="0.2">
      <c r="A59" s="740" t="s">
        <v>565</v>
      </c>
      <c r="B59" s="731" t="s">
        <v>129</v>
      </c>
      <c r="C59" s="731">
        <v>620</v>
      </c>
      <c r="D59" s="731">
        <v>600</v>
      </c>
      <c r="E59" s="731">
        <v>540</v>
      </c>
      <c r="F59" s="731">
        <v>530</v>
      </c>
      <c r="G59" s="731">
        <v>560</v>
      </c>
      <c r="H59" s="731">
        <v>490</v>
      </c>
      <c r="I59" s="731">
        <v>450</v>
      </c>
      <c r="J59" s="109">
        <v>380</v>
      </c>
      <c r="K59" s="731">
        <v>420</v>
      </c>
      <c r="L59" s="735">
        <v>410</v>
      </c>
      <c r="M59" s="731">
        <v>510</v>
      </c>
      <c r="N59" s="731">
        <v>470</v>
      </c>
      <c r="O59" s="731">
        <v>400</v>
      </c>
      <c r="P59" s="731">
        <v>400</v>
      </c>
      <c r="Q59" s="248">
        <v>370</v>
      </c>
      <c r="R59" s="248">
        <v>390</v>
      </c>
      <c r="S59" s="248">
        <v>420</v>
      </c>
    </row>
    <row r="60" spans="1:19" x14ac:dyDescent="0.2">
      <c r="A60" s="742" t="s">
        <v>566</v>
      </c>
      <c r="B60" s="731" t="s">
        <v>121</v>
      </c>
      <c r="C60" s="743">
        <v>760</v>
      </c>
      <c r="D60" s="731">
        <v>780</v>
      </c>
      <c r="E60" s="731">
        <v>680</v>
      </c>
      <c r="F60" s="731">
        <v>750</v>
      </c>
      <c r="G60" s="731">
        <v>720</v>
      </c>
      <c r="H60" s="731">
        <v>710</v>
      </c>
      <c r="I60" s="731">
        <v>640</v>
      </c>
      <c r="J60" s="109">
        <v>600</v>
      </c>
      <c r="K60" s="731">
        <v>590</v>
      </c>
      <c r="L60" s="735">
        <v>570</v>
      </c>
      <c r="M60" s="731">
        <v>660</v>
      </c>
      <c r="N60" s="731">
        <v>560</v>
      </c>
      <c r="O60" s="731">
        <v>560</v>
      </c>
      <c r="P60" s="731">
        <v>520</v>
      </c>
      <c r="Q60" s="248">
        <v>500</v>
      </c>
      <c r="R60" s="248">
        <v>560</v>
      </c>
      <c r="S60" s="248">
        <v>570</v>
      </c>
    </row>
    <row r="61" spans="1:19" x14ac:dyDescent="0.2">
      <c r="A61" s="742" t="s">
        <v>567</v>
      </c>
      <c r="B61" s="731" t="s">
        <v>122</v>
      </c>
      <c r="C61" s="743">
        <v>3220</v>
      </c>
      <c r="D61" s="731">
        <v>3200</v>
      </c>
      <c r="E61" s="731">
        <v>3010</v>
      </c>
      <c r="F61" s="731">
        <v>2940</v>
      </c>
      <c r="G61" s="731">
        <v>2960</v>
      </c>
      <c r="H61" s="731">
        <v>2930</v>
      </c>
      <c r="I61" s="731">
        <v>2970</v>
      </c>
      <c r="J61" s="109">
        <v>2880</v>
      </c>
      <c r="K61" s="731">
        <v>2880</v>
      </c>
      <c r="L61" s="735">
        <v>2700</v>
      </c>
      <c r="M61" s="731">
        <v>2790</v>
      </c>
      <c r="N61" s="731">
        <v>2740</v>
      </c>
      <c r="O61" s="731">
        <v>2600</v>
      </c>
      <c r="P61" s="731">
        <v>2510</v>
      </c>
      <c r="Q61" s="248">
        <v>2430</v>
      </c>
      <c r="R61" s="248">
        <v>2390</v>
      </c>
      <c r="S61" s="248">
        <v>2500</v>
      </c>
    </row>
    <row r="62" spans="1:19" x14ac:dyDescent="0.2">
      <c r="A62" s="742" t="s">
        <v>568</v>
      </c>
      <c r="B62" s="731" t="s">
        <v>133</v>
      </c>
      <c r="C62" s="743">
        <v>6810</v>
      </c>
      <c r="D62" s="731">
        <v>6450</v>
      </c>
      <c r="E62" s="731">
        <v>6270</v>
      </c>
      <c r="F62" s="731">
        <v>5970</v>
      </c>
      <c r="G62" s="731">
        <v>6100</v>
      </c>
      <c r="H62" s="731">
        <v>5690</v>
      </c>
      <c r="I62" s="731">
        <v>5910</v>
      </c>
      <c r="J62" s="109">
        <v>5940</v>
      </c>
      <c r="K62" s="731">
        <v>6070</v>
      </c>
      <c r="L62" s="735">
        <v>5860</v>
      </c>
      <c r="M62" s="731">
        <v>5950</v>
      </c>
      <c r="N62" s="731">
        <v>5750</v>
      </c>
      <c r="O62" s="731">
        <v>5700</v>
      </c>
      <c r="P62" s="731">
        <v>5420</v>
      </c>
      <c r="Q62" s="248">
        <v>4890</v>
      </c>
      <c r="R62" s="248">
        <v>5000</v>
      </c>
      <c r="S62" s="248">
        <v>5510</v>
      </c>
    </row>
    <row r="63" spans="1:19" x14ac:dyDescent="0.2">
      <c r="A63" s="742" t="s">
        <v>569</v>
      </c>
      <c r="B63" s="731" t="s">
        <v>123</v>
      </c>
      <c r="C63" s="743">
        <v>2270</v>
      </c>
      <c r="D63" s="731">
        <v>1990</v>
      </c>
      <c r="E63" s="731">
        <v>1940</v>
      </c>
      <c r="F63" s="731">
        <v>2050</v>
      </c>
      <c r="G63" s="731">
        <v>2150</v>
      </c>
      <c r="H63" s="731">
        <v>2050</v>
      </c>
      <c r="I63" s="731">
        <v>2160</v>
      </c>
      <c r="J63" s="109">
        <v>1890</v>
      </c>
      <c r="K63" s="731">
        <v>1930</v>
      </c>
      <c r="L63" s="735">
        <v>1880</v>
      </c>
      <c r="M63" s="731">
        <v>2020</v>
      </c>
      <c r="N63" s="731">
        <v>1720</v>
      </c>
      <c r="O63" s="731">
        <v>1730</v>
      </c>
      <c r="P63" s="731">
        <v>1660</v>
      </c>
      <c r="Q63" s="248">
        <v>1650</v>
      </c>
      <c r="R63" s="248">
        <v>1620</v>
      </c>
      <c r="S63" s="248">
        <v>1630</v>
      </c>
    </row>
    <row r="64" spans="1:19" x14ac:dyDescent="0.2">
      <c r="A64" s="742" t="s">
        <v>570</v>
      </c>
      <c r="B64" s="731" t="s">
        <v>104</v>
      </c>
      <c r="C64" s="743">
        <v>600</v>
      </c>
      <c r="D64" s="731">
        <v>590</v>
      </c>
      <c r="E64" s="731">
        <v>620</v>
      </c>
      <c r="F64" s="731">
        <v>460</v>
      </c>
      <c r="G64" s="731">
        <v>460</v>
      </c>
      <c r="H64" s="731">
        <v>430</v>
      </c>
      <c r="I64" s="731">
        <v>370</v>
      </c>
      <c r="J64" s="109">
        <v>340</v>
      </c>
      <c r="K64" s="731">
        <v>390</v>
      </c>
      <c r="L64" s="735">
        <v>310</v>
      </c>
      <c r="M64" s="731">
        <v>370</v>
      </c>
      <c r="N64" s="731">
        <v>300</v>
      </c>
      <c r="O64" s="731">
        <v>290</v>
      </c>
      <c r="P64" s="731">
        <v>250</v>
      </c>
      <c r="Q64" s="248">
        <v>260</v>
      </c>
      <c r="R64" s="248">
        <v>250</v>
      </c>
      <c r="S64" s="248">
        <v>270</v>
      </c>
    </row>
    <row r="65" spans="1:19" x14ac:dyDescent="0.2">
      <c r="A65" s="742" t="s">
        <v>571</v>
      </c>
      <c r="B65" s="731" t="s">
        <v>136</v>
      </c>
      <c r="C65" s="743">
        <v>490</v>
      </c>
      <c r="D65" s="731">
        <v>540</v>
      </c>
      <c r="E65" s="731">
        <v>430</v>
      </c>
      <c r="F65" s="731">
        <v>490</v>
      </c>
      <c r="G65" s="731">
        <v>460</v>
      </c>
      <c r="H65" s="731">
        <v>390</v>
      </c>
      <c r="I65" s="731">
        <v>360</v>
      </c>
      <c r="J65" s="109">
        <v>450</v>
      </c>
      <c r="K65" s="731">
        <v>460</v>
      </c>
      <c r="L65" s="735">
        <v>310</v>
      </c>
      <c r="M65" s="731">
        <v>370</v>
      </c>
      <c r="N65" s="731">
        <v>380</v>
      </c>
      <c r="O65" s="731">
        <v>400</v>
      </c>
      <c r="P65" s="731">
        <v>430</v>
      </c>
      <c r="Q65" s="248">
        <v>340</v>
      </c>
      <c r="R65" s="248">
        <v>330</v>
      </c>
      <c r="S65" s="248">
        <v>410</v>
      </c>
    </row>
    <row r="66" spans="1:19" x14ac:dyDescent="0.2">
      <c r="A66" s="742" t="s">
        <v>572</v>
      </c>
      <c r="B66" s="731" t="s">
        <v>112</v>
      </c>
      <c r="C66" s="743">
        <v>1130</v>
      </c>
      <c r="D66" s="731">
        <v>990</v>
      </c>
      <c r="E66" s="731">
        <v>1090</v>
      </c>
      <c r="F66" s="731">
        <v>1030</v>
      </c>
      <c r="G66" s="731">
        <v>1200</v>
      </c>
      <c r="H66" s="731">
        <v>930</v>
      </c>
      <c r="I66" s="731">
        <v>930</v>
      </c>
      <c r="J66" s="109">
        <v>790</v>
      </c>
      <c r="K66" s="731">
        <v>1040</v>
      </c>
      <c r="L66" s="735">
        <v>1050</v>
      </c>
      <c r="M66" s="731">
        <v>930</v>
      </c>
      <c r="N66" s="731">
        <v>870</v>
      </c>
      <c r="O66" s="731">
        <v>970</v>
      </c>
      <c r="P66" s="731">
        <v>1000</v>
      </c>
      <c r="Q66" s="248">
        <v>910</v>
      </c>
      <c r="R66" s="248">
        <v>970</v>
      </c>
      <c r="S66" s="248">
        <v>910</v>
      </c>
    </row>
    <row r="67" spans="1:19" x14ac:dyDescent="0.2">
      <c r="A67" s="742" t="s">
        <v>573</v>
      </c>
      <c r="B67" s="731" t="s">
        <v>108</v>
      </c>
      <c r="C67" s="743">
        <v>200</v>
      </c>
      <c r="D67" s="731">
        <v>160</v>
      </c>
      <c r="E67" s="731">
        <v>220</v>
      </c>
      <c r="F67" s="731">
        <v>220</v>
      </c>
      <c r="G67" s="731">
        <v>200</v>
      </c>
      <c r="H67" s="731">
        <v>250</v>
      </c>
      <c r="I67" s="731">
        <v>200</v>
      </c>
      <c r="J67" s="109">
        <v>180</v>
      </c>
      <c r="K67" s="731">
        <v>160</v>
      </c>
      <c r="L67" s="735">
        <v>220</v>
      </c>
      <c r="M67" s="731">
        <v>190</v>
      </c>
      <c r="N67" s="731">
        <v>220</v>
      </c>
      <c r="O67" s="731">
        <v>210</v>
      </c>
      <c r="P67" s="731">
        <v>180</v>
      </c>
      <c r="Q67" s="248">
        <v>200</v>
      </c>
      <c r="R67" s="248">
        <v>190</v>
      </c>
      <c r="S67" s="248">
        <v>150</v>
      </c>
    </row>
    <row r="68" spans="1:19" x14ac:dyDescent="0.2">
      <c r="A68" s="742" t="s">
        <v>574</v>
      </c>
      <c r="B68" s="731" t="s">
        <v>110</v>
      </c>
      <c r="C68" s="743">
        <v>1070</v>
      </c>
      <c r="D68" s="731">
        <v>1010</v>
      </c>
      <c r="E68" s="731">
        <v>1000</v>
      </c>
      <c r="F68" s="731">
        <v>930</v>
      </c>
      <c r="G68" s="731">
        <v>920</v>
      </c>
      <c r="H68" s="731">
        <v>850</v>
      </c>
      <c r="I68" s="731">
        <v>690</v>
      </c>
      <c r="J68" s="109">
        <v>690</v>
      </c>
      <c r="K68" s="731">
        <v>730</v>
      </c>
      <c r="L68" s="735">
        <v>760</v>
      </c>
      <c r="M68" s="731">
        <v>770</v>
      </c>
      <c r="N68" s="731">
        <v>690</v>
      </c>
      <c r="O68" s="731">
        <v>640</v>
      </c>
      <c r="P68" s="731">
        <v>580</v>
      </c>
      <c r="Q68" s="248">
        <v>590</v>
      </c>
      <c r="R68" s="248">
        <v>530</v>
      </c>
      <c r="S68" s="248">
        <v>550</v>
      </c>
    </row>
    <row r="69" spans="1:19" x14ac:dyDescent="0.2">
      <c r="A69" s="742" t="s">
        <v>575</v>
      </c>
      <c r="B69" s="731" t="s">
        <v>119</v>
      </c>
      <c r="C69" s="743">
        <v>1610</v>
      </c>
      <c r="D69" s="731">
        <v>1530</v>
      </c>
      <c r="E69" s="731">
        <v>1490</v>
      </c>
      <c r="F69" s="731">
        <v>1430</v>
      </c>
      <c r="G69" s="731">
        <v>1340</v>
      </c>
      <c r="H69" s="731">
        <v>1260</v>
      </c>
      <c r="I69" s="731">
        <v>1130</v>
      </c>
      <c r="J69" s="109">
        <v>1170</v>
      </c>
      <c r="K69" s="731">
        <v>1160</v>
      </c>
      <c r="L69" s="735">
        <v>1140</v>
      </c>
      <c r="M69" s="731">
        <v>1120</v>
      </c>
      <c r="N69" s="731">
        <v>980</v>
      </c>
      <c r="O69" s="731">
        <v>990</v>
      </c>
      <c r="P69" s="731">
        <v>1050</v>
      </c>
      <c r="Q69" s="248">
        <v>1000</v>
      </c>
      <c r="R69" s="248">
        <v>970</v>
      </c>
      <c r="S69" s="248">
        <v>940</v>
      </c>
    </row>
    <row r="70" spans="1:19" x14ac:dyDescent="0.2">
      <c r="A70" s="742" t="s">
        <v>576</v>
      </c>
      <c r="B70" s="731" t="s">
        <v>132</v>
      </c>
      <c r="C70" s="743">
        <v>160</v>
      </c>
      <c r="D70" s="731">
        <v>140</v>
      </c>
      <c r="E70" s="731">
        <v>150</v>
      </c>
      <c r="F70" s="731">
        <v>200</v>
      </c>
      <c r="G70" s="731">
        <v>160</v>
      </c>
      <c r="H70" s="731">
        <v>170</v>
      </c>
      <c r="I70" s="731">
        <v>160</v>
      </c>
      <c r="J70" s="109">
        <v>140</v>
      </c>
      <c r="K70" s="731">
        <v>170</v>
      </c>
      <c r="L70" s="735">
        <v>190</v>
      </c>
      <c r="M70" s="731">
        <v>190</v>
      </c>
      <c r="N70" s="731">
        <v>200</v>
      </c>
      <c r="O70" s="731">
        <v>190</v>
      </c>
      <c r="P70" s="731">
        <v>140</v>
      </c>
      <c r="Q70" s="248">
        <v>150</v>
      </c>
      <c r="R70" s="248">
        <v>170</v>
      </c>
      <c r="S70" s="248">
        <v>140</v>
      </c>
    </row>
    <row r="71" spans="1:19" x14ac:dyDescent="0.2">
      <c r="A71" s="742" t="s">
        <v>577</v>
      </c>
      <c r="B71" s="731" t="s">
        <v>120</v>
      </c>
      <c r="C71" s="743">
        <v>1410</v>
      </c>
      <c r="D71" s="731">
        <v>1210</v>
      </c>
      <c r="E71" s="731">
        <v>1190</v>
      </c>
      <c r="F71" s="731">
        <v>1330</v>
      </c>
      <c r="G71" s="731">
        <v>1180</v>
      </c>
      <c r="H71" s="731">
        <v>1160</v>
      </c>
      <c r="I71" s="731">
        <v>1070</v>
      </c>
      <c r="J71" s="109">
        <v>1110</v>
      </c>
      <c r="K71" s="731">
        <v>1140</v>
      </c>
      <c r="L71" s="735">
        <v>1020</v>
      </c>
      <c r="M71" s="731">
        <v>1110</v>
      </c>
      <c r="N71" s="731">
        <v>1020</v>
      </c>
      <c r="O71" s="731">
        <v>1050</v>
      </c>
      <c r="P71" s="731">
        <v>1020</v>
      </c>
      <c r="Q71" s="248">
        <v>910</v>
      </c>
      <c r="R71" s="248">
        <v>880</v>
      </c>
      <c r="S71" s="248">
        <v>920</v>
      </c>
    </row>
    <row r="72" spans="1:19" x14ac:dyDescent="0.2">
      <c r="A72" s="742" t="s">
        <v>578</v>
      </c>
      <c r="B72" s="731" t="s">
        <v>131</v>
      </c>
      <c r="C72" s="743">
        <v>1210</v>
      </c>
      <c r="D72" s="731">
        <v>1130</v>
      </c>
      <c r="E72" s="731">
        <v>1060</v>
      </c>
      <c r="F72" s="731">
        <v>950</v>
      </c>
      <c r="G72" s="731">
        <v>960</v>
      </c>
      <c r="H72" s="731">
        <v>850</v>
      </c>
      <c r="I72" s="731">
        <v>730</v>
      </c>
      <c r="J72" s="109">
        <v>790</v>
      </c>
      <c r="K72" s="731">
        <v>790</v>
      </c>
      <c r="L72" s="735">
        <v>760</v>
      </c>
      <c r="M72" s="731">
        <v>740</v>
      </c>
      <c r="N72" s="731">
        <v>740</v>
      </c>
      <c r="O72" s="731">
        <v>700</v>
      </c>
      <c r="P72" s="731">
        <v>680</v>
      </c>
      <c r="Q72" s="248">
        <v>660</v>
      </c>
      <c r="R72" s="248">
        <v>610</v>
      </c>
      <c r="S72" s="248">
        <v>700</v>
      </c>
    </row>
    <row r="73" spans="1:19" x14ac:dyDescent="0.2">
      <c r="A73" s="742" t="s">
        <v>579</v>
      </c>
      <c r="B73" s="731" t="s">
        <v>125</v>
      </c>
      <c r="C73" s="743">
        <v>1490</v>
      </c>
      <c r="D73" s="731">
        <v>1380</v>
      </c>
      <c r="E73" s="731">
        <v>1380</v>
      </c>
      <c r="F73" s="731">
        <v>1260</v>
      </c>
      <c r="G73" s="731">
        <v>1280</v>
      </c>
      <c r="H73" s="731">
        <v>1230</v>
      </c>
      <c r="I73" s="731">
        <v>1270</v>
      </c>
      <c r="J73" s="109">
        <v>1260</v>
      </c>
      <c r="K73" s="731">
        <v>1270</v>
      </c>
      <c r="L73" s="735">
        <v>1220</v>
      </c>
      <c r="M73" s="731">
        <v>1310</v>
      </c>
      <c r="N73" s="731">
        <v>1080</v>
      </c>
      <c r="O73" s="731">
        <v>1210</v>
      </c>
      <c r="P73" s="731">
        <v>1190</v>
      </c>
      <c r="Q73" s="248">
        <v>1250</v>
      </c>
      <c r="R73" s="248">
        <v>1130</v>
      </c>
      <c r="S73" s="248">
        <v>1270</v>
      </c>
    </row>
    <row r="74" spans="1:19" x14ac:dyDescent="0.2">
      <c r="A74" s="742" t="s">
        <v>580</v>
      </c>
      <c r="B74" s="731" t="s">
        <v>109</v>
      </c>
      <c r="C74" s="743">
        <v>200</v>
      </c>
      <c r="D74" s="731">
        <v>230</v>
      </c>
      <c r="E74" s="731">
        <v>210</v>
      </c>
      <c r="F74" s="731">
        <v>180</v>
      </c>
      <c r="G74" s="731">
        <v>250</v>
      </c>
      <c r="H74" s="731">
        <v>210</v>
      </c>
      <c r="I74" s="731">
        <v>200</v>
      </c>
      <c r="J74" s="109">
        <v>160</v>
      </c>
      <c r="K74" s="731">
        <v>190</v>
      </c>
      <c r="L74" s="735">
        <v>210</v>
      </c>
      <c r="M74" s="731">
        <v>220</v>
      </c>
      <c r="N74" s="731">
        <v>210</v>
      </c>
      <c r="O74" s="731">
        <v>200</v>
      </c>
      <c r="P74" s="731">
        <v>190</v>
      </c>
      <c r="Q74" s="248">
        <v>170</v>
      </c>
      <c r="R74" s="248">
        <v>190</v>
      </c>
      <c r="S74" s="248">
        <v>150</v>
      </c>
    </row>
    <row r="75" spans="1:19" x14ac:dyDescent="0.2">
      <c r="A75" s="742" t="s">
        <v>581</v>
      </c>
      <c r="B75" s="731" t="s">
        <v>115</v>
      </c>
      <c r="C75" s="743">
        <v>920</v>
      </c>
      <c r="D75" s="731">
        <v>850</v>
      </c>
      <c r="E75" s="731">
        <v>820</v>
      </c>
      <c r="F75" s="731">
        <v>830</v>
      </c>
      <c r="G75" s="731">
        <v>780</v>
      </c>
      <c r="H75" s="731">
        <v>770</v>
      </c>
      <c r="I75" s="731">
        <v>740</v>
      </c>
      <c r="J75" s="109">
        <v>750</v>
      </c>
      <c r="K75" s="731">
        <v>630</v>
      </c>
      <c r="L75" s="735">
        <v>580</v>
      </c>
      <c r="M75" s="731">
        <v>680</v>
      </c>
      <c r="N75" s="731">
        <v>610</v>
      </c>
      <c r="O75" s="731">
        <v>620</v>
      </c>
      <c r="P75" s="731">
        <v>630</v>
      </c>
      <c r="Q75" s="248">
        <v>580</v>
      </c>
      <c r="R75" s="248">
        <v>540</v>
      </c>
      <c r="S75" s="248">
        <v>490</v>
      </c>
    </row>
    <row r="76" spans="1:19" x14ac:dyDescent="0.2">
      <c r="A76" s="742" t="s">
        <v>582</v>
      </c>
      <c r="B76" s="731" t="s">
        <v>127</v>
      </c>
      <c r="C76" s="743">
        <v>1720</v>
      </c>
      <c r="D76" s="731">
        <v>1580</v>
      </c>
      <c r="E76" s="731">
        <v>1760</v>
      </c>
      <c r="F76" s="731">
        <v>1580</v>
      </c>
      <c r="G76" s="731">
        <v>1470</v>
      </c>
      <c r="H76" s="731">
        <v>1470</v>
      </c>
      <c r="I76" s="731">
        <v>1330</v>
      </c>
      <c r="J76" s="109">
        <v>1410</v>
      </c>
      <c r="K76" s="731">
        <v>1400</v>
      </c>
      <c r="L76" s="735">
        <v>1290</v>
      </c>
      <c r="M76" s="731">
        <v>1350</v>
      </c>
      <c r="N76" s="731">
        <v>1290</v>
      </c>
      <c r="O76" s="731">
        <v>1160</v>
      </c>
      <c r="P76" s="731">
        <v>1290</v>
      </c>
      <c r="Q76" s="248">
        <v>1260</v>
      </c>
      <c r="R76" s="248">
        <v>1290</v>
      </c>
      <c r="S76" s="248">
        <v>1170</v>
      </c>
    </row>
    <row r="77" spans="1:19" x14ac:dyDescent="0.2">
      <c r="A77" s="742" t="s">
        <v>583</v>
      </c>
      <c r="B77" s="731" t="s">
        <v>128</v>
      </c>
      <c r="C77" s="743">
        <v>1170</v>
      </c>
      <c r="D77" s="731">
        <v>990</v>
      </c>
      <c r="E77" s="731">
        <v>1050</v>
      </c>
      <c r="F77" s="731">
        <v>950</v>
      </c>
      <c r="G77" s="731">
        <v>860</v>
      </c>
      <c r="H77" s="731">
        <v>890</v>
      </c>
      <c r="I77" s="731">
        <v>860</v>
      </c>
      <c r="J77" s="109">
        <v>890</v>
      </c>
      <c r="K77" s="731">
        <v>840</v>
      </c>
      <c r="L77" s="735">
        <v>810</v>
      </c>
      <c r="M77" s="731">
        <v>860</v>
      </c>
      <c r="N77" s="731">
        <v>810</v>
      </c>
      <c r="O77" s="731">
        <v>750</v>
      </c>
      <c r="P77" s="731">
        <v>750</v>
      </c>
      <c r="Q77" s="248">
        <v>760</v>
      </c>
      <c r="R77" s="248">
        <v>750</v>
      </c>
      <c r="S77" s="248">
        <v>770</v>
      </c>
    </row>
    <row r="78" spans="1:19" x14ac:dyDescent="0.2">
      <c r="A78" s="742" t="s">
        <v>584</v>
      </c>
      <c r="B78" s="731" t="s">
        <v>107</v>
      </c>
      <c r="C78" s="743">
        <v>590</v>
      </c>
      <c r="D78" s="731">
        <v>550</v>
      </c>
      <c r="E78" s="731">
        <v>540</v>
      </c>
      <c r="F78" s="731">
        <v>530</v>
      </c>
      <c r="G78" s="731">
        <v>450</v>
      </c>
      <c r="H78" s="731">
        <v>440</v>
      </c>
      <c r="I78" s="731">
        <v>390</v>
      </c>
      <c r="J78" s="109">
        <v>390</v>
      </c>
      <c r="K78" s="731">
        <v>440</v>
      </c>
      <c r="L78" s="735">
        <v>390</v>
      </c>
      <c r="M78" s="731">
        <v>350</v>
      </c>
      <c r="N78" s="731">
        <v>370</v>
      </c>
      <c r="O78" s="731">
        <v>320</v>
      </c>
      <c r="P78" s="731">
        <v>330</v>
      </c>
      <c r="Q78" s="248">
        <v>290</v>
      </c>
      <c r="R78" s="248">
        <v>270</v>
      </c>
      <c r="S78" s="248">
        <v>320</v>
      </c>
    </row>
    <row r="79" spans="1:19" x14ac:dyDescent="0.2">
      <c r="A79" s="744" t="s">
        <v>585</v>
      </c>
      <c r="B79" s="734" t="s">
        <v>130</v>
      </c>
      <c r="C79" s="733">
        <v>1160</v>
      </c>
      <c r="D79" s="734">
        <v>1180</v>
      </c>
      <c r="E79" s="734">
        <v>1210</v>
      </c>
      <c r="F79" s="734">
        <v>1110</v>
      </c>
      <c r="G79" s="734">
        <v>960</v>
      </c>
      <c r="H79" s="734">
        <v>1090</v>
      </c>
      <c r="I79" s="734">
        <v>940</v>
      </c>
      <c r="J79" s="112">
        <v>1000</v>
      </c>
      <c r="K79" s="112">
        <v>870</v>
      </c>
      <c r="L79" s="737">
        <v>880</v>
      </c>
      <c r="M79" s="734">
        <v>910</v>
      </c>
      <c r="N79" s="734">
        <v>880</v>
      </c>
      <c r="O79" s="734">
        <v>750</v>
      </c>
      <c r="P79" s="734">
        <v>790</v>
      </c>
      <c r="Q79" s="734">
        <v>670</v>
      </c>
      <c r="R79" s="734">
        <v>740</v>
      </c>
      <c r="S79" s="734">
        <v>710</v>
      </c>
    </row>
    <row r="81" spans="1:2" x14ac:dyDescent="0.2">
      <c r="B81" s="3" t="s">
        <v>592</v>
      </c>
    </row>
    <row r="82" spans="1:2" x14ac:dyDescent="0.2">
      <c r="A82" s="3" t="s">
        <v>135</v>
      </c>
      <c r="B82" s="745">
        <v>2810</v>
      </c>
    </row>
    <row r="83" spans="1:2" x14ac:dyDescent="0.2">
      <c r="A83" s="3" t="s">
        <v>133</v>
      </c>
      <c r="B83" s="745">
        <v>1680</v>
      </c>
    </row>
    <row r="84" spans="1:2" x14ac:dyDescent="0.2">
      <c r="A84" s="3" t="s">
        <v>123</v>
      </c>
      <c r="B84" s="745">
        <v>1000</v>
      </c>
    </row>
    <row r="85" spans="1:2" x14ac:dyDescent="0.2">
      <c r="A85" s="3" t="s">
        <v>111</v>
      </c>
      <c r="B85" s="745">
        <v>800</v>
      </c>
    </row>
    <row r="86" spans="1:2" x14ac:dyDescent="0.2">
      <c r="A86" s="3" t="s">
        <v>105</v>
      </c>
      <c r="B86" s="745">
        <v>610</v>
      </c>
    </row>
    <row r="87" spans="1:2" x14ac:dyDescent="0.2">
      <c r="A87" s="3" t="s">
        <v>122</v>
      </c>
      <c r="B87" s="745">
        <v>530</v>
      </c>
    </row>
    <row r="88" spans="1:2" x14ac:dyDescent="0.2">
      <c r="A88" s="3" t="s">
        <v>125</v>
      </c>
      <c r="B88" s="745">
        <v>420</v>
      </c>
    </row>
    <row r="89" spans="1:2" x14ac:dyDescent="0.2">
      <c r="A89" s="3" t="s">
        <v>128</v>
      </c>
      <c r="B89" s="745">
        <v>340</v>
      </c>
    </row>
    <row r="90" spans="1:2" x14ac:dyDescent="0.2">
      <c r="A90" s="3" t="s">
        <v>593</v>
      </c>
      <c r="B90" s="745">
        <v>310</v>
      </c>
    </row>
    <row r="91" spans="1:2" x14ac:dyDescent="0.2">
      <c r="A91" s="3" t="s">
        <v>120</v>
      </c>
      <c r="B91" s="745">
        <v>290</v>
      </c>
    </row>
    <row r="92" spans="1:2" x14ac:dyDescent="0.2">
      <c r="A92" s="3" t="s">
        <v>115</v>
      </c>
      <c r="B92" s="745">
        <v>260</v>
      </c>
    </row>
    <row r="93" spans="1:2" x14ac:dyDescent="0.2">
      <c r="A93" s="3" t="s">
        <v>118</v>
      </c>
      <c r="B93" s="745">
        <v>250</v>
      </c>
    </row>
    <row r="94" spans="1:2" x14ac:dyDescent="0.2">
      <c r="A94" s="3" t="s">
        <v>132</v>
      </c>
      <c r="B94" s="745">
        <v>230</v>
      </c>
    </row>
    <row r="95" spans="1:2" x14ac:dyDescent="0.2">
      <c r="A95" s="3" t="s">
        <v>110</v>
      </c>
      <c r="B95" s="745">
        <v>220</v>
      </c>
    </row>
    <row r="96" spans="1:2" x14ac:dyDescent="0.2">
      <c r="A96" s="3" t="s">
        <v>119</v>
      </c>
      <c r="B96" s="745">
        <v>220</v>
      </c>
    </row>
    <row r="97" spans="1:2" x14ac:dyDescent="0.2">
      <c r="A97" s="3" t="s">
        <v>112</v>
      </c>
      <c r="B97" s="745">
        <v>210</v>
      </c>
    </row>
    <row r="98" spans="1:2" x14ac:dyDescent="0.2">
      <c r="A98" s="3" t="s">
        <v>127</v>
      </c>
      <c r="B98" s="745">
        <v>210</v>
      </c>
    </row>
    <row r="99" spans="1:2" x14ac:dyDescent="0.2">
      <c r="A99" s="3" t="s">
        <v>130</v>
      </c>
      <c r="B99" s="745">
        <v>140</v>
      </c>
    </row>
    <row r="100" spans="1:2" x14ac:dyDescent="0.2">
      <c r="A100" s="3" t="s">
        <v>117</v>
      </c>
      <c r="B100" s="745">
        <v>130</v>
      </c>
    </row>
    <row r="101" spans="1:2" x14ac:dyDescent="0.2">
      <c r="A101" s="3" t="s">
        <v>108</v>
      </c>
      <c r="B101" s="745">
        <v>120</v>
      </c>
    </row>
    <row r="102" spans="1:2" x14ac:dyDescent="0.2">
      <c r="A102" s="3" t="s">
        <v>134</v>
      </c>
      <c r="B102" s="745">
        <v>110</v>
      </c>
    </row>
    <row r="103" spans="1:2" x14ac:dyDescent="0.2">
      <c r="A103" s="3" t="s">
        <v>121</v>
      </c>
      <c r="B103" s="745">
        <v>80</v>
      </c>
    </row>
    <row r="104" spans="1:2" x14ac:dyDescent="0.2">
      <c r="A104" s="3" t="s">
        <v>104</v>
      </c>
      <c r="B104" s="745">
        <v>80</v>
      </c>
    </row>
    <row r="105" spans="1:2" x14ac:dyDescent="0.2">
      <c r="A105" s="3" t="s">
        <v>109</v>
      </c>
      <c r="B105" s="745">
        <v>70</v>
      </c>
    </row>
    <row r="106" spans="1:2" x14ac:dyDescent="0.2">
      <c r="A106" s="3" t="s">
        <v>116</v>
      </c>
      <c r="B106" s="745">
        <v>50</v>
      </c>
    </row>
    <row r="107" spans="1:2" x14ac:dyDescent="0.2">
      <c r="A107" s="3" t="s">
        <v>113</v>
      </c>
      <c r="B107" s="745">
        <v>40</v>
      </c>
    </row>
    <row r="108" spans="1:2" x14ac:dyDescent="0.2">
      <c r="A108" s="3" t="s">
        <v>124</v>
      </c>
      <c r="B108" s="745">
        <v>20</v>
      </c>
    </row>
    <row r="109" spans="1:2" x14ac:dyDescent="0.2">
      <c r="A109" s="3" t="s">
        <v>131</v>
      </c>
      <c r="B109" s="745">
        <v>10</v>
      </c>
    </row>
    <row r="110" spans="1:2" x14ac:dyDescent="0.2">
      <c r="A110" s="3" t="s">
        <v>107</v>
      </c>
      <c r="B110" s="745">
        <v>0</v>
      </c>
    </row>
    <row r="111" spans="1:2" x14ac:dyDescent="0.2">
      <c r="A111" s="3" t="s">
        <v>136</v>
      </c>
      <c r="B111" s="745">
        <v>-10</v>
      </c>
    </row>
    <row r="112" spans="1:2" x14ac:dyDescent="0.2">
      <c r="A112" s="3" t="s">
        <v>129</v>
      </c>
      <c r="B112" s="745">
        <v>-30</v>
      </c>
    </row>
    <row r="113" spans="1:3" x14ac:dyDescent="0.2">
      <c r="A113" s="3" t="s">
        <v>114</v>
      </c>
      <c r="B113" s="745">
        <v>-250</v>
      </c>
    </row>
    <row r="114" spans="1:3" x14ac:dyDescent="0.2">
      <c r="A114" s="3" t="s">
        <v>106</v>
      </c>
      <c r="B114" s="745">
        <v>-650</v>
      </c>
    </row>
    <row r="116" spans="1:3" x14ac:dyDescent="0.2">
      <c r="A116" s="746"/>
      <c r="B116" s="746"/>
    </row>
    <row r="117" spans="1:3" x14ac:dyDescent="0.2">
      <c r="A117" s="987" t="s">
        <v>22</v>
      </c>
      <c r="B117" s="987"/>
      <c r="C117" s="987"/>
    </row>
  </sheetData>
  <mergeCells count="9">
    <mergeCell ref="A117:C117"/>
    <mergeCell ref="A1:C1"/>
    <mergeCell ref="E1:F1"/>
    <mergeCell ref="A6:B8"/>
    <mergeCell ref="C6:S6"/>
    <mergeCell ref="C7:S7"/>
    <mergeCell ref="A44:B46"/>
    <mergeCell ref="C44:S44"/>
    <mergeCell ref="C45:S45"/>
  </mergeCells>
  <hyperlinks>
    <hyperlink ref="E1:F1" location="Contents!A1" display="back to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workbookViewId="0">
      <selection sqref="A1:D1"/>
    </sheetView>
  </sheetViews>
  <sheetFormatPr defaultRowHeight="12.75" x14ac:dyDescent="0.2"/>
  <cols>
    <col min="1" max="1" width="11.5703125" style="3" customWidth="1"/>
    <col min="2" max="2" width="21.140625" style="3" customWidth="1"/>
    <col min="3" max="16384" width="9.140625" style="3"/>
  </cols>
  <sheetData>
    <row r="1" spans="1:19" ht="18" customHeight="1" x14ac:dyDescent="0.25">
      <c r="A1" s="1251" t="s">
        <v>497</v>
      </c>
      <c r="B1" s="1251"/>
      <c r="C1" s="1251"/>
      <c r="D1" s="1251"/>
      <c r="E1" s="546"/>
      <c r="F1" s="1252" t="s">
        <v>24</v>
      </c>
      <c r="G1" s="1252"/>
      <c r="H1" s="546"/>
    </row>
    <row r="2" spans="1:19" ht="15" customHeight="1" x14ac:dyDescent="0.2"/>
    <row r="3" spans="1:19" ht="12.75" customHeight="1" x14ac:dyDescent="0.2">
      <c r="A3" s="1286" t="s">
        <v>594</v>
      </c>
      <c r="B3" s="1286"/>
      <c r="C3" s="1286"/>
      <c r="D3" s="1286"/>
      <c r="E3" s="1286"/>
      <c r="F3" s="102"/>
    </row>
    <row r="4" spans="1:19" ht="12.75" customHeight="1" x14ac:dyDescent="0.2"/>
    <row r="5" spans="1:19" x14ac:dyDescent="0.2">
      <c r="A5" s="1279" t="s">
        <v>595</v>
      </c>
      <c r="B5" s="1280"/>
      <c r="C5" s="1285" t="s">
        <v>589</v>
      </c>
      <c r="D5" s="1285"/>
      <c r="E5" s="1285"/>
      <c r="F5" s="1285"/>
      <c r="G5" s="1285"/>
      <c r="H5" s="1285"/>
      <c r="I5" s="1285"/>
      <c r="J5" s="1285"/>
      <c r="K5" s="1285"/>
      <c r="L5" s="1285"/>
      <c r="M5" s="1285"/>
      <c r="N5" s="1285"/>
      <c r="O5" s="1285"/>
      <c r="P5" s="1285"/>
      <c r="Q5" s="1285"/>
      <c r="R5" s="1285"/>
      <c r="S5" s="1285"/>
    </row>
    <row r="6" spans="1:19" x14ac:dyDescent="0.2">
      <c r="A6" s="1281"/>
      <c r="B6" s="1282"/>
      <c r="C6" s="1285" t="s">
        <v>165</v>
      </c>
      <c r="D6" s="1285"/>
      <c r="E6" s="1285"/>
      <c r="F6" s="1285"/>
      <c r="G6" s="1285"/>
      <c r="H6" s="1285"/>
      <c r="I6" s="1285"/>
      <c r="J6" s="1285"/>
      <c r="K6" s="1285"/>
      <c r="L6" s="1285"/>
      <c r="M6" s="1285"/>
      <c r="N6" s="1285"/>
      <c r="O6" s="1285"/>
      <c r="P6" s="1285"/>
      <c r="Q6" s="1285"/>
      <c r="R6" s="1285"/>
      <c r="S6" s="1285"/>
    </row>
    <row r="7" spans="1:19" x14ac:dyDescent="0.2">
      <c r="A7" s="1283"/>
      <c r="B7" s="1284"/>
      <c r="C7" s="728" t="s">
        <v>74</v>
      </c>
      <c r="D7" s="728" t="s">
        <v>75</v>
      </c>
      <c r="E7" s="728" t="s">
        <v>76</v>
      </c>
      <c r="F7" s="728" t="s">
        <v>77</v>
      </c>
      <c r="G7" s="728" t="s">
        <v>78</v>
      </c>
      <c r="H7" s="728" t="s">
        <v>79</v>
      </c>
      <c r="I7" s="728" t="s">
        <v>80</v>
      </c>
      <c r="J7" s="728" t="s">
        <v>81</v>
      </c>
      <c r="K7" s="728" t="s">
        <v>82</v>
      </c>
      <c r="L7" s="728" t="s">
        <v>83</v>
      </c>
      <c r="M7" s="728" t="s">
        <v>84</v>
      </c>
      <c r="N7" s="728" t="s">
        <v>85</v>
      </c>
      <c r="O7" s="728" t="s">
        <v>86</v>
      </c>
      <c r="P7" s="728" t="s">
        <v>87</v>
      </c>
      <c r="Q7" s="728" t="s">
        <v>88</v>
      </c>
      <c r="R7" s="728" t="s">
        <v>89</v>
      </c>
      <c r="S7" s="728" t="s">
        <v>90</v>
      </c>
    </row>
    <row r="8" spans="1:19" x14ac:dyDescent="0.2">
      <c r="A8" s="739" t="s">
        <v>590</v>
      </c>
      <c r="B8" s="729" t="s">
        <v>126</v>
      </c>
      <c r="C8" s="730">
        <v>27800</v>
      </c>
      <c r="D8" s="730">
        <v>25500</v>
      </c>
      <c r="E8" s="730">
        <v>28500</v>
      </c>
      <c r="F8" s="730">
        <v>41800</v>
      </c>
      <c r="G8" s="730">
        <v>41300</v>
      </c>
      <c r="H8" s="730">
        <v>45100</v>
      </c>
      <c r="I8" s="730">
        <v>45200</v>
      </c>
      <c r="J8" s="730">
        <v>45100</v>
      </c>
      <c r="K8" s="730">
        <v>47400</v>
      </c>
      <c r="L8" s="730">
        <v>44200</v>
      </c>
      <c r="M8" s="730">
        <v>35900</v>
      </c>
      <c r="N8" s="730">
        <v>28200</v>
      </c>
      <c r="O8" s="730">
        <v>33200</v>
      </c>
      <c r="P8" s="730">
        <v>37800</v>
      </c>
      <c r="Q8" s="730">
        <v>40400</v>
      </c>
      <c r="R8" s="730">
        <v>32900</v>
      </c>
      <c r="S8" s="730">
        <v>32900</v>
      </c>
    </row>
    <row r="9" spans="1:19" x14ac:dyDescent="0.2">
      <c r="A9" s="740" t="s">
        <v>554</v>
      </c>
      <c r="B9" s="731" t="s">
        <v>106</v>
      </c>
      <c r="C9" s="731">
        <v>2960</v>
      </c>
      <c r="D9" s="731">
        <v>2580</v>
      </c>
      <c r="E9" s="731">
        <v>2890</v>
      </c>
      <c r="F9" s="731">
        <v>4320</v>
      </c>
      <c r="G9" s="731">
        <v>4460</v>
      </c>
      <c r="H9" s="731">
        <v>5350</v>
      </c>
      <c r="I9" s="731">
        <v>5410</v>
      </c>
      <c r="J9" s="109">
        <v>5860</v>
      </c>
      <c r="K9" s="731">
        <v>5850</v>
      </c>
      <c r="L9" s="735">
        <v>5280</v>
      </c>
      <c r="M9" s="731">
        <v>4410</v>
      </c>
      <c r="N9" s="731">
        <v>3640</v>
      </c>
      <c r="O9" s="731">
        <v>4200</v>
      </c>
      <c r="P9" s="731">
        <v>4590</v>
      </c>
      <c r="Q9" s="248">
        <v>4160</v>
      </c>
      <c r="R9" s="248">
        <v>3180</v>
      </c>
      <c r="S9" s="248">
        <v>2980</v>
      </c>
    </row>
    <row r="10" spans="1:19" x14ac:dyDescent="0.2">
      <c r="A10" s="740" t="s">
        <v>555</v>
      </c>
      <c r="B10" s="731" t="s">
        <v>114</v>
      </c>
      <c r="C10" s="731">
        <v>600</v>
      </c>
      <c r="D10" s="731">
        <v>510</v>
      </c>
      <c r="E10" s="731">
        <v>780</v>
      </c>
      <c r="F10" s="731">
        <v>1390</v>
      </c>
      <c r="G10" s="731">
        <v>1560</v>
      </c>
      <c r="H10" s="731">
        <v>1510</v>
      </c>
      <c r="I10" s="731">
        <v>1510</v>
      </c>
      <c r="J10" s="109">
        <v>1510</v>
      </c>
      <c r="K10" s="731">
        <v>1560</v>
      </c>
      <c r="L10" s="735">
        <v>1440</v>
      </c>
      <c r="M10" s="731">
        <v>1060</v>
      </c>
      <c r="N10" s="731">
        <v>980</v>
      </c>
      <c r="O10" s="731">
        <v>1060</v>
      </c>
      <c r="P10" s="731">
        <v>1080</v>
      </c>
      <c r="Q10" s="248">
        <v>980</v>
      </c>
      <c r="R10" s="248">
        <v>760</v>
      </c>
      <c r="S10" s="248">
        <v>600</v>
      </c>
    </row>
    <row r="11" spans="1:19" x14ac:dyDescent="0.2">
      <c r="A11" s="740" t="s">
        <v>556</v>
      </c>
      <c r="B11" s="731" t="s">
        <v>113</v>
      </c>
      <c r="C11" s="731">
        <v>100</v>
      </c>
      <c r="D11" s="731">
        <v>110</v>
      </c>
      <c r="E11" s="731">
        <v>140</v>
      </c>
      <c r="F11" s="731">
        <v>370</v>
      </c>
      <c r="G11" s="731">
        <v>450</v>
      </c>
      <c r="H11" s="731">
        <v>420</v>
      </c>
      <c r="I11" s="731">
        <v>520</v>
      </c>
      <c r="J11" s="109">
        <v>460</v>
      </c>
      <c r="K11" s="731">
        <v>550</v>
      </c>
      <c r="L11" s="735">
        <v>510</v>
      </c>
      <c r="M11" s="731">
        <v>370</v>
      </c>
      <c r="N11" s="731">
        <v>280</v>
      </c>
      <c r="O11" s="731">
        <v>340</v>
      </c>
      <c r="P11" s="731">
        <v>290</v>
      </c>
      <c r="Q11" s="248">
        <v>350</v>
      </c>
      <c r="R11" s="248">
        <v>300</v>
      </c>
      <c r="S11" s="248">
        <v>220</v>
      </c>
    </row>
    <row r="12" spans="1:19" x14ac:dyDescent="0.2">
      <c r="A12" s="740" t="s">
        <v>557</v>
      </c>
      <c r="B12" s="731" t="s">
        <v>596</v>
      </c>
      <c r="C12" s="731">
        <v>210</v>
      </c>
      <c r="D12" s="731">
        <v>240</v>
      </c>
      <c r="E12" s="731">
        <v>300</v>
      </c>
      <c r="F12" s="731">
        <v>470</v>
      </c>
      <c r="G12" s="731">
        <v>460</v>
      </c>
      <c r="H12" s="731">
        <v>540</v>
      </c>
      <c r="I12" s="731">
        <v>410</v>
      </c>
      <c r="J12" s="109">
        <v>430</v>
      </c>
      <c r="K12" s="731">
        <v>480</v>
      </c>
      <c r="L12" s="735">
        <v>360</v>
      </c>
      <c r="M12" s="731">
        <v>300</v>
      </c>
      <c r="N12" s="731">
        <v>240</v>
      </c>
      <c r="O12" s="731">
        <v>240</v>
      </c>
      <c r="P12" s="731">
        <v>300</v>
      </c>
      <c r="Q12" s="248">
        <v>350</v>
      </c>
      <c r="R12" s="248">
        <v>300</v>
      </c>
      <c r="S12" s="248">
        <v>300</v>
      </c>
    </row>
    <row r="13" spans="1:19" x14ac:dyDescent="0.2">
      <c r="A13" s="740" t="s">
        <v>558</v>
      </c>
      <c r="B13" s="731" t="s">
        <v>135</v>
      </c>
      <c r="C13" s="731">
        <v>6770</v>
      </c>
      <c r="D13" s="731">
        <v>6570</v>
      </c>
      <c r="E13" s="731">
        <v>7810</v>
      </c>
      <c r="F13" s="731">
        <v>11010</v>
      </c>
      <c r="G13" s="731">
        <v>10460</v>
      </c>
      <c r="H13" s="731">
        <v>10190</v>
      </c>
      <c r="I13" s="731">
        <v>9990</v>
      </c>
      <c r="J13" s="109">
        <v>10650</v>
      </c>
      <c r="K13" s="731">
        <v>11840</v>
      </c>
      <c r="L13" s="735">
        <v>11220</v>
      </c>
      <c r="M13" s="731">
        <v>9310</v>
      </c>
      <c r="N13" s="731">
        <v>7250</v>
      </c>
      <c r="O13" s="731">
        <v>8460</v>
      </c>
      <c r="P13" s="731">
        <v>9650</v>
      </c>
      <c r="Q13" s="248">
        <v>10470</v>
      </c>
      <c r="R13" s="248">
        <v>8540</v>
      </c>
      <c r="S13" s="248">
        <v>9000</v>
      </c>
    </row>
    <row r="14" spans="1:19" x14ac:dyDescent="0.2">
      <c r="A14" s="740" t="s">
        <v>559</v>
      </c>
      <c r="B14" s="731" t="s">
        <v>116</v>
      </c>
      <c r="C14" s="731">
        <v>90</v>
      </c>
      <c r="D14" s="731">
        <v>70</v>
      </c>
      <c r="E14" s="731">
        <v>90</v>
      </c>
      <c r="F14" s="731">
        <v>150</v>
      </c>
      <c r="G14" s="731">
        <v>170</v>
      </c>
      <c r="H14" s="731">
        <v>250</v>
      </c>
      <c r="I14" s="731">
        <v>190</v>
      </c>
      <c r="J14" s="109">
        <v>180</v>
      </c>
      <c r="K14" s="731">
        <v>150</v>
      </c>
      <c r="L14" s="735">
        <v>100</v>
      </c>
      <c r="M14" s="731">
        <v>120</v>
      </c>
      <c r="N14" s="731">
        <v>70</v>
      </c>
      <c r="O14" s="731">
        <v>130</v>
      </c>
      <c r="P14" s="731">
        <v>100</v>
      </c>
      <c r="Q14" s="248">
        <v>160</v>
      </c>
      <c r="R14" s="248">
        <v>170</v>
      </c>
      <c r="S14" s="248">
        <v>110</v>
      </c>
    </row>
    <row r="15" spans="1:19" x14ac:dyDescent="0.2">
      <c r="A15" s="740" t="s">
        <v>560</v>
      </c>
      <c r="B15" s="731" t="s">
        <v>111</v>
      </c>
      <c r="C15" s="731">
        <v>200</v>
      </c>
      <c r="D15" s="731">
        <v>200</v>
      </c>
      <c r="E15" s="731">
        <v>240</v>
      </c>
      <c r="F15" s="731">
        <v>500</v>
      </c>
      <c r="G15" s="731">
        <v>520</v>
      </c>
      <c r="H15" s="731">
        <v>490</v>
      </c>
      <c r="I15" s="731">
        <v>520</v>
      </c>
      <c r="J15" s="109">
        <v>390</v>
      </c>
      <c r="K15" s="731">
        <v>380</v>
      </c>
      <c r="L15" s="735">
        <v>360</v>
      </c>
      <c r="M15" s="741">
        <v>240</v>
      </c>
      <c r="N15" s="741">
        <v>200</v>
      </c>
      <c r="O15" s="731">
        <v>210</v>
      </c>
      <c r="P15" s="731">
        <v>280</v>
      </c>
      <c r="Q15" s="248">
        <v>340</v>
      </c>
      <c r="R15" s="248">
        <v>240</v>
      </c>
      <c r="S15" s="248">
        <v>260</v>
      </c>
    </row>
    <row r="16" spans="1:19" x14ac:dyDescent="0.2">
      <c r="A16" s="740" t="s">
        <v>561</v>
      </c>
      <c r="B16" s="731" t="s">
        <v>118</v>
      </c>
      <c r="C16" s="731">
        <v>670</v>
      </c>
      <c r="D16" s="731">
        <v>860</v>
      </c>
      <c r="E16" s="731">
        <v>810</v>
      </c>
      <c r="F16" s="731">
        <v>1730</v>
      </c>
      <c r="G16" s="731">
        <v>1630</v>
      </c>
      <c r="H16" s="731">
        <v>1850</v>
      </c>
      <c r="I16" s="731">
        <v>2070</v>
      </c>
      <c r="J16" s="109">
        <v>1920</v>
      </c>
      <c r="K16" s="731">
        <v>2200</v>
      </c>
      <c r="L16" s="735">
        <v>2250</v>
      </c>
      <c r="M16" s="731">
        <v>1580</v>
      </c>
      <c r="N16" s="731">
        <v>1370</v>
      </c>
      <c r="O16" s="731">
        <v>1280</v>
      </c>
      <c r="P16" s="731">
        <v>1390</v>
      </c>
      <c r="Q16" s="248">
        <v>1440</v>
      </c>
      <c r="R16" s="248">
        <v>1180</v>
      </c>
      <c r="S16" s="248">
        <v>1320</v>
      </c>
    </row>
    <row r="17" spans="1:19" x14ac:dyDescent="0.2">
      <c r="A17" s="740" t="s">
        <v>562</v>
      </c>
      <c r="B17" s="731" t="s">
        <v>117</v>
      </c>
      <c r="C17" s="731">
        <v>100</v>
      </c>
      <c r="D17" s="731">
        <v>80</v>
      </c>
      <c r="E17" s="731">
        <v>130</v>
      </c>
      <c r="F17" s="731">
        <v>200</v>
      </c>
      <c r="G17" s="731">
        <v>120</v>
      </c>
      <c r="H17" s="731">
        <v>160</v>
      </c>
      <c r="I17" s="731">
        <v>220</v>
      </c>
      <c r="J17" s="109">
        <v>120</v>
      </c>
      <c r="K17" s="731">
        <v>150</v>
      </c>
      <c r="L17" s="735">
        <v>120</v>
      </c>
      <c r="M17" s="731">
        <v>110</v>
      </c>
      <c r="N17" s="731">
        <v>80</v>
      </c>
      <c r="O17" s="731">
        <v>90</v>
      </c>
      <c r="P17" s="731">
        <v>90</v>
      </c>
      <c r="Q17" s="248">
        <v>110</v>
      </c>
      <c r="R17" s="248">
        <v>110</v>
      </c>
      <c r="S17" s="248">
        <v>110</v>
      </c>
    </row>
    <row r="18" spans="1:19" x14ac:dyDescent="0.2">
      <c r="A18" s="740" t="s">
        <v>563</v>
      </c>
      <c r="B18" s="731" t="s">
        <v>124</v>
      </c>
      <c r="C18" s="731">
        <v>200</v>
      </c>
      <c r="D18" s="731">
        <v>180</v>
      </c>
      <c r="E18" s="731">
        <v>190</v>
      </c>
      <c r="F18" s="731">
        <v>300</v>
      </c>
      <c r="G18" s="731">
        <v>210</v>
      </c>
      <c r="H18" s="731">
        <v>220</v>
      </c>
      <c r="I18" s="731">
        <v>140</v>
      </c>
      <c r="J18" s="109">
        <v>180</v>
      </c>
      <c r="K18" s="731">
        <v>150</v>
      </c>
      <c r="L18" s="735">
        <v>160</v>
      </c>
      <c r="M18" s="731">
        <v>110</v>
      </c>
      <c r="N18" s="731">
        <v>80</v>
      </c>
      <c r="O18" s="731">
        <v>100</v>
      </c>
      <c r="P18" s="731">
        <v>110</v>
      </c>
      <c r="Q18" s="248">
        <v>190</v>
      </c>
      <c r="R18" s="248">
        <v>140</v>
      </c>
      <c r="S18" s="248">
        <v>100</v>
      </c>
    </row>
    <row r="19" spans="1:19" x14ac:dyDescent="0.2">
      <c r="A19" s="740" t="s">
        <v>564</v>
      </c>
      <c r="B19" s="731" t="s">
        <v>134</v>
      </c>
      <c r="C19" s="731">
        <v>230</v>
      </c>
      <c r="D19" s="731">
        <v>160</v>
      </c>
      <c r="E19" s="731">
        <v>210</v>
      </c>
      <c r="F19" s="731">
        <v>260</v>
      </c>
      <c r="G19" s="731">
        <v>360</v>
      </c>
      <c r="H19" s="731">
        <v>380</v>
      </c>
      <c r="I19" s="731">
        <v>550</v>
      </c>
      <c r="J19" s="109">
        <v>450</v>
      </c>
      <c r="K19" s="731">
        <v>430</v>
      </c>
      <c r="L19" s="735">
        <v>430</v>
      </c>
      <c r="M19" s="731">
        <v>410</v>
      </c>
      <c r="N19" s="731">
        <v>250</v>
      </c>
      <c r="O19" s="731">
        <v>340</v>
      </c>
      <c r="P19" s="731">
        <v>410</v>
      </c>
      <c r="Q19" s="248">
        <v>460</v>
      </c>
      <c r="R19" s="248">
        <v>350</v>
      </c>
      <c r="S19" s="248">
        <v>420</v>
      </c>
    </row>
    <row r="20" spans="1:19" x14ac:dyDescent="0.2">
      <c r="A20" s="740" t="s">
        <v>565</v>
      </c>
      <c r="B20" s="731" t="s">
        <v>129</v>
      </c>
      <c r="C20" s="731">
        <v>170</v>
      </c>
      <c r="D20" s="731">
        <v>140</v>
      </c>
      <c r="E20" s="731">
        <v>140</v>
      </c>
      <c r="F20" s="731">
        <v>180</v>
      </c>
      <c r="G20" s="731">
        <v>160</v>
      </c>
      <c r="H20" s="731">
        <v>140</v>
      </c>
      <c r="I20" s="731">
        <v>140</v>
      </c>
      <c r="J20" s="109">
        <v>160</v>
      </c>
      <c r="K20" s="731">
        <v>190</v>
      </c>
      <c r="L20" s="735">
        <v>130</v>
      </c>
      <c r="M20" s="731">
        <v>80</v>
      </c>
      <c r="N20" s="731">
        <v>90</v>
      </c>
      <c r="O20" s="731">
        <v>130</v>
      </c>
      <c r="P20" s="731">
        <v>130</v>
      </c>
      <c r="Q20" s="248">
        <v>180</v>
      </c>
      <c r="R20" s="248">
        <v>130</v>
      </c>
      <c r="S20" s="248">
        <v>100</v>
      </c>
    </row>
    <row r="21" spans="1:19" x14ac:dyDescent="0.2">
      <c r="A21" s="742" t="s">
        <v>566</v>
      </c>
      <c r="B21" s="731" t="s">
        <v>121</v>
      </c>
      <c r="C21" s="743">
        <v>310</v>
      </c>
      <c r="D21" s="731">
        <v>290</v>
      </c>
      <c r="E21" s="731">
        <v>390</v>
      </c>
      <c r="F21" s="731">
        <v>670</v>
      </c>
      <c r="G21" s="731">
        <v>570</v>
      </c>
      <c r="H21" s="731">
        <v>660</v>
      </c>
      <c r="I21" s="731">
        <v>560</v>
      </c>
      <c r="J21" s="109">
        <v>510</v>
      </c>
      <c r="K21" s="731">
        <v>460</v>
      </c>
      <c r="L21" s="735">
        <v>500</v>
      </c>
      <c r="M21" s="731">
        <v>310</v>
      </c>
      <c r="N21" s="731">
        <v>240</v>
      </c>
      <c r="O21" s="731">
        <v>330</v>
      </c>
      <c r="P21" s="731">
        <v>380</v>
      </c>
      <c r="Q21" s="248">
        <v>380</v>
      </c>
      <c r="R21" s="248">
        <v>380</v>
      </c>
      <c r="S21" s="248">
        <v>330</v>
      </c>
    </row>
    <row r="22" spans="1:19" x14ac:dyDescent="0.2">
      <c r="A22" s="742" t="s">
        <v>567</v>
      </c>
      <c r="B22" s="731" t="s">
        <v>122</v>
      </c>
      <c r="C22" s="743">
        <v>1620</v>
      </c>
      <c r="D22" s="731">
        <v>1360</v>
      </c>
      <c r="E22" s="731">
        <v>1640</v>
      </c>
      <c r="F22" s="731">
        <v>2490</v>
      </c>
      <c r="G22" s="731">
        <v>2170</v>
      </c>
      <c r="H22" s="731">
        <v>2290</v>
      </c>
      <c r="I22" s="731">
        <v>2210</v>
      </c>
      <c r="J22" s="109">
        <v>2400</v>
      </c>
      <c r="K22" s="731">
        <v>2680</v>
      </c>
      <c r="L22" s="735">
        <v>2300</v>
      </c>
      <c r="M22" s="731">
        <v>1960</v>
      </c>
      <c r="N22" s="731">
        <v>1510</v>
      </c>
      <c r="O22" s="731">
        <v>1630</v>
      </c>
      <c r="P22" s="731">
        <v>1920</v>
      </c>
      <c r="Q22" s="248">
        <v>2050</v>
      </c>
      <c r="R22" s="248">
        <v>1680</v>
      </c>
      <c r="S22" s="248">
        <v>1570</v>
      </c>
    </row>
    <row r="23" spans="1:19" x14ac:dyDescent="0.2">
      <c r="A23" s="742" t="s">
        <v>568</v>
      </c>
      <c r="B23" s="731" t="s">
        <v>133</v>
      </c>
      <c r="C23" s="743">
        <v>8880</v>
      </c>
      <c r="D23" s="731">
        <v>7930</v>
      </c>
      <c r="E23" s="731">
        <v>7200</v>
      </c>
      <c r="F23" s="731">
        <v>8420</v>
      </c>
      <c r="G23" s="731">
        <v>7990</v>
      </c>
      <c r="H23" s="731">
        <v>9120</v>
      </c>
      <c r="I23" s="731">
        <v>9770</v>
      </c>
      <c r="J23" s="109">
        <v>10020</v>
      </c>
      <c r="K23" s="731">
        <v>10170</v>
      </c>
      <c r="L23" s="735">
        <v>10260</v>
      </c>
      <c r="M23" s="731">
        <v>8550</v>
      </c>
      <c r="N23" s="731">
        <v>7090</v>
      </c>
      <c r="O23" s="731">
        <v>8900</v>
      </c>
      <c r="P23" s="731">
        <v>10410</v>
      </c>
      <c r="Q23" s="248">
        <v>11460</v>
      </c>
      <c r="R23" s="248">
        <v>9710</v>
      </c>
      <c r="S23" s="248">
        <v>9970</v>
      </c>
    </row>
    <row r="24" spans="1:19" x14ac:dyDescent="0.2">
      <c r="A24" s="742" t="s">
        <v>569</v>
      </c>
      <c r="B24" s="731" t="s">
        <v>123</v>
      </c>
      <c r="C24" s="743">
        <v>500</v>
      </c>
      <c r="D24" s="731">
        <v>470</v>
      </c>
      <c r="E24" s="731">
        <v>740</v>
      </c>
      <c r="F24" s="731">
        <v>1500</v>
      </c>
      <c r="G24" s="731">
        <v>1530</v>
      </c>
      <c r="H24" s="731">
        <v>1770</v>
      </c>
      <c r="I24" s="731">
        <v>1560</v>
      </c>
      <c r="J24" s="109">
        <v>1290</v>
      </c>
      <c r="K24" s="731">
        <v>1310</v>
      </c>
      <c r="L24" s="735">
        <v>1020</v>
      </c>
      <c r="M24" s="731">
        <v>760</v>
      </c>
      <c r="N24" s="731">
        <v>620</v>
      </c>
      <c r="O24" s="731">
        <v>720</v>
      </c>
      <c r="P24" s="731">
        <v>920</v>
      </c>
      <c r="Q24" s="248">
        <v>920</v>
      </c>
      <c r="R24" s="248">
        <v>730</v>
      </c>
      <c r="S24" s="248">
        <v>750</v>
      </c>
    </row>
    <row r="25" spans="1:19" x14ac:dyDescent="0.2">
      <c r="A25" s="742" t="s">
        <v>570</v>
      </c>
      <c r="B25" s="731" t="s">
        <v>104</v>
      </c>
      <c r="C25" s="743">
        <v>390</v>
      </c>
      <c r="D25" s="731">
        <v>240</v>
      </c>
      <c r="E25" s="731">
        <v>210</v>
      </c>
      <c r="F25" s="731">
        <v>430</v>
      </c>
      <c r="G25" s="731">
        <v>270</v>
      </c>
      <c r="H25" s="731">
        <v>220</v>
      </c>
      <c r="I25" s="731">
        <v>190</v>
      </c>
      <c r="J25" s="109">
        <v>180</v>
      </c>
      <c r="K25" s="731">
        <v>200</v>
      </c>
      <c r="L25" s="735">
        <v>100</v>
      </c>
      <c r="M25" s="731">
        <v>80</v>
      </c>
      <c r="N25" s="731">
        <v>70</v>
      </c>
      <c r="O25" s="731">
        <v>70</v>
      </c>
      <c r="P25" s="731">
        <v>100</v>
      </c>
      <c r="Q25" s="248">
        <v>130</v>
      </c>
      <c r="R25" s="248">
        <v>100</v>
      </c>
      <c r="S25" s="248">
        <v>80</v>
      </c>
    </row>
    <row r="26" spans="1:19" x14ac:dyDescent="0.2">
      <c r="A26" s="742" t="s">
        <v>571</v>
      </c>
      <c r="B26" s="731" t="s">
        <v>136</v>
      </c>
      <c r="C26" s="743">
        <v>150</v>
      </c>
      <c r="D26" s="731">
        <v>110</v>
      </c>
      <c r="E26" s="731">
        <v>130</v>
      </c>
      <c r="F26" s="731">
        <v>170</v>
      </c>
      <c r="G26" s="731">
        <v>200</v>
      </c>
      <c r="H26" s="731">
        <v>210</v>
      </c>
      <c r="I26" s="731">
        <v>200</v>
      </c>
      <c r="J26" s="109">
        <v>180</v>
      </c>
      <c r="K26" s="731">
        <v>210</v>
      </c>
      <c r="L26" s="735">
        <v>180</v>
      </c>
      <c r="M26" s="731">
        <v>170</v>
      </c>
      <c r="N26" s="731">
        <v>90</v>
      </c>
      <c r="O26" s="731">
        <v>150</v>
      </c>
      <c r="P26" s="731">
        <v>170</v>
      </c>
      <c r="Q26" s="248">
        <v>210</v>
      </c>
      <c r="R26" s="248">
        <v>160</v>
      </c>
      <c r="S26" s="248">
        <v>190</v>
      </c>
    </row>
    <row r="27" spans="1:19" x14ac:dyDescent="0.2">
      <c r="A27" s="742" t="s">
        <v>572</v>
      </c>
      <c r="B27" s="731" t="s">
        <v>112</v>
      </c>
      <c r="C27" s="743">
        <v>140</v>
      </c>
      <c r="D27" s="731">
        <v>280</v>
      </c>
      <c r="E27" s="731">
        <v>240</v>
      </c>
      <c r="F27" s="731">
        <v>510</v>
      </c>
      <c r="G27" s="731">
        <v>530</v>
      </c>
      <c r="H27" s="731">
        <v>520</v>
      </c>
      <c r="I27" s="731">
        <v>500</v>
      </c>
      <c r="J27" s="109">
        <v>390</v>
      </c>
      <c r="K27" s="731">
        <v>450</v>
      </c>
      <c r="L27" s="735">
        <v>410</v>
      </c>
      <c r="M27" s="731">
        <v>320</v>
      </c>
      <c r="N27" s="731">
        <v>230</v>
      </c>
      <c r="O27" s="731">
        <v>280</v>
      </c>
      <c r="P27" s="731">
        <v>330</v>
      </c>
      <c r="Q27" s="248">
        <v>320</v>
      </c>
      <c r="R27" s="248">
        <v>200</v>
      </c>
      <c r="S27" s="248">
        <v>220</v>
      </c>
    </row>
    <row r="28" spans="1:19" x14ac:dyDescent="0.2">
      <c r="A28" s="742" t="s">
        <v>573</v>
      </c>
      <c r="B28" s="731" t="s">
        <v>108</v>
      </c>
      <c r="C28" s="743">
        <v>50</v>
      </c>
      <c r="D28" s="731">
        <v>30</v>
      </c>
      <c r="E28" s="731">
        <v>50</v>
      </c>
      <c r="F28" s="731">
        <v>80</v>
      </c>
      <c r="G28" s="731">
        <v>90</v>
      </c>
      <c r="H28" s="731">
        <v>100</v>
      </c>
      <c r="I28" s="731">
        <v>80</v>
      </c>
      <c r="J28" s="109">
        <v>80</v>
      </c>
      <c r="K28" s="731">
        <v>70</v>
      </c>
      <c r="L28" s="735">
        <v>60</v>
      </c>
      <c r="M28" s="731">
        <v>40</v>
      </c>
      <c r="N28" s="731">
        <v>30</v>
      </c>
      <c r="O28" s="731">
        <v>30</v>
      </c>
      <c r="P28" s="731">
        <v>60</v>
      </c>
      <c r="Q28" s="248">
        <v>70</v>
      </c>
      <c r="R28" s="248">
        <v>60</v>
      </c>
      <c r="S28" s="248">
        <v>50</v>
      </c>
    </row>
    <row r="29" spans="1:19" x14ac:dyDescent="0.2">
      <c r="A29" s="742" t="s">
        <v>574</v>
      </c>
      <c r="B29" s="731" t="s">
        <v>110</v>
      </c>
      <c r="C29" s="743">
        <v>210</v>
      </c>
      <c r="D29" s="731">
        <v>160</v>
      </c>
      <c r="E29" s="731">
        <v>230</v>
      </c>
      <c r="F29" s="731">
        <v>260</v>
      </c>
      <c r="G29" s="731">
        <v>220</v>
      </c>
      <c r="H29" s="731">
        <v>260</v>
      </c>
      <c r="I29" s="731">
        <v>260</v>
      </c>
      <c r="J29" s="109">
        <v>230</v>
      </c>
      <c r="K29" s="731">
        <v>240</v>
      </c>
      <c r="L29" s="735">
        <v>220</v>
      </c>
      <c r="M29" s="731">
        <v>150</v>
      </c>
      <c r="N29" s="731">
        <v>110</v>
      </c>
      <c r="O29" s="731">
        <v>140</v>
      </c>
      <c r="P29" s="731">
        <v>160</v>
      </c>
      <c r="Q29" s="248">
        <v>180</v>
      </c>
      <c r="R29" s="248">
        <v>180</v>
      </c>
      <c r="S29" s="248">
        <v>160</v>
      </c>
    </row>
    <row r="30" spans="1:19" x14ac:dyDescent="0.2">
      <c r="A30" s="742" t="s">
        <v>575</v>
      </c>
      <c r="B30" s="731" t="s">
        <v>119</v>
      </c>
      <c r="C30" s="743">
        <v>440</v>
      </c>
      <c r="D30" s="731">
        <v>340</v>
      </c>
      <c r="E30" s="731">
        <v>420</v>
      </c>
      <c r="F30" s="731">
        <v>730</v>
      </c>
      <c r="G30" s="731">
        <v>840</v>
      </c>
      <c r="H30" s="731">
        <v>1180</v>
      </c>
      <c r="I30" s="731">
        <v>1080</v>
      </c>
      <c r="J30" s="109">
        <v>900</v>
      </c>
      <c r="K30" s="731">
        <v>780</v>
      </c>
      <c r="L30" s="735">
        <v>630</v>
      </c>
      <c r="M30" s="731">
        <v>530</v>
      </c>
      <c r="N30" s="731">
        <v>410</v>
      </c>
      <c r="O30" s="731">
        <v>490</v>
      </c>
      <c r="P30" s="731">
        <v>620</v>
      </c>
      <c r="Q30" s="248">
        <v>740</v>
      </c>
      <c r="R30" s="248">
        <v>580</v>
      </c>
      <c r="S30" s="248">
        <v>480</v>
      </c>
    </row>
    <row r="31" spans="1:19" x14ac:dyDescent="0.2">
      <c r="A31" s="742" t="s">
        <v>576</v>
      </c>
      <c r="B31" s="731" t="s">
        <v>132</v>
      </c>
      <c r="C31" s="743">
        <v>30</v>
      </c>
      <c r="D31" s="731">
        <v>30</v>
      </c>
      <c r="E31" s="731">
        <v>40</v>
      </c>
      <c r="F31" s="731">
        <v>50</v>
      </c>
      <c r="G31" s="731">
        <v>50</v>
      </c>
      <c r="H31" s="731">
        <v>50</v>
      </c>
      <c r="I31" s="731">
        <v>50</v>
      </c>
      <c r="J31" s="109">
        <v>50</v>
      </c>
      <c r="K31" s="731">
        <v>60</v>
      </c>
      <c r="L31" s="735">
        <v>70</v>
      </c>
      <c r="M31" s="731">
        <v>40</v>
      </c>
      <c r="N31" s="731">
        <v>50</v>
      </c>
      <c r="O31" s="731">
        <v>50</v>
      </c>
      <c r="P31" s="731">
        <v>50</v>
      </c>
      <c r="Q31" s="248">
        <v>50</v>
      </c>
      <c r="R31" s="248">
        <v>50</v>
      </c>
      <c r="S31" s="248">
        <v>50</v>
      </c>
    </row>
    <row r="32" spans="1:19" x14ac:dyDescent="0.2">
      <c r="A32" s="742" t="s">
        <v>577</v>
      </c>
      <c r="B32" s="731" t="s">
        <v>120</v>
      </c>
      <c r="C32" s="743">
        <v>470</v>
      </c>
      <c r="D32" s="731">
        <v>420</v>
      </c>
      <c r="E32" s="731">
        <v>650</v>
      </c>
      <c r="F32" s="731">
        <v>1640</v>
      </c>
      <c r="G32" s="731">
        <v>1730</v>
      </c>
      <c r="H32" s="731">
        <v>2040</v>
      </c>
      <c r="I32" s="731">
        <v>2340</v>
      </c>
      <c r="J32" s="109">
        <v>2160</v>
      </c>
      <c r="K32" s="731">
        <v>2130</v>
      </c>
      <c r="L32" s="735">
        <v>1630</v>
      </c>
      <c r="M32" s="731">
        <v>1380</v>
      </c>
      <c r="N32" s="731">
        <v>840</v>
      </c>
      <c r="O32" s="731">
        <v>1240</v>
      </c>
      <c r="P32" s="731">
        <v>950</v>
      </c>
      <c r="Q32" s="248">
        <v>940</v>
      </c>
      <c r="R32" s="248">
        <v>700</v>
      </c>
      <c r="S32" s="248">
        <v>680</v>
      </c>
    </row>
    <row r="33" spans="1:19" x14ac:dyDescent="0.2">
      <c r="A33" s="742" t="s">
        <v>578</v>
      </c>
      <c r="B33" s="731" t="s">
        <v>131</v>
      </c>
      <c r="C33" s="743">
        <v>390</v>
      </c>
      <c r="D33" s="731">
        <v>430</v>
      </c>
      <c r="E33" s="731">
        <v>650</v>
      </c>
      <c r="F33" s="731">
        <v>700</v>
      </c>
      <c r="G33" s="731">
        <v>810</v>
      </c>
      <c r="H33" s="731">
        <v>910</v>
      </c>
      <c r="I33" s="731">
        <v>690</v>
      </c>
      <c r="J33" s="109">
        <v>660</v>
      </c>
      <c r="K33" s="731">
        <v>850</v>
      </c>
      <c r="L33" s="735">
        <v>730</v>
      </c>
      <c r="M33" s="731">
        <v>430</v>
      </c>
      <c r="N33" s="731">
        <v>330</v>
      </c>
      <c r="O33" s="731">
        <v>430</v>
      </c>
      <c r="P33" s="731">
        <v>550</v>
      </c>
      <c r="Q33" s="248">
        <v>800</v>
      </c>
      <c r="R33" s="248">
        <v>630</v>
      </c>
      <c r="S33" s="248">
        <v>640</v>
      </c>
    </row>
    <row r="34" spans="1:19" x14ac:dyDescent="0.2">
      <c r="A34" s="742" t="s">
        <v>579</v>
      </c>
      <c r="B34" s="731" t="s">
        <v>125</v>
      </c>
      <c r="C34" s="743">
        <v>250</v>
      </c>
      <c r="D34" s="731">
        <v>180</v>
      </c>
      <c r="E34" s="731">
        <v>360</v>
      </c>
      <c r="F34" s="731">
        <v>550</v>
      </c>
      <c r="G34" s="731">
        <v>580</v>
      </c>
      <c r="H34" s="731">
        <v>640</v>
      </c>
      <c r="I34" s="731">
        <v>690</v>
      </c>
      <c r="J34" s="109">
        <v>520</v>
      </c>
      <c r="K34" s="731">
        <v>390</v>
      </c>
      <c r="L34" s="735">
        <v>370</v>
      </c>
      <c r="M34" s="731">
        <v>380</v>
      </c>
      <c r="N34" s="731">
        <v>250</v>
      </c>
      <c r="O34" s="731">
        <v>280</v>
      </c>
      <c r="P34" s="731">
        <v>260</v>
      </c>
      <c r="Q34" s="248">
        <v>320</v>
      </c>
      <c r="R34" s="248">
        <v>260</v>
      </c>
      <c r="S34" s="248">
        <v>250</v>
      </c>
    </row>
    <row r="35" spans="1:19" x14ac:dyDescent="0.2">
      <c r="A35" s="742" t="s">
        <v>580</v>
      </c>
      <c r="B35" s="731" t="s">
        <v>109</v>
      </c>
      <c r="C35" s="743">
        <v>50</v>
      </c>
      <c r="D35" s="731">
        <v>30</v>
      </c>
      <c r="E35" s="731">
        <v>60</v>
      </c>
      <c r="F35" s="731">
        <v>70</v>
      </c>
      <c r="G35" s="731">
        <v>70</v>
      </c>
      <c r="H35" s="731">
        <v>80</v>
      </c>
      <c r="I35" s="731">
        <v>90</v>
      </c>
      <c r="J35" s="109">
        <v>150</v>
      </c>
      <c r="K35" s="731">
        <v>100</v>
      </c>
      <c r="L35" s="735">
        <v>100</v>
      </c>
      <c r="M35" s="731">
        <v>90</v>
      </c>
      <c r="N35" s="731">
        <v>60</v>
      </c>
      <c r="O35" s="731">
        <v>50</v>
      </c>
      <c r="P35" s="731">
        <v>90</v>
      </c>
      <c r="Q35" s="248">
        <v>90</v>
      </c>
      <c r="R35" s="248">
        <v>50</v>
      </c>
      <c r="S35" s="248">
        <v>60</v>
      </c>
    </row>
    <row r="36" spans="1:19" x14ac:dyDescent="0.2">
      <c r="A36" s="742" t="s">
        <v>581</v>
      </c>
      <c r="B36" s="731" t="s">
        <v>115</v>
      </c>
      <c r="C36" s="743">
        <v>150</v>
      </c>
      <c r="D36" s="731">
        <v>190</v>
      </c>
      <c r="E36" s="731">
        <v>160</v>
      </c>
      <c r="F36" s="731">
        <v>350</v>
      </c>
      <c r="G36" s="731">
        <v>330</v>
      </c>
      <c r="H36" s="731">
        <v>330</v>
      </c>
      <c r="I36" s="731">
        <v>330</v>
      </c>
      <c r="J36" s="109">
        <v>280</v>
      </c>
      <c r="K36" s="731">
        <v>330</v>
      </c>
      <c r="L36" s="735">
        <v>310</v>
      </c>
      <c r="M36" s="731">
        <v>240</v>
      </c>
      <c r="N36" s="731">
        <v>170</v>
      </c>
      <c r="O36" s="731">
        <v>170</v>
      </c>
      <c r="P36" s="731">
        <v>250</v>
      </c>
      <c r="Q36" s="248">
        <v>260</v>
      </c>
      <c r="R36" s="248">
        <v>250</v>
      </c>
      <c r="S36" s="248">
        <v>210</v>
      </c>
    </row>
    <row r="37" spans="1:19" x14ac:dyDescent="0.2">
      <c r="A37" s="742" t="s">
        <v>582</v>
      </c>
      <c r="B37" s="731" t="s">
        <v>127</v>
      </c>
      <c r="C37" s="743">
        <v>370</v>
      </c>
      <c r="D37" s="731">
        <v>360</v>
      </c>
      <c r="E37" s="731">
        <v>430</v>
      </c>
      <c r="F37" s="731">
        <v>770</v>
      </c>
      <c r="G37" s="731">
        <v>740</v>
      </c>
      <c r="H37" s="731">
        <v>720</v>
      </c>
      <c r="I37" s="731">
        <v>710</v>
      </c>
      <c r="J37" s="109">
        <v>720</v>
      </c>
      <c r="K37" s="731">
        <v>690</v>
      </c>
      <c r="L37" s="735">
        <v>560</v>
      </c>
      <c r="M37" s="731">
        <v>450</v>
      </c>
      <c r="N37" s="731">
        <v>310</v>
      </c>
      <c r="O37" s="731">
        <v>370</v>
      </c>
      <c r="P37" s="731">
        <v>450</v>
      </c>
      <c r="Q37" s="248">
        <v>640</v>
      </c>
      <c r="R37" s="248">
        <v>520</v>
      </c>
      <c r="S37" s="248">
        <v>450</v>
      </c>
    </row>
    <row r="38" spans="1:19" x14ac:dyDescent="0.2">
      <c r="A38" s="742" t="s">
        <v>583</v>
      </c>
      <c r="B38" s="731" t="s">
        <v>128</v>
      </c>
      <c r="C38" s="743">
        <v>670</v>
      </c>
      <c r="D38" s="731">
        <v>620</v>
      </c>
      <c r="E38" s="731">
        <v>690</v>
      </c>
      <c r="F38" s="731">
        <v>820</v>
      </c>
      <c r="G38" s="731">
        <v>890</v>
      </c>
      <c r="H38" s="731">
        <v>1010</v>
      </c>
      <c r="I38" s="731">
        <v>930</v>
      </c>
      <c r="J38" s="109">
        <v>960</v>
      </c>
      <c r="K38" s="731">
        <v>1250</v>
      </c>
      <c r="L38" s="735">
        <v>1360</v>
      </c>
      <c r="M38" s="731">
        <v>1050</v>
      </c>
      <c r="N38" s="731">
        <v>690</v>
      </c>
      <c r="O38" s="731">
        <v>610</v>
      </c>
      <c r="P38" s="731">
        <v>1030</v>
      </c>
      <c r="Q38" s="248">
        <v>820</v>
      </c>
      <c r="R38" s="248">
        <v>600</v>
      </c>
      <c r="S38" s="248">
        <v>630</v>
      </c>
    </row>
    <row r="39" spans="1:19" x14ac:dyDescent="0.2">
      <c r="A39" s="742" t="s">
        <v>584</v>
      </c>
      <c r="B39" s="731" t="s">
        <v>107</v>
      </c>
      <c r="C39" s="743">
        <v>160</v>
      </c>
      <c r="D39" s="731">
        <v>150</v>
      </c>
      <c r="E39" s="731">
        <v>160</v>
      </c>
      <c r="F39" s="731">
        <v>200</v>
      </c>
      <c r="G39" s="731">
        <v>190</v>
      </c>
      <c r="H39" s="731">
        <v>230</v>
      </c>
      <c r="I39" s="731">
        <v>160</v>
      </c>
      <c r="J39" s="109">
        <v>170</v>
      </c>
      <c r="K39" s="731">
        <v>200</v>
      </c>
      <c r="L39" s="735">
        <v>160</v>
      </c>
      <c r="M39" s="731">
        <v>110</v>
      </c>
      <c r="N39" s="731">
        <v>100</v>
      </c>
      <c r="O39" s="731">
        <v>120</v>
      </c>
      <c r="P39" s="731">
        <v>120</v>
      </c>
      <c r="Q39" s="248">
        <v>190</v>
      </c>
      <c r="R39" s="248">
        <v>140</v>
      </c>
      <c r="S39" s="248">
        <v>100</v>
      </c>
    </row>
    <row r="40" spans="1:19" x14ac:dyDescent="0.2">
      <c r="A40" s="744" t="s">
        <v>585</v>
      </c>
      <c r="B40" s="734" t="s">
        <v>130</v>
      </c>
      <c r="C40" s="733">
        <v>260</v>
      </c>
      <c r="D40" s="734">
        <v>210</v>
      </c>
      <c r="E40" s="734">
        <v>330</v>
      </c>
      <c r="F40" s="734">
        <v>560</v>
      </c>
      <c r="G40" s="734">
        <v>970</v>
      </c>
      <c r="H40" s="734">
        <v>1250</v>
      </c>
      <c r="I40" s="734">
        <v>1140</v>
      </c>
      <c r="J40" s="112">
        <v>960</v>
      </c>
      <c r="K40" s="112">
        <v>930</v>
      </c>
      <c r="L40" s="737">
        <v>870</v>
      </c>
      <c r="M40" s="734">
        <v>740</v>
      </c>
      <c r="N40" s="734">
        <v>500</v>
      </c>
      <c r="O40" s="734">
        <v>560</v>
      </c>
      <c r="P40" s="734">
        <v>560</v>
      </c>
      <c r="Q40" s="734">
        <v>660</v>
      </c>
      <c r="R40" s="734">
        <v>520</v>
      </c>
      <c r="S40" s="734">
        <v>560</v>
      </c>
    </row>
    <row r="43" spans="1:19" x14ac:dyDescent="0.2">
      <c r="A43" s="1279" t="s">
        <v>595</v>
      </c>
      <c r="B43" s="1280"/>
      <c r="C43" s="1285" t="s">
        <v>591</v>
      </c>
      <c r="D43" s="1285"/>
      <c r="E43" s="1285"/>
      <c r="F43" s="1285"/>
      <c r="G43" s="1285"/>
      <c r="H43" s="1285"/>
      <c r="I43" s="1285"/>
      <c r="J43" s="1285"/>
      <c r="K43" s="1285"/>
      <c r="L43" s="1285"/>
      <c r="M43" s="1285"/>
      <c r="N43" s="1285"/>
      <c r="O43" s="1285"/>
      <c r="P43" s="1285"/>
      <c r="Q43" s="1285"/>
      <c r="R43" s="1285"/>
      <c r="S43" s="1285"/>
    </row>
    <row r="44" spans="1:19" x14ac:dyDescent="0.2">
      <c r="A44" s="1281"/>
      <c r="B44" s="1282"/>
      <c r="C44" s="1285" t="s">
        <v>165</v>
      </c>
      <c r="D44" s="1285"/>
      <c r="E44" s="1285"/>
      <c r="F44" s="1285"/>
      <c r="G44" s="1285"/>
      <c r="H44" s="1285"/>
      <c r="I44" s="1285"/>
      <c r="J44" s="1285"/>
      <c r="K44" s="1285"/>
      <c r="L44" s="1285"/>
      <c r="M44" s="1285"/>
      <c r="N44" s="1285"/>
      <c r="O44" s="1285"/>
      <c r="P44" s="1285"/>
      <c r="Q44" s="1285"/>
      <c r="R44" s="1285"/>
      <c r="S44" s="1285"/>
    </row>
    <row r="45" spans="1:19" x14ac:dyDescent="0.2">
      <c r="A45" s="1283"/>
      <c r="B45" s="1284"/>
      <c r="C45" s="728" t="s">
        <v>74</v>
      </c>
      <c r="D45" s="728" t="s">
        <v>75</v>
      </c>
      <c r="E45" s="728" t="s">
        <v>76</v>
      </c>
      <c r="F45" s="728" t="s">
        <v>77</v>
      </c>
      <c r="G45" s="728" t="s">
        <v>78</v>
      </c>
      <c r="H45" s="728" t="s">
        <v>79</v>
      </c>
      <c r="I45" s="728" t="s">
        <v>80</v>
      </c>
      <c r="J45" s="728" t="s">
        <v>81</v>
      </c>
      <c r="K45" s="728" t="s">
        <v>82</v>
      </c>
      <c r="L45" s="728" t="s">
        <v>83</v>
      </c>
      <c r="M45" s="728" t="s">
        <v>84</v>
      </c>
      <c r="N45" s="728" t="s">
        <v>85</v>
      </c>
      <c r="O45" s="728" t="s">
        <v>86</v>
      </c>
      <c r="P45" s="728" t="s">
        <v>87</v>
      </c>
      <c r="Q45" s="728" t="s">
        <v>88</v>
      </c>
      <c r="R45" s="728" t="s">
        <v>89</v>
      </c>
      <c r="S45" s="728" t="s">
        <v>90</v>
      </c>
    </row>
    <row r="46" spans="1:19" x14ac:dyDescent="0.2">
      <c r="A46" s="739" t="s">
        <v>590</v>
      </c>
      <c r="B46" s="729" t="s">
        <v>126</v>
      </c>
      <c r="C46" s="730">
        <v>26200</v>
      </c>
      <c r="D46" s="730">
        <v>26900</v>
      </c>
      <c r="E46" s="730">
        <v>25400</v>
      </c>
      <c r="F46" s="730">
        <v>29000</v>
      </c>
      <c r="G46" s="730">
        <v>31400</v>
      </c>
      <c r="H46" s="730">
        <v>20900</v>
      </c>
      <c r="I46" s="730">
        <v>30300</v>
      </c>
      <c r="J46" s="730">
        <v>24800</v>
      </c>
      <c r="K46" s="730">
        <v>24600</v>
      </c>
      <c r="L46" s="730">
        <v>16900</v>
      </c>
      <c r="M46" s="730">
        <v>26200</v>
      </c>
      <c r="N46" s="730">
        <v>26100</v>
      </c>
      <c r="O46" s="730">
        <v>25200</v>
      </c>
      <c r="P46" s="730">
        <v>18200</v>
      </c>
      <c r="Q46" s="730">
        <v>17500</v>
      </c>
      <c r="R46" s="730">
        <v>19500</v>
      </c>
      <c r="S46" s="730">
        <v>22000</v>
      </c>
    </row>
    <row r="47" spans="1:19" x14ac:dyDescent="0.2">
      <c r="A47" s="740" t="s">
        <v>554</v>
      </c>
      <c r="B47" s="731" t="s">
        <v>106</v>
      </c>
      <c r="C47" s="731">
        <v>2120</v>
      </c>
      <c r="D47" s="731">
        <v>2190</v>
      </c>
      <c r="E47" s="731">
        <v>2020</v>
      </c>
      <c r="F47" s="731">
        <v>2170</v>
      </c>
      <c r="G47" s="731">
        <v>2320</v>
      </c>
      <c r="H47" s="731">
        <v>1600</v>
      </c>
      <c r="I47" s="731">
        <v>2380</v>
      </c>
      <c r="J47" s="109">
        <v>2200</v>
      </c>
      <c r="K47" s="731">
        <v>2110</v>
      </c>
      <c r="L47" s="735">
        <v>1150</v>
      </c>
      <c r="M47" s="731">
        <v>2310</v>
      </c>
      <c r="N47" s="731">
        <v>2330</v>
      </c>
      <c r="O47" s="731">
        <v>2240</v>
      </c>
      <c r="P47" s="731">
        <v>1400</v>
      </c>
      <c r="Q47" s="248">
        <v>1680</v>
      </c>
      <c r="R47" s="248">
        <v>1690</v>
      </c>
      <c r="S47" s="248">
        <v>1800</v>
      </c>
    </row>
    <row r="48" spans="1:19" x14ac:dyDescent="0.2">
      <c r="A48" s="740" t="s">
        <v>555</v>
      </c>
      <c r="B48" s="731" t="s">
        <v>114</v>
      </c>
      <c r="C48" s="731">
        <v>740</v>
      </c>
      <c r="D48" s="731">
        <v>850</v>
      </c>
      <c r="E48" s="731">
        <v>650</v>
      </c>
      <c r="F48" s="731">
        <v>760</v>
      </c>
      <c r="G48" s="731">
        <v>900</v>
      </c>
      <c r="H48" s="731">
        <v>680</v>
      </c>
      <c r="I48" s="731">
        <v>1110</v>
      </c>
      <c r="J48" s="109">
        <v>910</v>
      </c>
      <c r="K48" s="731">
        <v>840</v>
      </c>
      <c r="L48" s="735">
        <v>720</v>
      </c>
      <c r="M48" s="731">
        <v>850</v>
      </c>
      <c r="N48" s="731">
        <v>860</v>
      </c>
      <c r="O48" s="731">
        <v>940</v>
      </c>
      <c r="P48" s="731">
        <v>820</v>
      </c>
      <c r="Q48" s="248">
        <v>660</v>
      </c>
      <c r="R48" s="248">
        <v>550</v>
      </c>
      <c r="S48" s="248">
        <v>640</v>
      </c>
    </row>
    <row r="49" spans="1:19" x14ac:dyDescent="0.2">
      <c r="A49" s="740" t="s">
        <v>556</v>
      </c>
      <c r="B49" s="731" t="s">
        <v>113</v>
      </c>
      <c r="C49" s="731">
        <v>180</v>
      </c>
      <c r="D49" s="731">
        <v>220</v>
      </c>
      <c r="E49" s="731">
        <v>240</v>
      </c>
      <c r="F49" s="731">
        <v>250</v>
      </c>
      <c r="G49" s="731">
        <v>310</v>
      </c>
      <c r="H49" s="731">
        <v>220</v>
      </c>
      <c r="I49" s="731">
        <v>410</v>
      </c>
      <c r="J49" s="109">
        <v>310</v>
      </c>
      <c r="K49" s="731">
        <v>340</v>
      </c>
      <c r="L49" s="735">
        <v>280</v>
      </c>
      <c r="M49" s="731">
        <v>360</v>
      </c>
      <c r="N49" s="731">
        <v>370</v>
      </c>
      <c r="O49" s="731">
        <v>310</v>
      </c>
      <c r="P49" s="731">
        <v>300</v>
      </c>
      <c r="Q49" s="248">
        <v>270</v>
      </c>
      <c r="R49" s="248">
        <v>250</v>
      </c>
      <c r="S49" s="248">
        <v>270</v>
      </c>
    </row>
    <row r="50" spans="1:19" x14ac:dyDescent="0.2">
      <c r="A50" s="740" t="s">
        <v>557</v>
      </c>
      <c r="B50" s="731" t="s">
        <v>596</v>
      </c>
      <c r="C50" s="731">
        <v>490</v>
      </c>
      <c r="D50" s="731">
        <v>420</v>
      </c>
      <c r="E50" s="731">
        <v>400</v>
      </c>
      <c r="F50" s="731">
        <v>570</v>
      </c>
      <c r="G50" s="731">
        <v>570</v>
      </c>
      <c r="H50" s="731">
        <v>400</v>
      </c>
      <c r="I50" s="731">
        <v>640</v>
      </c>
      <c r="J50" s="109">
        <v>480</v>
      </c>
      <c r="K50" s="731">
        <v>390</v>
      </c>
      <c r="L50" s="735">
        <v>310</v>
      </c>
      <c r="M50" s="731">
        <v>480</v>
      </c>
      <c r="N50" s="731">
        <v>450</v>
      </c>
      <c r="O50" s="731">
        <v>470</v>
      </c>
      <c r="P50" s="731">
        <v>380</v>
      </c>
      <c r="Q50" s="248">
        <v>310</v>
      </c>
      <c r="R50" s="248">
        <v>330</v>
      </c>
      <c r="S50" s="248">
        <v>440</v>
      </c>
    </row>
    <row r="51" spans="1:19" x14ac:dyDescent="0.2">
      <c r="A51" s="740" t="s">
        <v>558</v>
      </c>
      <c r="B51" s="731" t="s">
        <v>135</v>
      </c>
      <c r="C51" s="731">
        <v>5040</v>
      </c>
      <c r="D51" s="731">
        <v>5010</v>
      </c>
      <c r="E51" s="731">
        <v>4770</v>
      </c>
      <c r="F51" s="731">
        <v>5790</v>
      </c>
      <c r="G51" s="731">
        <v>6350</v>
      </c>
      <c r="H51" s="731">
        <v>4060</v>
      </c>
      <c r="I51" s="731">
        <v>6010</v>
      </c>
      <c r="J51" s="109">
        <v>4380</v>
      </c>
      <c r="K51" s="731">
        <v>4540</v>
      </c>
      <c r="L51" s="735">
        <v>3140</v>
      </c>
      <c r="M51" s="731">
        <v>5250</v>
      </c>
      <c r="N51" s="731">
        <v>5300</v>
      </c>
      <c r="O51" s="731">
        <v>5190</v>
      </c>
      <c r="P51" s="731">
        <v>3600</v>
      </c>
      <c r="Q51" s="248">
        <v>3680</v>
      </c>
      <c r="R51" s="248">
        <v>4030</v>
      </c>
      <c r="S51" s="248">
        <v>4690</v>
      </c>
    </row>
    <row r="52" spans="1:19" x14ac:dyDescent="0.2">
      <c r="A52" s="740" t="s">
        <v>559</v>
      </c>
      <c r="B52" s="731" t="s">
        <v>116</v>
      </c>
      <c r="C52" s="731">
        <v>140</v>
      </c>
      <c r="D52" s="731">
        <v>140</v>
      </c>
      <c r="E52" s="731">
        <v>130</v>
      </c>
      <c r="F52" s="731">
        <v>140</v>
      </c>
      <c r="G52" s="731">
        <v>160</v>
      </c>
      <c r="H52" s="731">
        <v>90</v>
      </c>
      <c r="I52" s="731">
        <v>200</v>
      </c>
      <c r="J52" s="109">
        <v>150</v>
      </c>
      <c r="K52" s="731">
        <v>150</v>
      </c>
      <c r="L52" s="735">
        <v>100</v>
      </c>
      <c r="M52" s="731">
        <v>170</v>
      </c>
      <c r="N52" s="731">
        <v>110</v>
      </c>
      <c r="O52" s="731">
        <v>150</v>
      </c>
      <c r="P52" s="731">
        <v>100</v>
      </c>
      <c r="Q52" s="248">
        <v>90</v>
      </c>
      <c r="R52" s="248">
        <v>130</v>
      </c>
      <c r="S52" s="248">
        <v>140</v>
      </c>
    </row>
    <row r="53" spans="1:19" x14ac:dyDescent="0.2">
      <c r="A53" s="740" t="s">
        <v>560</v>
      </c>
      <c r="B53" s="731" t="s">
        <v>111</v>
      </c>
      <c r="C53" s="731">
        <v>580</v>
      </c>
      <c r="D53" s="731">
        <v>530</v>
      </c>
      <c r="E53" s="731">
        <v>500</v>
      </c>
      <c r="F53" s="731">
        <v>590</v>
      </c>
      <c r="G53" s="731">
        <v>640</v>
      </c>
      <c r="H53" s="731">
        <v>460</v>
      </c>
      <c r="I53" s="731">
        <v>700</v>
      </c>
      <c r="J53" s="109">
        <v>560</v>
      </c>
      <c r="K53" s="731">
        <v>540</v>
      </c>
      <c r="L53" s="735">
        <v>340</v>
      </c>
      <c r="M53" s="741">
        <v>520</v>
      </c>
      <c r="N53" s="741">
        <v>540</v>
      </c>
      <c r="O53" s="731">
        <v>480</v>
      </c>
      <c r="P53" s="731">
        <v>350</v>
      </c>
      <c r="Q53" s="248">
        <v>330</v>
      </c>
      <c r="R53" s="248">
        <v>360</v>
      </c>
      <c r="S53" s="248">
        <v>440</v>
      </c>
    </row>
    <row r="54" spans="1:19" x14ac:dyDescent="0.2">
      <c r="A54" s="740" t="s">
        <v>561</v>
      </c>
      <c r="B54" s="731" t="s">
        <v>118</v>
      </c>
      <c r="C54" s="731">
        <v>620</v>
      </c>
      <c r="D54" s="731">
        <v>680</v>
      </c>
      <c r="E54" s="731">
        <v>710</v>
      </c>
      <c r="F54" s="731">
        <v>1010</v>
      </c>
      <c r="G54" s="731">
        <v>940</v>
      </c>
      <c r="H54" s="731">
        <v>780</v>
      </c>
      <c r="I54" s="731">
        <v>1120</v>
      </c>
      <c r="J54" s="109">
        <v>890</v>
      </c>
      <c r="K54" s="731">
        <v>940</v>
      </c>
      <c r="L54" s="735">
        <v>670</v>
      </c>
      <c r="M54" s="731">
        <v>1020</v>
      </c>
      <c r="N54" s="731">
        <v>1050</v>
      </c>
      <c r="O54" s="731">
        <v>1020</v>
      </c>
      <c r="P54" s="731">
        <v>720</v>
      </c>
      <c r="Q54" s="248">
        <v>640</v>
      </c>
      <c r="R54" s="248">
        <v>790</v>
      </c>
      <c r="S54" s="248">
        <v>750</v>
      </c>
    </row>
    <row r="55" spans="1:19" x14ac:dyDescent="0.2">
      <c r="A55" s="740" t="s">
        <v>562</v>
      </c>
      <c r="B55" s="731" t="s">
        <v>117</v>
      </c>
      <c r="C55" s="731">
        <v>260</v>
      </c>
      <c r="D55" s="731">
        <v>300</v>
      </c>
      <c r="E55" s="731">
        <v>260</v>
      </c>
      <c r="F55" s="731">
        <v>280</v>
      </c>
      <c r="G55" s="731">
        <v>310</v>
      </c>
      <c r="H55" s="731">
        <v>230</v>
      </c>
      <c r="I55" s="731">
        <v>320</v>
      </c>
      <c r="J55" s="109">
        <v>260</v>
      </c>
      <c r="K55" s="731">
        <v>250</v>
      </c>
      <c r="L55" s="735">
        <v>180</v>
      </c>
      <c r="M55" s="731">
        <v>250</v>
      </c>
      <c r="N55" s="731">
        <v>240</v>
      </c>
      <c r="O55" s="731">
        <v>270</v>
      </c>
      <c r="P55" s="731">
        <v>180</v>
      </c>
      <c r="Q55" s="248">
        <v>150</v>
      </c>
      <c r="R55" s="248">
        <v>190</v>
      </c>
      <c r="S55" s="248">
        <v>210</v>
      </c>
    </row>
    <row r="56" spans="1:19" x14ac:dyDescent="0.2">
      <c r="A56" s="740" t="s">
        <v>563</v>
      </c>
      <c r="B56" s="731" t="s">
        <v>124</v>
      </c>
      <c r="C56" s="731">
        <v>260</v>
      </c>
      <c r="D56" s="731">
        <v>310</v>
      </c>
      <c r="E56" s="731">
        <v>380</v>
      </c>
      <c r="F56" s="731">
        <v>340</v>
      </c>
      <c r="G56" s="731">
        <v>400</v>
      </c>
      <c r="H56" s="731">
        <v>210</v>
      </c>
      <c r="I56" s="731">
        <v>260</v>
      </c>
      <c r="J56" s="109">
        <v>210</v>
      </c>
      <c r="K56" s="731">
        <v>220</v>
      </c>
      <c r="L56" s="735">
        <v>230</v>
      </c>
      <c r="M56" s="731">
        <v>200</v>
      </c>
      <c r="N56" s="731">
        <v>200</v>
      </c>
      <c r="O56" s="731">
        <v>210</v>
      </c>
      <c r="P56" s="731">
        <v>220</v>
      </c>
      <c r="Q56" s="248">
        <v>140</v>
      </c>
      <c r="R56" s="248">
        <v>160</v>
      </c>
      <c r="S56" s="248">
        <v>240</v>
      </c>
    </row>
    <row r="57" spans="1:19" x14ac:dyDescent="0.2">
      <c r="A57" s="740" t="s">
        <v>564</v>
      </c>
      <c r="B57" s="731" t="s">
        <v>134</v>
      </c>
      <c r="C57" s="731">
        <v>240</v>
      </c>
      <c r="D57" s="731">
        <v>200</v>
      </c>
      <c r="E57" s="731">
        <v>260</v>
      </c>
      <c r="F57" s="731">
        <v>250</v>
      </c>
      <c r="G57" s="731">
        <v>320</v>
      </c>
      <c r="H57" s="731">
        <v>190</v>
      </c>
      <c r="I57" s="731">
        <v>300</v>
      </c>
      <c r="J57" s="109">
        <v>230</v>
      </c>
      <c r="K57" s="731">
        <v>280</v>
      </c>
      <c r="L57" s="735">
        <v>260</v>
      </c>
      <c r="M57" s="731">
        <v>290</v>
      </c>
      <c r="N57" s="731">
        <v>300</v>
      </c>
      <c r="O57" s="731">
        <v>310</v>
      </c>
      <c r="P57" s="731">
        <v>260</v>
      </c>
      <c r="Q57" s="248">
        <v>170</v>
      </c>
      <c r="R57" s="248">
        <v>240</v>
      </c>
      <c r="S57" s="248">
        <v>250</v>
      </c>
    </row>
    <row r="58" spans="1:19" x14ac:dyDescent="0.2">
      <c r="A58" s="740" t="s">
        <v>565</v>
      </c>
      <c r="B58" s="731" t="s">
        <v>129</v>
      </c>
      <c r="C58" s="731">
        <v>210</v>
      </c>
      <c r="D58" s="731">
        <v>200</v>
      </c>
      <c r="E58" s="731">
        <v>280</v>
      </c>
      <c r="F58" s="731">
        <v>250</v>
      </c>
      <c r="G58" s="731">
        <v>290</v>
      </c>
      <c r="H58" s="731">
        <v>150</v>
      </c>
      <c r="I58" s="731">
        <v>240</v>
      </c>
      <c r="J58" s="109">
        <v>170</v>
      </c>
      <c r="K58" s="731">
        <v>160</v>
      </c>
      <c r="L58" s="735">
        <v>160</v>
      </c>
      <c r="M58" s="731">
        <v>230</v>
      </c>
      <c r="N58" s="731">
        <v>200</v>
      </c>
      <c r="O58" s="731">
        <v>180</v>
      </c>
      <c r="P58" s="731">
        <v>210</v>
      </c>
      <c r="Q58" s="248">
        <v>130</v>
      </c>
      <c r="R58" s="248">
        <v>140</v>
      </c>
      <c r="S58" s="248">
        <v>180</v>
      </c>
    </row>
    <row r="59" spans="1:19" x14ac:dyDescent="0.2">
      <c r="A59" s="742" t="s">
        <v>566</v>
      </c>
      <c r="B59" s="731" t="s">
        <v>121</v>
      </c>
      <c r="C59" s="743">
        <v>330</v>
      </c>
      <c r="D59" s="731">
        <v>310</v>
      </c>
      <c r="E59" s="731">
        <v>330</v>
      </c>
      <c r="F59" s="731">
        <v>420</v>
      </c>
      <c r="G59" s="731">
        <v>500</v>
      </c>
      <c r="H59" s="731">
        <v>350</v>
      </c>
      <c r="I59" s="731">
        <v>460</v>
      </c>
      <c r="J59" s="109">
        <v>380</v>
      </c>
      <c r="K59" s="731">
        <v>300</v>
      </c>
      <c r="L59" s="735">
        <v>220</v>
      </c>
      <c r="M59" s="731">
        <v>340</v>
      </c>
      <c r="N59" s="731">
        <v>360</v>
      </c>
      <c r="O59" s="731">
        <v>310</v>
      </c>
      <c r="P59" s="731">
        <v>250</v>
      </c>
      <c r="Q59" s="248">
        <v>230</v>
      </c>
      <c r="R59" s="248">
        <v>280</v>
      </c>
      <c r="S59" s="248">
        <v>310</v>
      </c>
    </row>
    <row r="60" spans="1:19" x14ac:dyDescent="0.2">
      <c r="A60" s="742" t="s">
        <v>567</v>
      </c>
      <c r="B60" s="731" t="s">
        <v>122</v>
      </c>
      <c r="C60" s="743">
        <v>1530</v>
      </c>
      <c r="D60" s="731">
        <v>1470</v>
      </c>
      <c r="E60" s="731">
        <v>1550</v>
      </c>
      <c r="F60" s="731">
        <v>1710</v>
      </c>
      <c r="G60" s="731">
        <v>1900</v>
      </c>
      <c r="H60" s="731">
        <v>1280</v>
      </c>
      <c r="I60" s="731">
        <v>1830</v>
      </c>
      <c r="J60" s="109">
        <v>1340</v>
      </c>
      <c r="K60" s="731">
        <v>1430</v>
      </c>
      <c r="L60" s="735">
        <v>1000</v>
      </c>
      <c r="M60" s="731">
        <v>1600</v>
      </c>
      <c r="N60" s="731">
        <v>1560</v>
      </c>
      <c r="O60" s="731">
        <v>1520</v>
      </c>
      <c r="P60" s="731">
        <v>1090</v>
      </c>
      <c r="Q60" s="248">
        <v>1010</v>
      </c>
      <c r="R60" s="248">
        <v>1010</v>
      </c>
      <c r="S60" s="248">
        <v>1300</v>
      </c>
    </row>
    <row r="61" spans="1:19" x14ac:dyDescent="0.2">
      <c r="A61" s="742" t="s">
        <v>568</v>
      </c>
      <c r="B61" s="731" t="s">
        <v>133</v>
      </c>
      <c r="C61" s="743">
        <v>6580</v>
      </c>
      <c r="D61" s="731">
        <v>7270</v>
      </c>
      <c r="E61" s="731">
        <v>6100</v>
      </c>
      <c r="F61" s="731">
        <v>6920</v>
      </c>
      <c r="G61" s="731">
        <v>6930</v>
      </c>
      <c r="H61" s="731">
        <v>4380</v>
      </c>
      <c r="I61" s="731">
        <v>5520</v>
      </c>
      <c r="J61" s="109">
        <v>4570</v>
      </c>
      <c r="K61" s="731">
        <v>4780</v>
      </c>
      <c r="L61" s="735">
        <v>3200</v>
      </c>
      <c r="M61" s="731">
        <v>5010</v>
      </c>
      <c r="N61" s="731">
        <v>5020</v>
      </c>
      <c r="O61" s="731">
        <v>4900</v>
      </c>
      <c r="P61" s="731">
        <v>3330</v>
      </c>
      <c r="Q61" s="248">
        <v>3530</v>
      </c>
      <c r="R61" s="248">
        <v>4310</v>
      </c>
      <c r="S61" s="248">
        <v>4670</v>
      </c>
    </row>
    <row r="62" spans="1:19" x14ac:dyDescent="0.2">
      <c r="A62" s="742" t="s">
        <v>569</v>
      </c>
      <c r="B62" s="731" t="s">
        <v>123</v>
      </c>
      <c r="C62" s="743">
        <v>770</v>
      </c>
      <c r="D62" s="731">
        <v>620</v>
      </c>
      <c r="E62" s="731">
        <v>730</v>
      </c>
      <c r="F62" s="731">
        <v>870</v>
      </c>
      <c r="G62" s="731">
        <v>1070</v>
      </c>
      <c r="H62" s="731">
        <v>800</v>
      </c>
      <c r="I62" s="731">
        <v>1250</v>
      </c>
      <c r="J62" s="109">
        <v>1110</v>
      </c>
      <c r="K62" s="731">
        <v>950</v>
      </c>
      <c r="L62" s="735">
        <v>600</v>
      </c>
      <c r="M62" s="731">
        <v>940</v>
      </c>
      <c r="N62" s="731">
        <v>860</v>
      </c>
      <c r="O62" s="731">
        <v>810</v>
      </c>
      <c r="P62" s="731">
        <v>590</v>
      </c>
      <c r="Q62" s="248">
        <v>570</v>
      </c>
      <c r="R62" s="248">
        <v>640</v>
      </c>
      <c r="S62" s="248">
        <v>720</v>
      </c>
    </row>
    <row r="63" spans="1:19" x14ac:dyDescent="0.2">
      <c r="A63" s="742" t="s">
        <v>570</v>
      </c>
      <c r="B63" s="731" t="s">
        <v>104</v>
      </c>
      <c r="C63" s="743">
        <v>340</v>
      </c>
      <c r="D63" s="731">
        <v>330</v>
      </c>
      <c r="E63" s="731">
        <v>380</v>
      </c>
      <c r="F63" s="731">
        <v>310</v>
      </c>
      <c r="G63" s="731">
        <v>270</v>
      </c>
      <c r="H63" s="731">
        <v>200</v>
      </c>
      <c r="I63" s="731">
        <v>240</v>
      </c>
      <c r="J63" s="109">
        <v>180</v>
      </c>
      <c r="K63" s="731">
        <v>180</v>
      </c>
      <c r="L63" s="735">
        <v>120</v>
      </c>
      <c r="M63" s="731">
        <v>180</v>
      </c>
      <c r="N63" s="731">
        <v>130</v>
      </c>
      <c r="O63" s="731">
        <v>130</v>
      </c>
      <c r="P63" s="731">
        <v>90</v>
      </c>
      <c r="Q63" s="248">
        <v>90</v>
      </c>
      <c r="R63" s="248">
        <v>100</v>
      </c>
      <c r="S63" s="248">
        <v>140</v>
      </c>
    </row>
    <row r="64" spans="1:19" x14ac:dyDescent="0.2">
      <c r="A64" s="742" t="s">
        <v>571</v>
      </c>
      <c r="B64" s="731" t="s">
        <v>136</v>
      </c>
      <c r="C64" s="743">
        <v>160</v>
      </c>
      <c r="D64" s="731">
        <v>190</v>
      </c>
      <c r="E64" s="731">
        <v>150</v>
      </c>
      <c r="F64" s="731">
        <v>190</v>
      </c>
      <c r="G64" s="731">
        <v>200</v>
      </c>
      <c r="H64" s="731">
        <v>120</v>
      </c>
      <c r="I64" s="731">
        <v>190</v>
      </c>
      <c r="J64" s="109">
        <v>160</v>
      </c>
      <c r="K64" s="731">
        <v>170</v>
      </c>
      <c r="L64" s="735">
        <v>110</v>
      </c>
      <c r="M64" s="731">
        <v>150</v>
      </c>
      <c r="N64" s="731">
        <v>130</v>
      </c>
      <c r="O64" s="731">
        <v>190</v>
      </c>
      <c r="P64" s="731">
        <v>190</v>
      </c>
      <c r="Q64" s="248">
        <v>120</v>
      </c>
      <c r="R64" s="248">
        <v>110</v>
      </c>
      <c r="S64" s="248">
        <v>150</v>
      </c>
    </row>
    <row r="65" spans="1:19" x14ac:dyDescent="0.2">
      <c r="A65" s="742" t="s">
        <v>572</v>
      </c>
      <c r="B65" s="731" t="s">
        <v>112</v>
      </c>
      <c r="C65" s="743">
        <v>310</v>
      </c>
      <c r="D65" s="731">
        <v>340</v>
      </c>
      <c r="E65" s="731">
        <v>320</v>
      </c>
      <c r="F65" s="731">
        <v>440</v>
      </c>
      <c r="G65" s="731">
        <v>510</v>
      </c>
      <c r="H65" s="731">
        <v>280</v>
      </c>
      <c r="I65" s="731">
        <v>510</v>
      </c>
      <c r="J65" s="109">
        <v>350</v>
      </c>
      <c r="K65" s="731">
        <v>400</v>
      </c>
      <c r="L65" s="735">
        <v>500</v>
      </c>
      <c r="M65" s="731">
        <v>410</v>
      </c>
      <c r="N65" s="731">
        <v>370</v>
      </c>
      <c r="O65" s="731">
        <v>320</v>
      </c>
      <c r="P65" s="731">
        <v>450</v>
      </c>
      <c r="Q65" s="248">
        <v>240</v>
      </c>
      <c r="R65" s="248">
        <v>300</v>
      </c>
      <c r="S65" s="248">
        <v>340</v>
      </c>
    </row>
    <row r="66" spans="1:19" x14ac:dyDescent="0.2">
      <c r="A66" s="742" t="s">
        <v>573</v>
      </c>
      <c r="B66" s="731" t="s">
        <v>108</v>
      </c>
      <c r="C66" s="743">
        <v>80</v>
      </c>
      <c r="D66" s="731">
        <v>70</v>
      </c>
      <c r="E66" s="731">
        <v>80</v>
      </c>
      <c r="F66" s="731">
        <v>90</v>
      </c>
      <c r="G66" s="731">
        <v>100</v>
      </c>
      <c r="H66" s="731">
        <v>70</v>
      </c>
      <c r="I66" s="731">
        <v>110</v>
      </c>
      <c r="J66" s="109">
        <v>90</v>
      </c>
      <c r="K66" s="731">
        <v>70</v>
      </c>
      <c r="L66" s="735">
        <v>60</v>
      </c>
      <c r="M66" s="731">
        <v>80</v>
      </c>
      <c r="N66" s="731">
        <v>90</v>
      </c>
      <c r="O66" s="731">
        <v>80</v>
      </c>
      <c r="P66" s="731">
        <v>50</v>
      </c>
      <c r="Q66" s="248">
        <v>50</v>
      </c>
      <c r="R66" s="248">
        <v>50</v>
      </c>
      <c r="S66" s="248">
        <v>70</v>
      </c>
    </row>
    <row r="67" spans="1:19" x14ac:dyDescent="0.2">
      <c r="A67" s="742" t="s">
        <v>574</v>
      </c>
      <c r="B67" s="731" t="s">
        <v>110</v>
      </c>
      <c r="C67" s="743">
        <v>410</v>
      </c>
      <c r="D67" s="731">
        <v>410</v>
      </c>
      <c r="E67" s="731">
        <v>370</v>
      </c>
      <c r="F67" s="731">
        <v>450</v>
      </c>
      <c r="G67" s="731">
        <v>500</v>
      </c>
      <c r="H67" s="731">
        <v>310</v>
      </c>
      <c r="I67" s="731">
        <v>410</v>
      </c>
      <c r="J67" s="109">
        <v>310</v>
      </c>
      <c r="K67" s="731">
        <v>330</v>
      </c>
      <c r="L67" s="735">
        <v>190</v>
      </c>
      <c r="M67" s="731">
        <v>380</v>
      </c>
      <c r="N67" s="731">
        <v>350</v>
      </c>
      <c r="O67" s="731">
        <v>300</v>
      </c>
      <c r="P67" s="731">
        <v>200</v>
      </c>
      <c r="Q67" s="248">
        <v>220</v>
      </c>
      <c r="R67" s="248">
        <v>230</v>
      </c>
      <c r="S67" s="248">
        <v>270</v>
      </c>
    </row>
    <row r="68" spans="1:19" x14ac:dyDescent="0.2">
      <c r="A68" s="742" t="s">
        <v>575</v>
      </c>
      <c r="B68" s="731" t="s">
        <v>119</v>
      </c>
      <c r="C68" s="743">
        <v>810</v>
      </c>
      <c r="D68" s="731">
        <v>780</v>
      </c>
      <c r="E68" s="731">
        <v>750</v>
      </c>
      <c r="F68" s="731">
        <v>750</v>
      </c>
      <c r="G68" s="731">
        <v>880</v>
      </c>
      <c r="H68" s="731">
        <v>610</v>
      </c>
      <c r="I68" s="731">
        <v>980</v>
      </c>
      <c r="J68" s="109">
        <v>880</v>
      </c>
      <c r="K68" s="731">
        <v>800</v>
      </c>
      <c r="L68" s="735">
        <v>520</v>
      </c>
      <c r="M68" s="731">
        <v>730</v>
      </c>
      <c r="N68" s="731">
        <v>750</v>
      </c>
      <c r="O68" s="731">
        <v>660</v>
      </c>
      <c r="P68" s="731">
        <v>460</v>
      </c>
      <c r="Q68" s="248">
        <v>470</v>
      </c>
      <c r="R68" s="248">
        <v>530</v>
      </c>
      <c r="S68" s="248">
        <v>630</v>
      </c>
    </row>
    <row r="69" spans="1:19" x14ac:dyDescent="0.2">
      <c r="A69" s="742" t="s">
        <v>576</v>
      </c>
      <c r="B69" s="731" t="s">
        <v>132</v>
      </c>
      <c r="C69" s="743">
        <v>60</v>
      </c>
      <c r="D69" s="731">
        <v>60</v>
      </c>
      <c r="E69" s="731">
        <v>60</v>
      </c>
      <c r="F69" s="731">
        <v>80</v>
      </c>
      <c r="G69" s="731">
        <v>80</v>
      </c>
      <c r="H69" s="731">
        <v>50</v>
      </c>
      <c r="I69" s="731">
        <v>70</v>
      </c>
      <c r="J69" s="109">
        <v>60</v>
      </c>
      <c r="K69" s="731">
        <v>60</v>
      </c>
      <c r="L69" s="735">
        <v>40</v>
      </c>
      <c r="M69" s="731">
        <v>70</v>
      </c>
      <c r="N69" s="731">
        <v>80</v>
      </c>
      <c r="O69" s="731">
        <v>70</v>
      </c>
      <c r="P69" s="731">
        <v>50</v>
      </c>
      <c r="Q69" s="248">
        <v>50</v>
      </c>
      <c r="R69" s="248">
        <v>40</v>
      </c>
      <c r="S69" s="248">
        <v>60</v>
      </c>
    </row>
    <row r="70" spans="1:19" x14ac:dyDescent="0.2">
      <c r="A70" s="742" t="s">
        <v>577</v>
      </c>
      <c r="B70" s="731" t="s">
        <v>120</v>
      </c>
      <c r="C70" s="743">
        <v>390</v>
      </c>
      <c r="D70" s="731">
        <v>400</v>
      </c>
      <c r="E70" s="731">
        <v>550</v>
      </c>
      <c r="F70" s="731">
        <v>570</v>
      </c>
      <c r="G70" s="731">
        <v>760</v>
      </c>
      <c r="H70" s="731">
        <v>650</v>
      </c>
      <c r="I70" s="731">
        <v>960</v>
      </c>
      <c r="J70" s="109">
        <v>990</v>
      </c>
      <c r="K70" s="731">
        <v>960</v>
      </c>
      <c r="L70" s="735">
        <v>510</v>
      </c>
      <c r="M70" s="731">
        <v>930</v>
      </c>
      <c r="N70" s="731">
        <v>850</v>
      </c>
      <c r="O70" s="731">
        <v>770</v>
      </c>
      <c r="P70" s="731">
        <v>490</v>
      </c>
      <c r="Q70" s="248">
        <v>520</v>
      </c>
      <c r="R70" s="248">
        <v>550</v>
      </c>
      <c r="S70" s="248">
        <v>530</v>
      </c>
    </row>
    <row r="71" spans="1:19" x14ac:dyDescent="0.2">
      <c r="A71" s="742" t="s">
        <v>578</v>
      </c>
      <c r="B71" s="731" t="s">
        <v>131</v>
      </c>
      <c r="C71" s="743">
        <v>540</v>
      </c>
      <c r="D71" s="731">
        <v>570</v>
      </c>
      <c r="E71" s="731">
        <v>470</v>
      </c>
      <c r="F71" s="731">
        <v>540</v>
      </c>
      <c r="G71" s="731">
        <v>730</v>
      </c>
      <c r="H71" s="731">
        <v>410</v>
      </c>
      <c r="I71" s="731">
        <v>560</v>
      </c>
      <c r="J71" s="109">
        <v>560</v>
      </c>
      <c r="K71" s="731">
        <v>500</v>
      </c>
      <c r="L71" s="735">
        <v>270</v>
      </c>
      <c r="M71" s="731">
        <v>510</v>
      </c>
      <c r="N71" s="731">
        <v>540</v>
      </c>
      <c r="O71" s="731">
        <v>440</v>
      </c>
      <c r="P71" s="731">
        <v>270</v>
      </c>
      <c r="Q71" s="248">
        <v>290</v>
      </c>
      <c r="R71" s="248">
        <v>350</v>
      </c>
      <c r="S71" s="248">
        <v>450</v>
      </c>
    </row>
    <row r="72" spans="1:19" x14ac:dyDescent="0.2">
      <c r="A72" s="742" t="s">
        <v>579</v>
      </c>
      <c r="B72" s="731" t="s">
        <v>125</v>
      </c>
      <c r="C72" s="743">
        <v>450</v>
      </c>
      <c r="D72" s="731">
        <v>440</v>
      </c>
      <c r="E72" s="731">
        <v>430</v>
      </c>
      <c r="F72" s="731">
        <v>450</v>
      </c>
      <c r="G72" s="731">
        <v>570</v>
      </c>
      <c r="H72" s="731">
        <v>380</v>
      </c>
      <c r="I72" s="731">
        <v>600</v>
      </c>
      <c r="J72" s="109">
        <v>510</v>
      </c>
      <c r="K72" s="731">
        <v>500</v>
      </c>
      <c r="L72" s="735">
        <v>310</v>
      </c>
      <c r="M72" s="731">
        <v>450</v>
      </c>
      <c r="N72" s="731">
        <v>420</v>
      </c>
      <c r="O72" s="731">
        <v>460</v>
      </c>
      <c r="P72" s="731">
        <v>310</v>
      </c>
      <c r="Q72" s="248">
        <v>310</v>
      </c>
      <c r="R72" s="248">
        <v>240</v>
      </c>
      <c r="S72" s="248">
        <v>380</v>
      </c>
    </row>
    <row r="73" spans="1:19" x14ac:dyDescent="0.2">
      <c r="A73" s="742" t="s">
        <v>580</v>
      </c>
      <c r="B73" s="731" t="s">
        <v>109</v>
      </c>
      <c r="C73" s="743">
        <v>80</v>
      </c>
      <c r="D73" s="731">
        <v>80</v>
      </c>
      <c r="E73" s="731">
        <v>80</v>
      </c>
      <c r="F73" s="731">
        <v>80</v>
      </c>
      <c r="G73" s="731">
        <v>110</v>
      </c>
      <c r="H73" s="731">
        <v>60</v>
      </c>
      <c r="I73" s="731">
        <v>90</v>
      </c>
      <c r="J73" s="109">
        <v>70</v>
      </c>
      <c r="K73" s="731">
        <v>80</v>
      </c>
      <c r="L73" s="735">
        <v>70</v>
      </c>
      <c r="M73" s="731">
        <v>90</v>
      </c>
      <c r="N73" s="731">
        <v>90</v>
      </c>
      <c r="O73" s="731">
        <v>90</v>
      </c>
      <c r="P73" s="731">
        <v>60</v>
      </c>
      <c r="Q73" s="248">
        <v>50</v>
      </c>
      <c r="R73" s="248">
        <v>70</v>
      </c>
      <c r="S73" s="248">
        <v>70</v>
      </c>
    </row>
    <row r="74" spans="1:19" x14ac:dyDescent="0.2">
      <c r="A74" s="742" t="s">
        <v>581</v>
      </c>
      <c r="B74" s="731" t="s">
        <v>115</v>
      </c>
      <c r="C74" s="743">
        <v>430</v>
      </c>
      <c r="D74" s="731">
        <v>430</v>
      </c>
      <c r="E74" s="731">
        <v>350</v>
      </c>
      <c r="F74" s="731">
        <v>390</v>
      </c>
      <c r="G74" s="731">
        <v>410</v>
      </c>
      <c r="H74" s="731">
        <v>270</v>
      </c>
      <c r="I74" s="731">
        <v>410</v>
      </c>
      <c r="J74" s="109">
        <v>380</v>
      </c>
      <c r="K74" s="731">
        <v>350</v>
      </c>
      <c r="L74" s="735">
        <v>230</v>
      </c>
      <c r="M74" s="731">
        <v>340</v>
      </c>
      <c r="N74" s="731">
        <v>360</v>
      </c>
      <c r="O74" s="731">
        <v>330</v>
      </c>
      <c r="P74" s="731">
        <v>240</v>
      </c>
      <c r="Q74" s="248">
        <v>220</v>
      </c>
      <c r="R74" s="248">
        <v>250</v>
      </c>
      <c r="S74" s="248">
        <v>260</v>
      </c>
    </row>
    <row r="75" spans="1:19" x14ac:dyDescent="0.2">
      <c r="A75" s="742" t="s">
        <v>582</v>
      </c>
      <c r="B75" s="731" t="s">
        <v>127</v>
      </c>
      <c r="C75" s="743">
        <v>740</v>
      </c>
      <c r="D75" s="731">
        <v>780</v>
      </c>
      <c r="E75" s="731">
        <v>800</v>
      </c>
      <c r="F75" s="731">
        <v>1020</v>
      </c>
      <c r="G75" s="731">
        <v>940</v>
      </c>
      <c r="H75" s="731">
        <v>650</v>
      </c>
      <c r="I75" s="731">
        <v>890</v>
      </c>
      <c r="J75" s="109">
        <v>770</v>
      </c>
      <c r="K75" s="731">
        <v>740</v>
      </c>
      <c r="L75" s="735">
        <v>560</v>
      </c>
      <c r="M75" s="731">
        <v>770</v>
      </c>
      <c r="N75" s="731">
        <v>730</v>
      </c>
      <c r="O75" s="731">
        <v>740</v>
      </c>
      <c r="P75" s="731">
        <v>620</v>
      </c>
      <c r="Q75" s="248">
        <v>510</v>
      </c>
      <c r="R75" s="248">
        <v>540</v>
      </c>
      <c r="S75" s="248">
        <v>660</v>
      </c>
    </row>
    <row r="76" spans="1:19" x14ac:dyDescent="0.2">
      <c r="A76" s="742" t="s">
        <v>583</v>
      </c>
      <c r="B76" s="731" t="s">
        <v>128</v>
      </c>
      <c r="C76" s="743">
        <v>650</v>
      </c>
      <c r="D76" s="731">
        <v>660</v>
      </c>
      <c r="E76" s="731">
        <v>620</v>
      </c>
      <c r="F76" s="731">
        <v>670</v>
      </c>
      <c r="G76" s="731">
        <v>710</v>
      </c>
      <c r="H76" s="731">
        <v>450</v>
      </c>
      <c r="I76" s="731">
        <v>670</v>
      </c>
      <c r="J76" s="109">
        <v>600</v>
      </c>
      <c r="K76" s="731">
        <v>590</v>
      </c>
      <c r="L76" s="735">
        <v>380</v>
      </c>
      <c r="M76" s="731">
        <v>640</v>
      </c>
      <c r="N76" s="731">
        <v>740</v>
      </c>
      <c r="O76" s="731">
        <v>660</v>
      </c>
      <c r="P76" s="731">
        <v>400</v>
      </c>
      <c r="Q76" s="248">
        <v>380</v>
      </c>
      <c r="R76" s="248">
        <v>610</v>
      </c>
      <c r="S76" s="248">
        <v>470</v>
      </c>
    </row>
    <row r="77" spans="1:19" x14ac:dyDescent="0.2">
      <c r="A77" s="742" t="s">
        <v>584</v>
      </c>
      <c r="B77" s="731" t="s">
        <v>107</v>
      </c>
      <c r="C77" s="743">
        <v>220</v>
      </c>
      <c r="D77" s="731">
        <v>240</v>
      </c>
      <c r="E77" s="731">
        <v>260</v>
      </c>
      <c r="F77" s="731">
        <v>280</v>
      </c>
      <c r="G77" s="731">
        <v>290</v>
      </c>
      <c r="H77" s="731">
        <v>160</v>
      </c>
      <c r="I77" s="731">
        <v>230</v>
      </c>
      <c r="J77" s="109">
        <v>200</v>
      </c>
      <c r="K77" s="731">
        <v>150</v>
      </c>
      <c r="L77" s="735">
        <v>150</v>
      </c>
      <c r="M77" s="731">
        <v>170</v>
      </c>
      <c r="N77" s="731">
        <v>200</v>
      </c>
      <c r="O77" s="731">
        <v>150</v>
      </c>
      <c r="P77" s="731">
        <v>150</v>
      </c>
      <c r="Q77" s="248">
        <v>110</v>
      </c>
      <c r="R77" s="248">
        <v>110</v>
      </c>
      <c r="S77" s="248">
        <v>160</v>
      </c>
    </row>
    <row r="78" spans="1:19" x14ac:dyDescent="0.2">
      <c r="A78" s="744" t="s">
        <v>585</v>
      </c>
      <c r="B78" s="734" t="s">
        <v>130</v>
      </c>
      <c r="C78" s="733">
        <v>480</v>
      </c>
      <c r="D78" s="734">
        <v>410</v>
      </c>
      <c r="E78" s="734">
        <v>420</v>
      </c>
      <c r="F78" s="734">
        <v>380</v>
      </c>
      <c r="G78" s="734">
        <v>450</v>
      </c>
      <c r="H78" s="734">
        <v>360</v>
      </c>
      <c r="I78" s="734">
        <v>680</v>
      </c>
      <c r="J78" s="112">
        <v>530</v>
      </c>
      <c r="K78" s="112">
        <v>520</v>
      </c>
      <c r="L78" s="737">
        <v>330</v>
      </c>
      <c r="M78" s="734">
        <v>480</v>
      </c>
      <c r="N78" s="734">
        <v>520</v>
      </c>
      <c r="O78" s="734">
        <v>500</v>
      </c>
      <c r="P78" s="734">
        <v>370</v>
      </c>
      <c r="Q78" s="734">
        <v>280</v>
      </c>
      <c r="R78" s="734">
        <v>320</v>
      </c>
      <c r="S78" s="734">
        <v>340</v>
      </c>
    </row>
    <row r="80" spans="1:19" x14ac:dyDescent="0.2">
      <c r="A80" s="987" t="s">
        <v>22</v>
      </c>
      <c r="B80" s="987"/>
      <c r="C80" s="987"/>
    </row>
  </sheetData>
  <mergeCells count="10">
    <mergeCell ref="A43:B45"/>
    <mergeCell ref="C43:S43"/>
    <mergeCell ref="C44:S44"/>
    <mergeCell ref="A80:C80"/>
    <mergeCell ref="A1:D1"/>
    <mergeCell ref="F1:G1"/>
    <mergeCell ref="A3:E3"/>
    <mergeCell ref="A5:B7"/>
    <mergeCell ref="C5:S5"/>
    <mergeCell ref="C6:S6"/>
  </mergeCells>
  <hyperlinks>
    <hyperlink ref="F1:G1" location="Contents!A1" display="back to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
  <sheetViews>
    <sheetView showGridLines="0" workbookViewId="0">
      <selection sqref="A1:H1"/>
    </sheetView>
  </sheetViews>
  <sheetFormatPr defaultRowHeight="12.75" x14ac:dyDescent="0.2"/>
  <cols>
    <col min="2" max="2" width="1.7109375" customWidth="1"/>
    <col min="5" max="5" width="1.7109375" customWidth="1"/>
    <col min="6" max="6" width="10.7109375" customWidth="1"/>
    <col min="7" max="7" width="1.7109375" customWidth="1"/>
    <col min="8" max="8" width="10.7109375" customWidth="1"/>
    <col min="9" max="9" width="1.7109375" customWidth="1"/>
    <col min="10" max="10" width="10.7109375" customWidth="1"/>
    <col min="11" max="11" width="1.7109375" customWidth="1"/>
    <col min="12" max="12" width="10.7109375" customWidth="1"/>
    <col min="13" max="13" width="1.7109375" customWidth="1"/>
    <col min="14" max="14" width="10.7109375" customWidth="1"/>
    <col min="15" max="15" width="1.7109375" customWidth="1"/>
    <col min="16" max="16" width="10.7109375" customWidth="1"/>
    <col min="17" max="17" width="1.7109375" customWidth="1"/>
    <col min="18" max="18" width="10.7109375" customWidth="1"/>
    <col min="19" max="19" width="1.7109375" customWidth="1"/>
    <col min="20" max="20" width="10.7109375" customWidth="1"/>
    <col min="21" max="21" width="1.7109375" customWidth="1"/>
    <col min="22" max="22" width="10.7109375" customWidth="1"/>
    <col min="23" max="23" width="1.7109375" customWidth="1"/>
    <col min="24" max="24" width="10.7109375" customWidth="1"/>
    <col min="25" max="25" width="1.7109375" customWidth="1"/>
    <col min="26" max="26" width="10.7109375" customWidth="1"/>
  </cols>
  <sheetData>
    <row r="1" spans="1:26" ht="18" customHeight="1" x14ac:dyDescent="0.25">
      <c r="A1" s="1251" t="s">
        <v>497</v>
      </c>
      <c r="B1" s="1251"/>
      <c r="C1" s="1251"/>
      <c r="D1" s="1251"/>
      <c r="E1" s="1251"/>
      <c r="F1" s="1251"/>
      <c r="G1" s="1251"/>
      <c r="H1" s="1251"/>
      <c r="I1" s="546"/>
      <c r="K1" s="1252" t="s">
        <v>24</v>
      </c>
      <c r="L1" s="1252"/>
      <c r="M1" s="1252"/>
      <c r="N1" s="1252"/>
      <c r="T1" s="84"/>
      <c r="U1" s="84"/>
      <c r="V1" s="153"/>
    </row>
    <row r="2" spans="1:26" ht="15" customHeight="1" x14ac:dyDescent="0.25">
      <c r="A2" s="546"/>
      <c r="B2" s="546"/>
      <c r="C2" s="546"/>
      <c r="D2" s="546"/>
      <c r="E2" s="546"/>
      <c r="F2" s="546"/>
      <c r="G2" s="546"/>
      <c r="H2" s="546"/>
      <c r="I2" s="546"/>
      <c r="J2" s="546"/>
      <c r="K2" s="546"/>
      <c r="T2" s="84"/>
      <c r="U2" s="84"/>
      <c r="V2" s="153"/>
    </row>
    <row r="3" spans="1:26" ht="12.75" customHeight="1" x14ac:dyDescent="0.2">
      <c r="A3" s="1274" t="s">
        <v>597</v>
      </c>
      <c r="B3" s="1253"/>
      <c r="C3" s="1253"/>
      <c r="D3" s="1253"/>
      <c r="E3" s="1253"/>
      <c r="F3" s="1253"/>
      <c r="G3" s="1253"/>
      <c r="H3" s="1253"/>
      <c r="I3" s="1253"/>
      <c r="J3" s="1253"/>
      <c r="K3" s="659"/>
      <c r="L3" s="659"/>
      <c r="M3" s="659"/>
      <c r="N3" s="659"/>
    </row>
    <row r="4" spans="1:26" ht="12.75" customHeight="1" x14ac:dyDescent="0.2">
      <c r="A4" s="747"/>
      <c r="B4" s="747"/>
      <c r="C4" s="747"/>
      <c r="D4" s="747"/>
      <c r="E4" s="747"/>
      <c r="F4" s="710"/>
      <c r="G4" s="710"/>
      <c r="H4" s="710"/>
      <c r="I4" s="710"/>
      <c r="J4" s="710"/>
      <c r="K4" s="710"/>
      <c r="L4" s="710"/>
      <c r="M4" s="710"/>
      <c r="N4" s="710"/>
      <c r="O4" s="710"/>
      <c r="P4" s="710"/>
      <c r="Q4" s="710"/>
      <c r="R4" s="710"/>
      <c r="S4" s="710"/>
      <c r="T4" s="710"/>
      <c r="U4" s="710"/>
      <c r="V4" s="710"/>
      <c r="W4" s="710"/>
      <c r="X4" s="710"/>
      <c r="Y4" s="710"/>
      <c r="Z4" s="710"/>
    </row>
    <row r="5" spans="1:26" x14ac:dyDescent="0.2">
      <c r="A5" s="747"/>
      <c r="B5" s="747"/>
      <c r="C5" s="747"/>
      <c r="D5" s="747"/>
      <c r="E5" s="747"/>
      <c r="F5" s="748"/>
      <c r="G5" s="748"/>
      <c r="H5" s="710"/>
      <c r="I5" s="710"/>
      <c r="J5" s="1287" t="s">
        <v>598</v>
      </c>
      <c r="K5" s="1287"/>
      <c r="L5" s="1287"/>
      <c r="M5" s="1287"/>
      <c r="N5" s="1287"/>
      <c r="O5" s="1287"/>
      <c r="P5" s="1287"/>
      <c r="Q5" s="1287"/>
      <c r="R5" s="1287"/>
      <c r="S5" s="1287"/>
      <c r="T5" s="1287"/>
      <c r="U5" s="1287"/>
      <c r="V5" s="1287"/>
      <c r="W5" s="1287"/>
      <c r="X5" s="1287"/>
      <c r="Y5" s="1287"/>
      <c r="Z5" s="1287"/>
    </row>
    <row r="6" spans="1:26" x14ac:dyDescent="0.2">
      <c r="A6" s="747"/>
      <c r="B6" s="747"/>
      <c r="C6" s="747"/>
      <c r="D6" s="747"/>
      <c r="E6" s="747"/>
      <c r="F6" s="748"/>
      <c r="G6" s="748"/>
      <c r="H6" s="710"/>
      <c r="I6" s="710"/>
      <c r="J6" s="1288" t="s">
        <v>599</v>
      </c>
      <c r="K6" s="1288"/>
      <c r="L6" s="1288"/>
      <c r="M6" s="1288"/>
      <c r="N6" s="1288"/>
      <c r="O6" s="1288"/>
      <c r="P6" s="1288"/>
      <c r="Q6" s="1288"/>
      <c r="R6" s="1288"/>
      <c r="S6" s="749"/>
      <c r="T6" s="1288" t="s">
        <v>600</v>
      </c>
      <c r="U6" s="1288"/>
      <c r="V6" s="1288"/>
      <c r="W6" s="1288"/>
      <c r="X6" s="1288"/>
      <c r="Y6" s="1288"/>
      <c r="Z6" s="1288"/>
    </row>
    <row r="7" spans="1:26" x14ac:dyDescent="0.2">
      <c r="A7" s="1292" t="s">
        <v>165</v>
      </c>
      <c r="B7" s="747"/>
      <c r="C7" s="1294" t="s">
        <v>601</v>
      </c>
      <c r="D7" s="1296" t="s">
        <v>602</v>
      </c>
      <c r="E7" s="747"/>
      <c r="F7" s="1294" t="s">
        <v>603</v>
      </c>
      <c r="G7" s="748"/>
      <c r="H7" s="1298" t="s">
        <v>604</v>
      </c>
      <c r="I7" s="710"/>
      <c r="J7" s="1290" t="s">
        <v>605</v>
      </c>
      <c r="K7" s="749"/>
      <c r="L7" s="1290" t="s">
        <v>606</v>
      </c>
      <c r="M7" s="749"/>
      <c r="N7" s="1290" t="s">
        <v>607</v>
      </c>
      <c r="O7" s="749"/>
      <c r="P7" s="1290" t="s">
        <v>608</v>
      </c>
      <c r="Q7" s="749"/>
      <c r="R7" s="1290" t="s">
        <v>609</v>
      </c>
      <c r="S7" s="749"/>
      <c r="T7" s="1300" t="s">
        <v>610</v>
      </c>
      <c r="U7" s="749"/>
      <c r="V7" s="1300" t="s">
        <v>611</v>
      </c>
      <c r="W7" s="749"/>
      <c r="X7" s="1300" t="s">
        <v>612</v>
      </c>
      <c r="Y7" s="749"/>
      <c r="Z7" s="1300" t="s">
        <v>613</v>
      </c>
    </row>
    <row r="8" spans="1:26" x14ac:dyDescent="0.2">
      <c r="A8" s="1293"/>
      <c r="B8" s="750"/>
      <c r="C8" s="1295"/>
      <c r="D8" s="1297"/>
      <c r="E8" s="750"/>
      <c r="F8" s="1295"/>
      <c r="G8" s="751"/>
      <c r="H8" s="1299"/>
      <c r="I8" s="751"/>
      <c r="J8" s="1291"/>
      <c r="K8" s="750"/>
      <c r="L8" s="1291"/>
      <c r="M8" s="750"/>
      <c r="N8" s="1291"/>
      <c r="O8" s="750"/>
      <c r="P8" s="1291"/>
      <c r="Q8" s="750"/>
      <c r="R8" s="1291"/>
      <c r="S8" s="750"/>
      <c r="T8" s="1301"/>
      <c r="U8" s="750"/>
      <c r="V8" s="1301"/>
      <c r="W8" s="750"/>
      <c r="X8" s="1301"/>
      <c r="Y8" s="750"/>
      <c r="Z8" s="1301"/>
    </row>
    <row r="9" spans="1:26" x14ac:dyDescent="0.2">
      <c r="A9" s="750"/>
      <c r="B9" s="750"/>
      <c r="C9" s="750"/>
      <c r="D9" s="750"/>
      <c r="E9" s="750"/>
      <c r="F9" s="750"/>
      <c r="G9" s="750"/>
      <c r="H9" s="752"/>
      <c r="I9" s="751"/>
      <c r="J9" s="753"/>
      <c r="K9" s="751"/>
      <c r="L9" s="753"/>
      <c r="M9" s="751"/>
      <c r="N9" s="753"/>
      <c r="O9" s="751"/>
      <c r="P9" s="753"/>
      <c r="Q9" s="751"/>
      <c r="R9" s="753"/>
      <c r="S9" s="751"/>
      <c r="T9" s="753"/>
      <c r="U9" s="751"/>
      <c r="V9" s="753"/>
      <c r="W9" s="751"/>
      <c r="X9" s="753"/>
      <c r="Y9" s="751"/>
      <c r="Z9" s="753"/>
    </row>
    <row r="10" spans="1:26" x14ac:dyDescent="0.2">
      <c r="A10" s="754">
        <v>2018</v>
      </c>
      <c r="B10" s="755"/>
      <c r="C10" s="756">
        <v>5364000</v>
      </c>
      <c r="D10" s="757" t="s">
        <v>614</v>
      </c>
      <c r="E10" s="755"/>
      <c r="F10" s="758">
        <v>5010000</v>
      </c>
      <c r="G10" s="759"/>
      <c r="H10" s="760">
        <v>352000</v>
      </c>
      <c r="I10" s="761"/>
      <c r="J10" s="762">
        <v>221000</v>
      </c>
      <c r="K10" s="763"/>
      <c r="L10" s="762">
        <v>82000</v>
      </c>
      <c r="M10" s="763"/>
      <c r="N10" s="762">
        <v>122000</v>
      </c>
      <c r="O10" s="763"/>
      <c r="P10" s="762">
        <v>15000</v>
      </c>
      <c r="Q10" s="763"/>
      <c r="R10" s="762">
        <v>2000</v>
      </c>
      <c r="S10" s="763"/>
      <c r="T10" s="762">
        <v>131000</v>
      </c>
      <c r="U10" s="763"/>
      <c r="V10" s="762">
        <v>12000</v>
      </c>
      <c r="W10" s="763"/>
      <c r="X10" s="762">
        <v>58000</v>
      </c>
      <c r="Y10" s="763"/>
      <c r="Z10" s="762">
        <v>61000</v>
      </c>
    </row>
    <row r="12" spans="1:26" s="713" customFormat="1" ht="12.75" customHeight="1" x14ac:dyDescent="0.2">
      <c r="A12" s="1289" t="s">
        <v>615</v>
      </c>
      <c r="B12" s="1289"/>
      <c r="C12" s="1289"/>
      <c r="D12" s="1289"/>
      <c r="E12" s="1289"/>
      <c r="F12" s="1289"/>
      <c r="G12" s="764"/>
      <c r="H12" s="764"/>
      <c r="I12" s="764"/>
      <c r="J12" s="764"/>
      <c r="K12" s="764"/>
      <c r="L12" s="764"/>
      <c r="M12" s="764"/>
      <c r="N12" s="764"/>
      <c r="O12" s="764"/>
      <c r="P12" s="764"/>
      <c r="Q12" s="764"/>
      <c r="R12" s="764"/>
      <c r="S12" s="764"/>
      <c r="T12" s="764"/>
      <c r="U12" s="764"/>
      <c r="V12" s="764"/>
      <c r="W12" s="764"/>
      <c r="X12" s="764"/>
      <c r="Y12" s="764"/>
      <c r="Z12" s="764"/>
    </row>
    <row r="13" spans="1:26" s="713" customFormat="1" ht="12.75" customHeight="1" x14ac:dyDescent="0.2">
      <c r="A13" s="1289"/>
      <c r="B13" s="1289"/>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row>
    <row r="14" spans="1:26" s="713" customFormat="1" ht="12.75" customHeight="1" x14ac:dyDescent="0.2">
      <c r="A14" s="1289" t="s">
        <v>616</v>
      </c>
      <c r="B14" s="1289"/>
      <c r="C14" s="1289"/>
      <c r="D14" s="1289"/>
      <c r="E14" s="1289"/>
      <c r="F14" s="764"/>
      <c r="G14" s="764"/>
      <c r="H14" s="764"/>
      <c r="I14" s="764"/>
      <c r="J14" s="764"/>
      <c r="K14" s="764"/>
      <c r="L14" s="764"/>
      <c r="M14" s="764"/>
      <c r="N14" s="764"/>
      <c r="O14" s="764"/>
      <c r="P14" s="764"/>
      <c r="Q14" s="764"/>
      <c r="R14" s="764"/>
      <c r="S14" s="764"/>
      <c r="T14" s="764"/>
      <c r="U14" s="764"/>
      <c r="V14" s="764"/>
      <c r="W14" s="764"/>
      <c r="X14" s="764"/>
      <c r="Y14" s="764"/>
      <c r="Z14" s="764"/>
    </row>
    <row r="15" spans="1:26" s="713" customFormat="1" ht="12.75" customHeight="1" x14ac:dyDescent="0.2">
      <c r="A15" s="1289" t="s">
        <v>617</v>
      </c>
      <c r="B15" s="1289"/>
      <c r="C15" s="1289"/>
      <c r="D15" s="1289"/>
      <c r="E15" s="1289"/>
      <c r="F15" s="764"/>
      <c r="G15" s="764"/>
      <c r="H15" s="764"/>
      <c r="I15" s="764"/>
      <c r="J15" s="764"/>
      <c r="K15" s="764"/>
      <c r="L15" s="764"/>
      <c r="M15" s="764"/>
      <c r="N15" s="764"/>
      <c r="O15" s="764"/>
      <c r="P15" s="764"/>
      <c r="Q15" s="764"/>
      <c r="R15" s="764"/>
      <c r="S15" s="764"/>
      <c r="T15" s="764"/>
      <c r="U15" s="764"/>
      <c r="V15" s="764"/>
      <c r="W15" s="764"/>
      <c r="X15" s="764"/>
      <c r="Y15" s="764"/>
      <c r="Z15" s="764"/>
    </row>
    <row r="16" spans="1:26" s="713" customFormat="1" ht="12.75" customHeight="1" x14ac:dyDescent="0.2">
      <c r="A16" s="1289" t="s">
        <v>618</v>
      </c>
      <c r="B16" s="1289"/>
      <c r="C16" s="1289"/>
      <c r="D16" s="1289"/>
      <c r="E16" s="1289"/>
      <c r="F16" s="764"/>
      <c r="G16" s="764"/>
      <c r="H16" s="764"/>
      <c r="I16" s="764"/>
      <c r="J16" s="764"/>
      <c r="K16" s="764"/>
      <c r="L16" s="764"/>
      <c r="M16" s="764"/>
      <c r="N16" s="764"/>
      <c r="O16" s="764"/>
      <c r="P16" s="764"/>
      <c r="Q16" s="764"/>
      <c r="R16" s="764"/>
      <c r="S16" s="764"/>
      <c r="T16" s="764"/>
      <c r="U16" s="764"/>
      <c r="V16" s="764"/>
      <c r="W16" s="764"/>
      <c r="X16" s="764"/>
      <c r="Y16" s="764"/>
      <c r="Z16" s="764"/>
    </row>
    <row r="17" spans="1:26" s="713" customFormat="1" ht="12.75" customHeight="1" x14ac:dyDescent="0.2">
      <c r="A17" s="1289" t="s">
        <v>619</v>
      </c>
      <c r="B17" s="1289"/>
      <c r="C17" s="1289"/>
      <c r="D17" s="1289"/>
      <c r="E17" s="1289"/>
      <c r="F17" s="764"/>
      <c r="G17" s="764"/>
      <c r="H17" s="764"/>
      <c r="I17" s="764"/>
      <c r="J17" s="764"/>
      <c r="K17" s="764"/>
      <c r="L17" s="764"/>
      <c r="M17" s="764"/>
      <c r="N17" s="764"/>
      <c r="O17" s="764"/>
      <c r="P17" s="764"/>
      <c r="Q17" s="764"/>
      <c r="R17" s="764"/>
      <c r="S17" s="764"/>
      <c r="T17" s="764"/>
      <c r="U17" s="764"/>
      <c r="V17" s="764"/>
      <c r="W17" s="764"/>
      <c r="X17" s="764"/>
      <c r="Y17" s="764"/>
      <c r="Z17" s="764"/>
    </row>
    <row r="18" spans="1:26" s="713" customFormat="1" ht="12.75" customHeight="1" x14ac:dyDescent="0.2">
      <c r="A18" s="1289" t="s">
        <v>620</v>
      </c>
      <c r="B18" s="1289"/>
      <c r="C18" s="1289"/>
      <c r="D18" s="1289"/>
      <c r="E18" s="1289"/>
      <c r="F18" s="764"/>
      <c r="G18" s="764"/>
      <c r="H18" s="764"/>
      <c r="I18" s="764"/>
      <c r="J18" s="764"/>
      <c r="K18" s="764"/>
      <c r="L18" s="764"/>
      <c r="M18" s="764"/>
      <c r="N18" s="764"/>
      <c r="O18" s="764"/>
      <c r="P18" s="764"/>
      <c r="Q18" s="764"/>
      <c r="R18" s="764"/>
      <c r="S18" s="764"/>
      <c r="T18" s="764"/>
      <c r="U18" s="764"/>
      <c r="V18" s="764"/>
      <c r="W18" s="764"/>
      <c r="X18" s="764"/>
      <c r="Y18" s="764"/>
      <c r="Z18" s="764"/>
    </row>
    <row r="19" spans="1:26" s="713" customFormat="1" ht="12.75" customHeight="1" x14ac:dyDescent="0.2">
      <c r="A19" s="1289" t="s">
        <v>621</v>
      </c>
      <c r="B19" s="1289"/>
      <c r="C19" s="1289"/>
      <c r="D19" s="1289"/>
      <c r="E19" s="1289"/>
      <c r="F19" s="764"/>
      <c r="G19" s="764"/>
      <c r="H19" s="764"/>
      <c r="I19" s="764"/>
      <c r="J19" s="764"/>
      <c r="K19" s="764"/>
      <c r="L19" s="764"/>
      <c r="M19" s="764"/>
      <c r="N19" s="764"/>
      <c r="O19" s="764"/>
      <c r="P19" s="764"/>
      <c r="Q19" s="764"/>
      <c r="R19" s="764"/>
      <c r="S19" s="764"/>
      <c r="T19" s="764"/>
      <c r="U19" s="764"/>
      <c r="V19" s="764"/>
      <c r="W19" s="764"/>
      <c r="X19" s="764"/>
      <c r="Y19" s="764"/>
      <c r="Z19" s="764"/>
    </row>
    <row r="20" spans="1:26" s="713" customFormat="1" ht="12.75" customHeight="1" x14ac:dyDescent="0.2">
      <c r="A20" s="764"/>
      <c r="B20" s="764"/>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row>
    <row r="21" spans="1:26" s="713" customFormat="1" ht="12.75" customHeight="1" x14ac:dyDescent="0.2">
      <c r="A21" s="765" t="s">
        <v>96</v>
      </c>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row>
    <row r="22" spans="1:26" s="713" customFormat="1" ht="12.75" customHeight="1" x14ac:dyDescent="0.2">
      <c r="A22" s="1260" t="s">
        <v>622</v>
      </c>
      <c r="B22" s="1260"/>
      <c r="C22" s="1260"/>
      <c r="D22" s="1260"/>
      <c r="E22" s="1260"/>
      <c r="F22" s="1260"/>
      <c r="G22" s="1260"/>
      <c r="H22" s="1260"/>
      <c r="I22" s="1260"/>
      <c r="J22" s="1260"/>
      <c r="K22" s="1260"/>
      <c r="L22" s="1260"/>
      <c r="M22" s="1260"/>
      <c r="N22" s="1260"/>
      <c r="O22" s="1260"/>
      <c r="P22" s="1260"/>
      <c r="Q22" s="766"/>
      <c r="R22" s="766"/>
      <c r="S22" s="766"/>
      <c r="T22" s="766"/>
      <c r="U22" s="766"/>
      <c r="V22" s="766"/>
      <c r="W22" s="766"/>
      <c r="X22" s="766"/>
      <c r="Y22" s="766"/>
      <c r="Z22" s="766"/>
    </row>
    <row r="23" spans="1:26" s="713" customFormat="1" ht="12.75" customHeight="1" x14ac:dyDescent="0.2">
      <c r="A23" s="1260"/>
      <c r="B23" s="1260"/>
      <c r="C23" s="1260"/>
      <c r="D23" s="1260"/>
      <c r="E23" s="1260"/>
      <c r="F23" s="1260"/>
      <c r="G23" s="1260"/>
      <c r="H23" s="1260"/>
      <c r="I23" s="1260"/>
      <c r="J23" s="1260"/>
      <c r="K23" s="1260"/>
      <c r="L23" s="1260"/>
      <c r="M23" s="1260"/>
      <c r="N23" s="1260"/>
      <c r="O23" s="1260"/>
      <c r="P23" s="1260"/>
      <c r="Q23" s="766"/>
      <c r="R23" s="766"/>
      <c r="S23" s="766"/>
      <c r="T23" s="766"/>
      <c r="U23" s="766"/>
      <c r="V23" s="766"/>
      <c r="W23" s="766"/>
      <c r="X23" s="766"/>
      <c r="Y23" s="766"/>
      <c r="Z23" s="766"/>
    </row>
    <row r="24" spans="1:26" s="713" customFormat="1" ht="12.75" customHeight="1" x14ac:dyDescent="0.2">
      <c r="A24" s="1260"/>
      <c r="B24" s="1260"/>
      <c r="C24" s="1260"/>
      <c r="D24" s="1260"/>
      <c r="E24" s="1260"/>
      <c r="F24" s="1260"/>
      <c r="G24" s="1260"/>
      <c r="H24" s="1260"/>
      <c r="I24" s="1260"/>
      <c r="J24" s="1260"/>
      <c r="K24" s="1260"/>
      <c r="L24" s="1260"/>
      <c r="M24" s="1260"/>
      <c r="N24" s="1260"/>
      <c r="O24" s="1260"/>
      <c r="P24" s="1260"/>
      <c r="Q24" s="766"/>
      <c r="R24" s="766"/>
      <c r="S24" s="766"/>
      <c r="T24" s="766"/>
      <c r="U24" s="766"/>
      <c r="V24" s="766"/>
      <c r="W24" s="766"/>
      <c r="X24" s="766"/>
      <c r="Y24" s="766"/>
      <c r="Z24" s="766"/>
    </row>
    <row r="25" spans="1:26" s="713" customFormat="1" ht="12.75" customHeight="1" x14ac:dyDescent="0.2">
      <c r="A25" s="1260"/>
      <c r="B25" s="1260"/>
      <c r="C25" s="1260"/>
      <c r="D25" s="1260"/>
      <c r="E25" s="1260"/>
      <c r="F25" s="1260"/>
      <c r="G25" s="1260"/>
      <c r="H25" s="1260"/>
      <c r="I25" s="1260"/>
      <c r="J25" s="1260"/>
      <c r="K25" s="1260"/>
      <c r="L25" s="1260"/>
      <c r="M25" s="1260"/>
      <c r="N25" s="1260"/>
      <c r="O25" s="1260"/>
      <c r="P25" s="1260"/>
      <c r="Q25" s="766"/>
      <c r="R25" s="766"/>
      <c r="S25" s="766"/>
      <c r="T25" s="766"/>
      <c r="U25" s="766"/>
      <c r="V25" s="766"/>
      <c r="W25" s="766"/>
      <c r="X25" s="766"/>
      <c r="Y25" s="766"/>
      <c r="Z25" s="766"/>
    </row>
    <row r="26" spans="1:26" s="713" customFormat="1" ht="12.75" customHeight="1" x14ac:dyDescent="0.2">
      <c r="A26" s="1302" t="s">
        <v>623</v>
      </c>
      <c r="B26" s="1302"/>
      <c r="C26" s="1302"/>
      <c r="D26" s="1302"/>
      <c r="E26" s="1302"/>
      <c r="F26" s="1302"/>
      <c r="G26" s="1302"/>
      <c r="H26" s="1302"/>
      <c r="I26" s="1302"/>
      <c r="J26" s="1302"/>
      <c r="K26" s="1302"/>
      <c r="L26" s="1302"/>
      <c r="M26" s="1302"/>
      <c r="N26" s="1302"/>
      <c r="O26" s="1302"/>
      <c r="P26" s="1302"/>
      <c r="Q26" s="767"/>
      <c r="R26" s="767"/>
      <c r="S26" s="767"/>
      <c r="T26" s="767"/>
      <c r="U26" s="767"/>
      <c r="V26" s="767"/>
      <c r="W26" s="767"/>
      <c r="X26" s="767"/>
      <c r="Y26" s="767"/>
      <c r="Z26" s="767"/>
    </row>
    <row r="27" spans="1:26" s="713" customFormat="1" ht="12.75" customHeight="1" x14ac:dyDescent="0.2">
      <c r="A27" s="1302" t="s">
        <v>624</v>
      </c>
      <c r="B27" s="1302"/>
      <c r="C27" s="1302"/>
      <c r="D27" s="1302"/>
      <c r="E27" s="1302"/>
      <c r="F27" s="1302"/>
      <c r="G27" s="1302"/>
      <c r="H27" s="1302"/>
      <c r="I27" s="1302"/>
      <c r="J27" s="1302"/>
      <c r="K27" s="1302"/>
      <c r="L27" s="1302"/>
      <c r="M27" s="1302"/>
      <c r="N27" s="1302"/>
      <c r="O27" s="1302"/>
      <c r="P27" s="1302"/>
      <c r="Q27" s="767"/>
      <c r="R27" s="764"/>
      <c r="S27" s="764"/>
      <c r="T27" s="764"/>
      <c r="U27" s="764"/>
      <c r="V27" s="764"/>
      <c r="W27" s="764"/>
      <c r="X27" s="764"/>
      <c r="Y27" s="764"/>
      <c r="Z27" s="764"/>
    </row>
    <row r="28" spans="1:26" s="713" customFormat="1" ht="12.75" customHeight="1" x14ac:dyDescent="0.2">
      <c r="A28" s="1302" t="s">
        <v>625</v>
      </c>
      <c r="B28" s="1302"/>
      <c r="C28" s="1302"/>
      <c r="D28" s="1302"/>
      <c r="E28" s="1302"/>
      <c r="F28" s="1302"/>
      <c r="G28" s="1302"/>
      <c r="H28" s="1302"/>
      <c r="I28" s="1302"/>
      <c r="J28" s="1302"/>
      <c r="K28" s="1302"/>
      <c r="L28" s="1302"/>
      <c r="M28" s="1302"/>
      <c r="N28" s="1302"/>
      <c r="O28" s="1302"/>
      <c r="P28" s="1302"/>
      <c r="Q28" s="764"/>
      <c r="R28" s="764"/>
      <c r="S28" s="764"/>
      <c r="T28" s="764"/>
      <c r="U28" s="764"/>
      <c r="V28" s="764"/>
      <c r="W28" s="764"/>
      <c r="X28" s="764"/>
      <c r="Y28" s="764"/>
      <c r="Z28" s="764"/>
    </row>
    <row r="29" spans="1:26" s="713" customFormat="1" ht="12.75" customHeight="1" x14ac:dyDescent="0.2">
      <c r="A29" s="1302" t="s">
        <v>626</v>
      </c>
      <c r="B29" s="1302"/>
      <c r="C29" s="1302"/>
      <c r="D29" s="1302"/>
      <c r="E29" s="1302"/>
      <c r="F29" s="1302"/>
      <c r="G29" s="1302"/>
      <c r="H29" s="1302"/>
      <c r="I29" s="1302"/>
      <c r="J29" s="1302"/>
      <c r="K29" s="1302"/>
      <c r="L29" s="1302"/>
      <c r="M29" s="1302"/>
      <c r="N29" s="1302"/>
      <c r="O29" s="1302"/>
      <c r="P29" s="1302"/>
      <c r="Q29" s="764"/>
      <c r="R29" s="764"/>
      <c r="S29" s="764"/>
      <c r="T29" s="764"/>
      <c r="U29" s="764"/>
      <c r="V29" s="764"/>
      <c r="W29" s="764"/>
      <c r="X29" s="764"/>
      <c r="Y29" s="764"/>
      <c r="Z29" s="764"/>
    </row>
    <row r="30" spans="1:26" s="713" customFormat="1" ht="12.75" customHeight="1" x14ac:dyDescent="0.2">
      <c r="A30" s="1302" t="s">
        <v>627</v>
      </c>
      <c r="B30" s="1302"/>
      <c r="C30" s="1302"/>
      <c r="D30" s="1302"/>
      <c r="E30" s="1302"/>
      <c r="F30" s="1302"/>
      <c r="G30" s="1302"/>
      <c r="H30" s="1302"/>
      <c r="I30" s="1302"/>
      <c r="J30" s="1302"/>
      <c r="K30" s="1302"/>
      <c r="L30" s="1302"/>
      <c r="M30" s="1302"/>
      <c r="N30" s="1302"/>
      <c r="O30" s="1302"/>
      <c r="P30" s="1302"/>
      <c r="Q30" s="714"/>
      <c r="R30" s="714"/>
      <c r="S30" s="714"/>
      <c r="T30" s="714"/>
      <c r="U30" s="714"/>
      <c r="V30" s="714"/>
      <c r="W30" s="714"/>
      <c r="X30" s="714"/>
      <c r="Y30" s="714"/>
      <c r="Z30" s="714"/>
    </row>
    <row r="31" spans="1:26" s="713" customFormat="1" ht="12.75" customHeight="1" x14ac:dyDescent="0.2">
      <c r="A31" s="1302"/>
      <c r="B31" s="1302"/>
      <c r="C31" s="1302"/>
      <c r="D31" s="1302"/>
      <c r="E31" s="1302"/>
      <c r="F31" s="1302"/>
      <c r="G31" s="1302"/>
      <c r="H31" s="1302"/>
      <c r="I31" s="1302"/>
      <c r="J31" s="1302"/>
      <c r="K31" s="1302"/>
      <c r="L31" s="1302"/>
      <c r="M31" s="1302"/>
      <c r="N31" s="1302"/>
      <c r="O31" s="1302"/>
      <c r="P31" s="1302"/>
      <c r="Q31" s="714"/>
      <c r="R31" s="714"/>
      <c r="S31" s="714"/>
      <c r="T31" s="714"/>
      <c r="U31" s="714"/>
      <c r="V31" s="714"/>
      <c r="W31" s="714"/>
      <c r="X31" s="714"/>
      <c r="Y31" s="714"/>
      <c r="Z31" s="714"/>
    </row>
    <row r="32" spans="1:26" s="713" customFormat="1" ht="12.75" customHeight="1" x14ac:dyDescent="0.2">
      <c r="A32" s="1302"/>
      <c r="B32" s="1302"/>
      <c r="C32" s="1302"/>
      <c r="D32" s="1302"/>
      <c r="E32" s="1302"/>
      <c r="F32" s="1302"/>
      <c r="G32" s="1302"/>
      <c r="H32" s="1302"/>
      <c r="I32" s="1302"/>
      <c r="J32" s="1302"/>
      <c r="K32" s="1302"/>
      <c r="L32" s="1302"/>
      <c r="M32" s="1302"/>
      <c r="N32" s="1302"/>
      <c r="O32" s="1302"/>
      <c r="P32" s="1302"/>
      <c r="Q32" s="764"/>
      <c r="R32" s="764"/>
      <c r="S32" s="764"/>
      <c r="T32" s="764"/>
      <c r="U32" s="764"/>
      <c r="V32" s="764"/>
      <c r="W32" s="764"/>
      <c r="X32" s="764"/>
      <c r="Y32" s="764"/>
      <c r="Z32" s="764"/>
    </row>
    <row r="33" spans="1:26" s="713" customFormat="1" ht="12.75" customHeight="1" x14ac:dyDescent="0.2">
      <c r="A33" s="1302" t="s">
        <v>628</v>
      </c>
      <c r="B33" s="1302"/>
      <c r="C33" s="1302"/>
      <c r="D33" s="1302"/>
      <c r="E33" s="1302"/>
      <c r="F33" s="1302"/>
      <c r="G33" s="1302"/>
      <c r="H33" s="1302"/>
      <c r="I33" s="1302"/>
      <c r="J33" s="1302"/>
      <c r="K33" s="1302"/>
      <c r="L33" s="1302"/>
      <c r="M33" s="1302"/>
      <c r="N33" s="1302"/>
      <c r="O33" s="1302"/>
      <c r="P33" s="1302"/>
      <c r="Q33" s="767"/>
      <c r="R33" s="767"/>
      <c r="S33" s="767"/>
      <c r="T33" s="767"/>
      <c r="U33" s="767"/>
      <c r="V33" s="767"/>
      <c r="W33" s="767"/>
      <c r="X33" s="767"/>
      <c r="Y33" s="767"/>
      <c r="Z33" s="767"/>
    </row>
    <row r="34" spans="1:26" s="713" customFormat="1" ht="12.75" customHeight="1" x14ac:dyDescent="0.2">
      <c r="A34" s="764"/>
      <c r="B34" s="764"/>
      <c r="C34" s="764"/>
      <c r="D34" s="764"/>
      <c r="E34" s="764"/>
      <c r="F34" s="764"/>
      <c r="G34" s="764"/>
      <c r="H34" s="764"/>
      <c r="I34" s="764"/>
      <c r="J34" s="764"/>
      <c r="K34" s="764"/>
      <c r="L34" s="764"/>
      <c r="M34" s="764"/>
      <c r="N34" s="764"/>
      <c r="O34" s="764"/>
      <c r="P34" s="764"/>
      <c r="Q34" s="764"/>
      <c r="R34" s="764"/>
      <c r="S34" s="764"/>
      <c r="T34" s="764"/>
      <c r="U34" s="764"/>
      <c r="V34" s="764"/>
      <c r="W34" s="764"/>
      <c r="X34" s="764"/>
      <c r="Y34" s="764"/>
      <c r="Z34" s="764"/>
    </row>
    <row r="35" spans="1:26" s="713" customFormat="1" ht="12.75" customHeight="1" x14ac:dyDescent="0.2">
      <c r="A35" s="1289" t="s">
        <v>22</v>
      </c>
      <c r="B35" s="1289"/>
      <c r="C35" s="1289"/>
      <c r="D35" s="764"/>
      <c r="E35" s="764"/>
      <c r="F35" s="764"/>
      <c r="G35" s="764"/>
      <c r="H35" s="764"/>
      <c r="I35" s="764"/>
      <c r="J35" s="764"/>
      <c r="K35" s="764"/>
      <c r="L35" s="764"/>
      <c r="M35" s="764"/>
      <c r="N35" s="764"/>
      <c r="O35" s="764"/>
      <c r="P35" s="764"/>
      <c r="Q35" s="764"/>
      <c r="R35" s="764"/>
      <c r="S35" s="764"/>
      <c r="T35" s="764"/>
      <c r="U35" s="764"/>
      <c r="V35" s="764"/>
      <c r="W35" s="764"/>
      <c r="X35" s="764"/>
      <c r="Y35" s="764"/>
      <c r="Z35" s="764"/>
    </row>
    <row r="36" spans="1:26" ht="12.75" customHeight="1" x14ac:dyDescent="0.2"/>
    <row r="37" spans="1:26" ht="12.75" customHeight="1" x14ac:dyDescent="0.2"/>
    <row r="38" spans="1:26" ht="12.75" customHeight="1" x14ac:dyDescent="0.2"/>
    <row r="39" spans="1:26" ht="12.75" customHeight="1" x14ac:dyDescent="0.2"/>
    <row r="40" spans="1:26" ht="12.75" customHeight="1" x14ac:dyDescent="0.2"/>
    <row r="41" spans="1:26" ht="12.75" customHeight="1" x14ac:dyDescent="0.2"/>
    <row r="42" spans="1:26" ht="12.75" customHeight="1" x14ac:dyDescent="0.2"/>
    <row r="43" spans="1:26" ht="12.75" customHeight="1" x14ac:dyDescent="0.2"/>
    <row r="44" spans="1:26" ht="12.75" customHeight="1" x14ac:dyDescent="0.2"/>
    <row r="45" spans="1:26" ht="12.75" customHeight="1" x14ac:dyDescent="0.2"/>
    <row r="46" spans="1:26" ht="12.75" customHeight="1" x14ac:dyDescent="0.2"/>
  </sheetData>
  <mergeCells count="36">
    <mergeCell ref="A35:C35"/>
    <mergeCell ref="A16:E16"/>
    <mergeCell ref="A17:E17"/>
    <mergeCell ref="A18:E18"/>
    <mergeCell ref="A19:E19"/>
    <mergeCell ref="A22:P25"/>
    <mergeCell ref="A26:P26"/>
    <mergeCell ref="A27:P27"/>
    <mergeCell ref="A28:P28"/>
    <mergeCell ref="A29:P29"/>
    <mergeCell ref="A30:P32"/>
    <mergeCell ref="A33:P33"/>
    <mergeCell ref="X7:X8"/>
    <mergeCell ref="Z7:Z8"/>
    <mergeCell ref="A12:F12"/>
    <mergeCell ref="A13:Z13"/>
    <mergeCell ref="A14:E14"/>
    <mergeCell ref="T7:T8"/>
    <mergeCell ref="V7:V8"/>
    <mergeCell ref="A15:E15"/>
    <mergeCell ref="L7:L8"/>
    <mergeCell ref="N7:N8"/>
    <mergeCell ref="P7:P8"/>
    <mergeCell ref="R7:R8"/>
    <mergeCell ref="A7:A8"/>
    <mergeCell ref="C7:C8"/>
    <mergeCell ref="D7:D8"/>
    <mergeCell ref="F7:F8"/>
    <mergeCell ref="H7:H8"/>
    <mergeCell ref="J7:J8"/>
    <mergeCell ref="A1:H1"/>
    <mergeCell ref="K1:N1"/>
    <mergeCell ref="A3:J3"/>
    <mergeCell ref="J5:Z5"/>
    <mergeCell ref="J6:R6"/>
    <mergeCell ref="T6:Z6"/>
  </mergeCells>
  <hyperlinks>
    <hyperlink ref="K1" location="Contents!A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showGridLines="0" workbookViewId="0">
      <selection sqref="A1:C1"/>
    </sheetView>
  </sheetViews>
  <sheetFormatPr defaultRowHeight="12.75" x14ac:dyDescent="0.2"/>
  <cols>
    <col min="1" max="1" width="20.28515625" style="41" bestFit="1" customWidth="1"/>
    <col min="2" max="4" width="23.140625" style="41" customWidth="1"/>
    <col min="5" max="5" width="11.140625" style="82" customWidth="1"/>
    <col min="6" max="6" width="11.140625" style="41" customWidth="1"/>
    <col min="7" max="16384" width="9.140625" style="41"/>
  </cols>
  <sheetData>
    <row r="1" spans="1:9" ht="18" customHeight="1" x14ac:dyDescent="0.25">
      <c r="A1" s="989" t="s">
        <v>23</v>
      </c>
      <c r="B1" s="989"/>
      <c r="C1" s="989"/>
      <c r="D1" s="7"/>
      <c r="E1" s="1024" t="s">
        <v>24</v>
      </c>
      <c r="F1" s="1024"/>
    </row>
    <row r="2" spans="1:9" ht="15" customHeight="1" x14ac:dyDescent="0.2"/>
    <row r="3" spans="1:9" s="83" customFormat="1" ht="12.75" customHeight="1" x14ac:dyDescent="0.2">
      <c r="A3" s="1004" t="s">
        <v>100</v>
      </c>
      <c r="B3" s="1004"/>
      <c r="C3" s="1004"/>
      <c r="D3" s="1004"/>
      <c r="E3" s="47"/>
      <c r="F3" s="1006"/>
      <c r="G3" s="1006"/>
    </row>
    <row r="4" spans="1:9" ht="15" customHeight="1" x14ac:dyDescent="0.2"/>
    <row r="5" spans="1:9" x14ac:dyDescent="0.2">
      <c r="A5" s="1025" t="s">
        <v>101</v>
      </c>
      <c r="B5" s="1013" t="s">
        <v>102</v>
      </c>
      <c r="C5" s="1013" t="s">
        <v>103</v>
      </c>
      <c r="D5" s="1013" t="s">
        <v>92</v>
      </c>
      <c r="G5" s="84"/>
    </row>
    <row r="6" spans="1:9" ht="15.75" customHeight="1" x14ac:dyDescent="0.2">
      <c r="A6" s="1026"/>
      <c r="B6" s="1014"/>
      <c r="C6" s="1014"/>
      <c r="D6" s="1014"/>
    </row>
    <row r="7" spans="1:9" x14ac:dyDescent="0.2">
      <c r="A7" s="1027"/>
      <c r="B7" s="1015"/>
      <c r="C7" s="1015"/>
      <c r="D7" s="1015"/>
    </row>
    <row r="8" spans="1:9" x14ac:dyDescent="0.2">
      <c r="A8" s="85"/>
      <c r="B8" s="86"/>
      <c r="C8" s="86"/>
      <c r="D8" s="86"/>
      <c r="E8" s="82">
        <v>0</v>
      </c>
    </row>
    <row r="9" spans="1:9" ht="15.75" customHeight="1" x14ac:dyDescent="0.2">
      <c r="A9" s="87" t="s">
        <v>104</v>
      </c>
      <c r="B9" s="88">
        <v>-5.3072625698324018E-3</v>
      </c>
      <c r="C9" s="88">
        <v>-2.4377856780091415E-3</v>
      </c>
      <c r="D9" s="88">
        <v>-7.7450482478415442E-3</v>
      </c>
      <c r="E9" s="82">
        <v>1</v>
      </c>
      <c r="F9" s="40"/>
      <c r="G9" s="89"/>
      <c r="H9" s="89"/>
      <c r="I9" s="89"/>
    </row>
    <row r="10" spans="1:9" x14ac:dyDescent="0.2">
      <c r="A10" s="87" t="s">
        <v>105</v>
      </c>
      <c r="B10" s="88">
        <v>-5.5062780785623778E-3</v>
      </c>
      <c r="C10" s="88">
        <v>-8.2939753484621587E-4</v>
      </c>
      <c r="D10" s="88">
        <v>-6.3356756134085937E-3</v>
      </c>
      <c r="E10" s="82">
        <v>2</v>
      </c>
      <c r="F10" s="40"/>
      <c r="G10" s="89"/>
      <c r="H10" s="89"/>
      <c r="I10" s="89"/>
    </row>
    <row r="11" spans="1:9" x14ac:dyDescent="0.2">
      <c r="A11" s="87" t="s">
        <v>106</v>
      </c>
      <c r="B11" s="88">
        <v>3.1468531468531469E-4</v>
      </c>
      <c r="C11" s="88">
        <v>-5.7342657342657347E-3</v>
      </c>
      <c r="D11" s="88">
        <v>-5.4195804195804193E-3</v>
      </c>
      <c r="E11" s="82">
        <v>3</v>
      </c>
      <c r="F11" s="40"/>
      <c r="G11" s="89"/>
      <c r="H11" s="89"/>
      <c r="I11" s="89"/>
    </row>
    <row r="12" spans="1:9" x14ac:dyDescent="0.2">
      <c r="A12" s="87" t="s">
        <v>107</v>
      </c>
      <c r="B12" s="88">
        <v>-2.9237808280325856E-3</v>
      </c>
      <c r="C12" s="88">
        <v>-2.4327642004240597E-3</v>
      </c>
      <c r="D12" s="88">
        <v>-5.3565450284566458E-3</v>
      </c>
      <c r="E12" s="82">
        <v>4</v>
      </c>
      <c r="F12" s="40"/>
      <c r="G12" s="89"/>
      <c r="H12" s="89"/>
      <c r="I12" s="89"/>
    </row>
    <row r="13" spans="1:9" x14ac:dyDescent="0.2">
      <c r="A13" s="87" t="s">
        <v>108</v>
      </c>
      <c r="B13" s="88">
        <v>-5.3061224489795921E-3</v>
      </c>
      <c r="C13" s="88">
        <v>8.5343228200371053E-4</v>
      </c>
      <c r="D13" s="88">
        <v>-4.4526901669758815E-3</v>
      </c>
      <c r="E13" s="82">
        <v>5</v>
      </c>
      <c r="F13" s="40"/>
      <c r="G13" s="89"/>
      <c r="H13" s="89"/>
      <c r="I13" s="89"/>
    </row>
    <row r="14" spans="1:9" x14ac:dyDescent="0.2">
      <c r="A14" s="87" t="s">
        <v>109</v>
      </c>
      <c r="B14" s="88">
        <v>-5.1993067590987868E-4</v>
      </c>
      <c r="C14" s="88">
        <v>-3.3795493934142113E-3</v>
      </c>
      <c r="D14" s="88">
        <v>-3.8994800693240902E-3</v>
      </c>
      <c r="E14" s="82">
        <v>6</v>
      </c>
      <c r="F14" s="40"/>
      <c r="G14" s="89"/>
      <c r="H14" s="89"/>
      <c r="I14" s="89"/>
    </row>
    <row r="15" spans="1:9" x14ac:dyDescent="0.2">
      <c r="A15" s="87" t="s">
        <v>110</v>
      </c>
      <c r="B15" s="88">
        <v>-4.2050224611532511E-3</v>
      </c>
      <c r="C15" s="88">
        <v>4.4922306502687972E-4</v>
      </c>
      <c r="D15" s="88">
        <v>-3.7557993961263715E-3</v>
      </c>
      <c r="E15" s="82">
        <v>7</v>
      </c>
      <c r="F15" s="40"/>
      <c r="G15" s="89"/>
      <c r="H15" s="89"/>
      <c r="I15" s="89"/>
    </row>
    <row r="16" spans="1:9" x14ac:dyDescent="0.2">
      <c r="A16" s="87" t="s">
        <v>111</v>
      </c>
      <c r="B16" s="88">
        <v>-5.2949061662198394E-3</v>
      </c>
      <c r="C16" s="88">
        <v>2.5469168900804288E-3</v>
      </c>
      <c r="D16" s="88">
        <v>-2.7479892761394101E-3</v>
      </c>
      <c r="E16" s="82">
        <v>8</v>
      </c>
      <c r="F16" s="40"/>
      <c r="G16" s="89"/>
      <c r="H16" s="89"/>
      <c r="I16" s="89"/>
    </row>
    <row r="17" spans="1:9" x14ac:dyDescent="0.2">
      <c r="A17" s="87" t="s">
        <v>112</v>
      </c>
      <c r="B17" s="88">
        <v>-2.0254750469826687E-3</v>
      </c>
      <c r="C17" s="88">
        <v>-6.8907913969513469E-4</v>
      </c>
      <c r="D17" s="88">
        <v>-2.7145541866778031E-3</v>
      </c>
      <c r="E17" s="82">
        <v>9</v>
      </c>
      <c r="F17" s="40"/>
      <c r="G17" s="89"/>
      <c r="H17" s="89"/>
      <c r="I17" s="89"/>
    </row>
    <row r="18" spans="1:9" x14ac:dyDescent="0.2">
      <c r="A18" s="87" t="s">
        <v>113</v>
      </c>
      <c r="B18" s="88">
        <v>-3.5345717234262124E-3</v>
      </c>
      <c r="C18" s="88">
        <v>1.4705882352941176E-3</v>
      </c>
      <c r="D18" s="88">
        <v>-2.0639834881320948E-3</v>
      </c>
      <c r="E18" s="82">
        <v>10</v>
      </c>
      <c r="F18" s="40"/>
      <c r="G18" s="89"/>
      <c r="H18" s="89"/>
      <c r="I18" s="89"/>
    </row>
    <row r="19" spans="1:9" x14ac:dyDescent="0.2">
      <c r="A19" s="87" t="s">
        <v>114</v>
      </c>
      <c r="B19" s="88">
        <v>7.9449961802902981E-4</v>
      </c>
      <c r="C19" s="88">
        <v>-2.0550038197097022E-3</v>
      </c>
      <c r="D19" s="88">
        <v>-1.2605042016806723E-3</v>
      </c>
      <c r="E19" s="82">
        <v>11</v>
      </c>
      <c r="F19" s="40"/>
      <c r="G19" s="89"/>
      <c r="H19" s="89"/>
      <c r="I19" s="89"/>
    </row>
    <row r="20" spans="1:9" x14ac:dyDescent="0.2">
      <c r="A20" s="87" t="s">
        <v>115</v>
      </c>
      <c r="B20" s="88">
        <v>-5.5555555555555558E-3</v>
      </c>
      <c r="C20" s="88">
        <v>4.4018459353922616E-3</v>
      </c>
      <c r="D20" s="88">
        <v>-1.1537096201632944E-3</v>
      </c>
      <c r="E20" s="82">
        <v>12</v>
      </c>
      <c r="F20" s="40"/>
      <c r="G20" s="89"/>
      <c r="H20" s="89"/>
      <c r="I20" s="89"/>
    </row>
    <row r="21" spans="1:9" x14ac:dyDescent="0.2">
      <c r="A21" s="87" t="s">
        <v>116</v>
      </c>
      <c r="B21" s="88">
        <v>-8.7463556851311952E-4</v>
      </c>
      <c r="C21" s="88">
        <v>-9.7181729834791062E-5</v>
      </c>
      <c r="D21" s="88">
        <v>-9.7181729834791054E-4</v>
      </c>
      <c r="E21" s="82">
        <v>13</v>
      </c>
      <c r="F21" s="40"/>
      <c r="G21" s="89"/>
      <c r="H21" s="89"/>
      <c r="I21" s="89"/>
    </row>
    <row r="22" spans="1:9" x14ac:dyDescent="0.2">
      <c r="A22" s="87" t="s">
        <v>117</v>
      </c>
      <c r="B22" s="88">
        <v>-2.6816467114974579E-3</v>
      </c>
      <c r="C22" s="88">
        <v>1.8615712645563391E-3</v>
      </c>
      <c r="D22" s="88">
        <v>-8.2007544694111863E-4</v>
      </c>
      <c r="E22" s="82">
        <v>14</v>
      </c>
      <c r="F22" s="40"/>
      <c r="G22" s="89"/>
      <c r="H22" s="89"/>
      <c r="I22" s="89"/>
    </row>
    <row r="23" spans="1:9" x14ac:dyDescent="0.2">
      <c r="A23" s="87" t="s">
        <v>118</v>
      </c>
      <c r="B23" s="88">
        <v>-2.1652881447111827E-3</v>
      </c>
      <c r="C23" s="88">
        <v>2.434268038464125E-3</v>
      </c>
      <c r="D23" s="88">
        <v>2.6897989375294196E-4</v>
      </c>
      <c r="E23" s="82">
        <v>15</v>
      </c>
      <c r="F23" s="40"/>
      <c r="G23" s="89"/>
      <c r="H23" s="89"/>
      <c r="I23" s="89"/>
    </row>
    <row r="24" spans="1:9" x14ac:dyDescent="0.2">
      <c r="A24" s="87" t="s">
        <v>119</v>
      </c>
      <c r="B24" s="88">
        <v>-1.0677726791387223E-3</v>
      </c>
      <c r="C24" s="88">
        <v>1.7149076361924933E-3</v>
      </c>
      <c r="D24" s="88">
        <v>6.4713495705377103E-4</v>
      </c>
      <c r="E24" s="82">
        <v>16</v>
      </c>
      <c r="F24" s="40"/>
      <c r="G24" s="89"/>
      <c r="H24" s="89"/>
      <c r="I24" s="89"/>
    </row>
    <row r="25" spans="1:9" x14ac:dyDescent="0.2">
      <c r="A25" s="87" t="s">
        <v>120</v>
      </c>
      <c r="B25" s="88">
        <v>-3.4017207147584382E-3</v>
      </c>
      <c r="C25" s="88">
        <v>4.6591661151555259E-3</v>
      </c>
      <c r="D25" s="88">
        <v>1.2574454003970879E-3</v>
      </c>
      <c r="E25" s="82">
        <v>17</v>
      </c>
      <c r="F25" s="40"/>
      <c r="G25" s="89"/>
      <c r="H25" s="89"/>
      <c r="I25" s="89"/>
    </row>
    <row r="26" spans="1:9" x14ac:dyDescent="0.2">
      <c r="A26" s="87" t="s">
        <v>121</v>
      </c>
      <c r="B26" s="88">
        <v>-1.2552301255230125E-3</v>
      </c>
      <c r="C26" s="88">
        <v>2.5666645850246673E-3</v>
      </c>
      <c r="D26" s="88">
        <v>1.3114344595016548E-3</v>
      </c>
      <c r="E26" s="82">
        <v>18</v>
      </c>
      <c r="F26" s="40"/>
      <c r="G26" s="89"/>
      <c r="H26" s="89"/>
      <c r="I26" s="89"/>
    </row>
    <row r="27" spans="1:9" x14ac:dyDescent="0.2">
      <c r="A27" s="87" t="s">
        <v>122</v>
      </c>
      <c r="B27" s="88">
        <v>-1.8550927546377319E-3</v>
      </c>
      <c r="C27" s="88">
        <v>3.2013139118494387E-3</v>
      </c>
      <c r="D27" s="88">
        <v>1.3462211572117066E-3</v>
      </c>
      <c r="E27" s="82">
        <v>19</v>
      </c>
      <c r="F27" s="40"/>
      <c r="G27" s="89"/>
      <c r="H27" s="89"/>
      <c r="I27" s="89"/>
    </row>
    <row r="28" spans="1:9" x14ac:dyDescent="0.2">
      <c r="A28" s="87" t="s">
        <v>123</v>
      </c>
      <c r="B28" s="88">
        <v>-2.4619440428607876E-3</v>
      </c>
      <c r="C28" s="88">
        <v>3.9926864529296708E-3</v>
      </c>
      <c r="D28" s="88">
        <v>1.5307424100688834E-3</v>
      </c>
      <c r="E28" s="82">
        <v>20</v>
      </c>
      <c r="F28" s="40"/>
      <c r="G28" s="89"/>
      <c r="H28" s="89"/>
      <c r="I28" s="89"/>
    </row>
    <row r="29" spans="1:9" x14ac:dyDescent="0.2">
      <c r="A29" s="87" t="s">
        <v>124</v>
      </c>
      <c r="B29" s="88">
        <v>-1.6091741422361971E-3</v>
      </c>
      <c r="C29" s="88">
        <v>3.4587995930824007E-3</v>
      </c>
      <c r="D29" s="88">
        <v>1.8496254508462036E-3</v>
      </c>
      <c r="E29" s="82">
        <v>21</v>
      </c>
      <c r="F29" s="40"/>
      <c r="G29" s="89"/>
      <c r="H29" s="89"/>
      <c r="I29" s="89"/>
    </row>
    <row r="30" spans="1:9" x14ac:dyDescent="0.2">
      <c r="A30" s="87" t="s">
        <v>125</v>
      </c>
      <c r="B30" s="88">
        <v>-3.63415058250739E-3</v>
      </c>
      <c r="C30" s="88">
        <v>5.8076856198921931E-3</v>
      </c>
      <c r="D30" s="88">
        <v>2.1735350373848026E-3</v>
      </c>
      <c r="E30" s="82">
        <v>22</v>
      </c>
      <c r="F30" s="40"/>
      <c r="G30" s="89"/>
      <c r="H30" s="89"/>
      <c r="I30" s="89"/>
    </row>
    <row r="31" spans="1:9" x14ac:dyDescent="0.2">
      <c r="A31" s="90" t="s">
        <v>126</v>
      </c>
      <c r="B31" s="88">
        <v>-1.4125866391387701E-3</v>
      </c>
      <c r="C31" s="88">
        <v>3.8642899277392716E-3</v>
      </c>
      <c r="D31" s="88">
        <v>2.4517032886005015E-3</v>
      </c>
      <c r="E31" s="82">
        <v>23</v>
      </c>
      <c r="F31" s="40"/>
      <c r="G31" s="89"/>
      <c r="H31" s="89"/>
      <c r="I31" s="89"/>
    </row>
    <row r="32" spans="1:9" x14ac:dyDescent="0.2">
      <c r="A32" s="87" t="s">
        <v>127</v>
      </c>
      <c r="B32" s="88">
        <v>-1.4646258289593614E-3</v>
      </c>
      <c r="C32" s="88">
        <v>4.1361536285633464E-3</v>
      </c>
      <c r="D32" s="88">
        <v>2.6715277996039854E-3</v>
      </c>
      <c r="E32" s="82">
        <v>24</v>
      </c>
      <c r="F32" s="40"/>
      <c r="G32" s="89"/>
      <c r="H32" s="89"/>
      <c r="I32" s="89"/>
    </row>
    <row r="33" spans="1:9" x14ac:dyDescent="0.2">
      <c r="A33" s="87" t="s">
        <v>128</v>
      </c>
      <c r="B33" s="88">
        <v>-1.3936170212765957E-3</v>
      </c>
      <c r="C33" s="88">
        <v>4.9042553191489362E-3</v>
      </c>
      <c r="D33" s="88">
        <v>3.5106382978723405E-3</v>
      </c>
      <c r="E33" s="82">
        <v>25</v>
      </c>
      <c r="F33" s="40"/>
      <c r="G33" s="89"/>
      <c r="H33" s="89"/>
      <c r="I33" s="89"/>
    </row>
    <row r="34" spans="1:9" x14ac:dyDescent="0.2">
      <c r="A34" s="87" t="s">
        <v>129</v>
      </c>
      <c r="B34" s="88">
        <v>-1.2241452089489235E-3</v>
      </c>
      <c r="C34" s="88">
        <v>5.5508653440270155E-3</v>
      </c>
      <c r="D34" s="88">
        <v>4.326720135078092E-3</v>
      </c>
      <c r="E34" s="82">
        <v>26</v>
      </c>
      <c r="F34" s="40"/>
      <c r="G34" s="89"/>
      <c r="H34" s="89"/>
      <c r="I34" s="89"/>
    </row>
    <row r="35" spans="1:9" x14ac:dyDescent="0.2">
      <c r="A35" s="87" t="s">
        <v>130</v>
      </c>
      <c r="B35" s="88">
        <v>1.3402459875351607E-3</v>
      </c>
      <c r="C35" s="88">
        <v>3.2375489493133309E-3</v>
      </c>
      <c r="D35" s="88">
        <v>4.5777949368484916E-3</v>
      </c>
      <c r="E35" s="82">
        <v>27</v>
      </c>
      <c r="F35" s="40"/>
      <c r="G35" s="89"/>
      <c r="H35" s="89"/>
      <c r="I35" s="89"/>
    </row>
    <row r="36" spans="1:9" x14ac:dyDescent="0.2">
      <c r="A36" s="87" t="s">
        <v>131</v>
      </c>
      <c r="B36" s="88">
        <v>-2.2677147542837753E-3</v>
      </c>
      <c r="C36" s="88">
        <v>7.6966578069332129E-3</v>
      </c>
      <c r="D36" s="88">
        <v>5.4289430526494372E-3</v>
      </c>
      <c r="E36" s="82">
        <v>28</v>
      </c>
      <c r="F36" s="40"/>
      <c r="G36" s="89"/>
      <c r="H36" s="89"/>
      <c r="I36" s="89"/>
    </row>
    <row r="37" spans="1:9" x14ac:dyDescent="0.2">
      <c r="A37" s="87" t="s">
        <v>132</v>
      </c>
      <c r="B37" s="88">
        <v>-3.1818181818181819E-3</v>
      </c>
      <c r="C37" s="88">
        <v>1.1818181818181818E-2</v>
      </c>
      <c r="D37" s="88">
        <v>8.6363636363636365E-3</v>
      </c>
      <c r="E37" s="82">
        <v>29</v>
      </c>
      <c r="F37" s="40"/>
      <c r="G37" s="89"/>
      <c r="H37" s="89"/>
      <c r="I37" s="89"/>
    </row>
    <row r="38" spans="1:9" x14ac:dyDescent="0.2">
      <c r="A38" s="87" t="s">
        <v>133</v>
      </c>
      <c r="B38" s="88">
        <v>6.6020418021963867E-5</v>
      </c>
      <c r="C38" s="88">
        <v>8.6132491707191401E-3</v>
      </c>
      <c r="D38" s="88">
        <v>8.6792695887411026E-3</v>
      </c>
      <c r="E38" s="82">
        <v>30</v>
      </c>
      <c r="F38" s="40"/>
      <c r="G38" s="89"/>
      <c r="H38" s="89"/>
      <c r="I38" s="89"/>
    </row>
    <row r="39" spans="1:9" x14ac:dyDescent="0.2">
      <c r="A39" s="87" t="s">
        <v>134</v>
      </c>
      <c r="B39" s="88">
        <v>-1.9172071728347959E-3</v>
      </c>
      <c r="C39" s="88">
        <v>1.0978634109118658E-2</v>
      </c>
      <c r="D39" s="88">
        <v>9.0614269362838604E-3</v>
      </c>
      <c r="E39" s="82">
        <v>31</v>
      </c>
      <c r="F39" s="40"/>
      <c r="G39" s="89"/>
      <c r="H39" s="89"/>
      <c r="I39" s="89"/>
    </row>
    <row r="40" spans="1:9" x14ac:dyDescent="0.2">
      <c r="A40" s="87" t="s">
        <v>135</v>
      </c>
      <c r="B40" s="88">
        <v>1.001539330878198E-3</v>
      </c>
      <c r="C40" s="88">
        <v>9.3061319927515047E-3</v>
      </c>
      <c r="D40" s="88">
        <v>1.0307671323629704E-2</v>
      </c>
      <c r="E40" s="82">
        <v>32</v>
      </c>
      <c r="F40" s="40"/>
      <c r="G40" s="89"/>
      <c r="H40" s="89"/>
      <c r="I40" s="89"/>
    </row>
    <row r="41" spans="1:9" x14ac:dyDescent="0.2">
      <c r="A41" s="91" t="s">
        <v>136</v>
      </c>
      <c r="B41" s="92">
        <v>2.0091020091020091E-3</v>
      </c>
      <c r="C41" s="92">
        <v>1.1865911865911866E-2</v>
      </c>
      <c r="D41" s="92">
        <v>1.3875013875013876E-2</v>
      </c>
      <c r="E41" s="82">
        <v>33</v>
      </c>
      <c r="F41" s="40"/>
      <c r="G41" s="89"/>
      <c r="H41" s="89"/>
      <c r="I41" s="89"/>
    </row>
    <row r="42" spans="1:9" x14ac:dyDescent="0.2">
      <c r="A42" s="40"/>
      <c r="B42" s="40"/>
      <c r="C42" s="40"/>
      <c r="D42" s="40"/>
      <c r="E42" s="82">
        <v>34</v>
      </c>
    </row>
    <row r="43" spans="1:9" x14ac:dyDescent="0.2">
      <c r="A43" s="93" t="s">
        <v>137</v>
      </c>
      <c r="B43" s="61"/>
      <c r="C43" s="61"/>
      <c r="D43" s="61"/>
    </row>
    <row r="44" spans="1:9" x14ac:dyDescent="0.2">
      <c r="A44" s="1023" t="s">
        <v>138</v>
      </c>
      <c r="B44" s="1023"/>
      <c r="C44" s="94"/>
      <c r="D44" s="94"/>
    </row>
    <row r="45" spans="1:9" x14ac:dyDescent="0.2">
      <c r="A45" s="95"/>
      <c r="B45" s="96"/>
      <c r="C45" s="96"/>
      <c r="D45" s="96"/>
    </row>
    <row r="46" spans="1:9" x14ac:dyDescent="0.2">
      <c r="A46" s="97" t="s">
        <v>22</v>
      </c>
      <c r="B46" s="97"/>
      <c r="C46" s="97"/>
      <c r="D46" s="40"/>
    </row>
  </sheetData>
  <mergeCells count="9">
    <mergeCell ref="A44:B44"/>
    <mergeCell ref="A1:C1"/>
    <mergeCell ref="E1:F1"/>
    <mergeCell ref="A3:D3"/>
    <mergeCell ref="F3:G3"/>
    <mergeCell ref="A5:A7"/>
    <mergeCell ref="B5:B7"/>
    <mergeCell ref="C5:C7"/>
    <mergeCell ref="D5:D7"/>
  </mergeCells>
  <hyperlinks>
    <hyperlink ref="E1" location="Contents!A1" display="back to contents"/>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showGridLines="0" workbookViewId="0">
      <selection sqref="A1:D1"/>
    </sheetView>
  </sheetViews>
  <sheetFormatPr defaultRowHeight="12.75" x14ac:dyDescent="0.2"/>
  <cols>
    <col min="2" max="2" width="22" customWidth="1"/>
  </cols>
  <sheetData>
    <row r="1" spans="1:26" ht="18" customHeight="1" x14ac:dyDescent="0.25">
      <c r="A1" s="1251" t="s">
        <v>497</v>
      </c>
      <c r="B1" s="1251"/>
      <c r="C1" s="1251"/>
      <c r="D1" s="1251"/>
      <c r="E1" s="546"/>
      <c r="F1" s="1252" t="s">
        <v>24</v>
      </c>
      <c r="G1" s="1252"/>
      <c r="H1" s="546"/>
      <c r="L1" s="84"/>
      <c r="M1" s="84"/>
    </row>
    <row r="2" spans="1:26" ht="15" customHeight="1" x14ac:dyDescent="0.25">
      <c r="A2" s="546"/>
      <c r="B2" s="546"/>
      <c r="C2" s="546"/>
      <c r="D2" s="546"/>
      <c r="E2" s="546"/>
      <c r="F2" s="546"/>
      <c r="G2" s="546"/>
      <c r="H2" s="546"/>
      <c r="L2" s="84"/>
      <c r="M2" s="84"/>
    </row>
    <row r="3" spans="1:26" ht="12.75" customHeight="1" x14ac:dyDescent="0.2">
      <c r="A3" s="1253" t="s">
        <v>629</v>
      </c>
      <c r="B3" s="1253"/>
      <c r="C3" s="1253"/>
      <c r="D3" s="1253"/>
      <c r="E3" s="1253"/>
      <c r="F3" s="1253"/>
      <c r="G3" s="659"/>
      <c r="H3" s="659"/>
    </row>
    <row r="4" spans="1:26" ht="12.75" customHeight="1" x14ac:dyDescent="0.25">
      <c r="A4" s="689"/>
    </row>
    <row r="5" spans="1:26" x14ac:dyDescent="0.2">
      <c r="A5" s="768"/>
      <c r="B5" s="768" t="s">
        <v>630</v>
      </c>
      <c r="C5" s="769" t="s">
        <v>631</v>
      </c>
      <c r="D5" s="195"/>
      <c r="E5" s="195"/>
      <c r="F5" s="195"/>
      <c r="G5" s="195"/>
      <c r="H5" s="195"/>
      <c r="I5" s="195"/>
      <c r="J5" s="195"/>
      <c r="K5" s="195"/>
      <c r="L5" s="195"/>
    </row>
    <row r="6" spans="1:26" x14ac:dyDescent="0.2">
      <c r="A6" s="770">
        <v>1</v>
      </c>
      <c r="B6" s="771" t="s">
        <v>416</v>
      </c>
      <c r="C6" s="772">
        <v>87000</v>
      </c>
      <c r="D6" s="195"/>
      <c r="E6" s="773"/>
      <c r="F6" s="773"/>
      <c r="G6" s="774" t="s">
        <v>418</v>
      </c>
      <c r="H6" s="774">
        <v>12000</v>
      </c>
      <c r="I6" s="195"/>
      <c r="J6" s="195"/>
      <c r="K6" s="195"/>
      <c r="L6" s="195"/>
    </row>
    <row r="7" spans="1:26" x14ac:dyDescent="0.2">
      <c r="A7" s="770">
        <v>2</v>
      </c>
      <c r="B7" s="775" t="s">
        <v>632</v>
      </c>
      <c r="C7" s="772">
        <v>20000</v>
      </c>
      <c r="D7" s="195"/>
      <c r="E7" s="770"/>
      <c r="F7" s="771"/>
      <c r="G7" s="774" t="s">
        <v>406</v>
      </c>
      <c r="H7" s="774">
        <v>12000</v>
      </c>
      <c r="I7" s="195"/>
      <c r="J7" s="195"/>
      <c r="K7" s="195"/>
      <c r="L7" s="195"/>
    </row>
    <row r="8" spans="1:26" x14ac:dyDescent="0.2">
      <c r="A8" s="770">
        <v>3</v>
      </c>
      <c r="B8" s="775" t="s">
        <v>403</v>
      </c>
      <c r="C8" s="772">
        <v>15000</v>
      </c>
      <c r="D8" s="195"/>
      <c r="E8" s="770"/>
      <c r="F8" s="775"/>
      <c r="G8" s="774" t="s">
        <v>425</v>
      </c>
      <c r="H8" s="774">
        <v>15000</v>
      </c>
      <c r="I8" s="195"/>
      <c r="J8" s="195"/>
      <c r="K8" s="195"/>
      <c r="L8" s="195"/>
    </row>
    <row r="9" spans="1:26" x14ac:dyDescent="0.2">
      <c r="A9" s="770">
        <v>4</v>
      </c>
      <c r="B9" s="775" t="s">
        <v>425</v>
      </c>
      <c r="C9" s="772">
        <v>12000</v>
      </c>
      <c r="D9" s="195"/>
      <c r="E9" s="770"/>
      <c r="F9" s="771"/>
      <c r="G9" s="774" t="s">
        <v>632</v>
      </c>
      <c r="H9" s="774">
        <v>21000</v>
      </c>
      <c r="I9" s="195"/>
      <c r="J9" s="195"/>
      <c r="K9" s="195"/>
      <c r="L9" s="195"/>
    </row>
    <row r="10" spans="1:26" x14ac:dyDescent="0.2">
      <c r="A10" s="776">
        <v>5</v>
      </c>
      <c r="B10" s="777" t="s">
        <v>418</v>
      </c>
      <c r="C10" s="778">
        <v>12000</v>
      </c>
      <c r="D10" s="195"/>
      <c r="E10" s="770"/>
      <c r="F10" s="775"/>
      <c r="G10" s="779" t="s">
        <v>416</v>
      </c>
      <c r="H10" s="780">
        <v>99000</v>
      </c>
      <c r="I10" s="195"/>
      <c r="J10" s="195"/>
      <c r="K10" s="195"/>
      <c r="L10" s="195"/>
    </row>
    <row r="11" spans="1:26" ht="12.75" customHeight="1" x14ac:dyDescent="0.2">
      <c r="A11" s="195"/>
      <c r="B11" s="195"/>
      <c r="C11" s="195"/>
      <c r="D11" s="195"/>
      <c r="E11" s="770"/>
      <c r="F11" s="775"/>
      <c r="G11" s="781"/>
      <c r="H11" s="781"/>
      <c r="I11" s="195"/>
      <c r="J11" s="195"/>
      <c r="K11" s="195"/>
      <c r="L11" s="195"/>
    </row>
    <row r="12" spans="1:26" s="782" customFormat="1" ht="12.75" customHeight="1" x14ac:dyDescent="0.2">
      <c r="A12" s="1302" t="s">
        <v>615</v>
      </c>
      <c r="B12" s="1302"/>
      <c r="C12" s="1302"/>
      <c r="D12" s="767"/>
      <c r="E12" s="767"/>
      <c r="F12" s="767"/>
      <c r="G12" s="767"/>
      <c r="H12" s="767"/>
      <c r="I12" s="767"/>
      <c r="J12" s="767"/>
      <c r="K12" s="767"/>
      <c r="L12" s="767"/>
      <c r="M12" s="767"/>
      <c r="N12" s="767"/>
      <c r="O12" s="767"/>
      <c r="P12" s="767"/>
      <c r="Q12" s="767"/>
      <c r="R12" s="767"/>
      <c r="S12" s="767"/>
      <c r="T12" s="767"/>
      <c r="U12" s="767"/>
      <c r="V12" s="767"/>
      <c r="W12" s="767"/>
      <c r="X12" s="767"/>
      <c r="Y12" s="767"/>
      <c r="Z12" s="767"/>
    </row>
    <row r="13" spans="1:26" ht="12.75" customHeight="1" x14ac:dyDescent="0.2">
      <c r="A13" s="764"/>
      <c r="B13" s="764"/>
      <c r="C13" s="764"/>
      <c r="D13" s="764"/>
      <c r="E13" s="764"/>
      <c r="F13" s="764"/>
      <c r="G13" s="764"/>
      <c r="H13" s="764"/>
      <c r="I13" s="764"/>
      <c r="J13" s="764"/>
      <c r="K13" s="764"/>
      <c r="L13" s="764"/>
      <c r="M13" s="764"/>
      <c r="N13" s="764"/>
      <c r="O13" s="764"/>
      <c r="P13" s="764"/>
      <c r="Q13" s="764"/>
      <c r="R13" s="764"/>
      <c r="S13" s="764"/>
      <c r="T13" s="764"/>
      <c r="U13" s="764"/>
      <c r="V13" s="764"/>
      <c r="W13" s="764"/>
      <c r="X13" s="764"/>
      <c r="Y13" s="764"/>
      <c r="Z13" s="764"/>
    </row>
    <row r="14" spans="1:26" ht="12.75" customHeight="1" x14ac:dyDescent="0.2">
      <c r="A14" s="1289" t="s">
        <v>616</v>
      </c>
      <c r="B14" s="1289"/>
      <c r="C14" s="1289"/>
      <c r="D14" s="764"/>
      <c r="E14" s="764"/>
      <c r="F14" s="764"/>
      <c r="G14" s="764"/>
      <c r="H14" s="764"/>
      <c r="I14" s="764"/>
      <c r="J14" s="764"/>
      <c r="K14" s="764"/>
      <c r="L14" s="764"/>
      <c r="M14" s="764"/>
      <c r="N14" s="764"/>
      <c r="O14" s="764"/>
      <c r="P14" s="764"/>
      <c r="Q14" s="764"/>
      <c r="R14" s="764"/>
      <c r="S14" s="764"/>
      <c r="T14" s="764"/>
      <c r="U14" s="764"/>
      <c r="V14" s="764"/>
      <c r="W14" s="764"/>
      <c r="X14" s="764"/>
      <c r="Y14" s="764"/>
      <c r="Z14" s="764"/>
    </row>
    <row r="15" spans="1:26" ht="12.75" customHeight="1" x14ac:dyDescent="0.2">
      <c r="A15" s="1289" t="s">
        <v>617</v>
      </c>
      <c r="B15" s="1289"/>
      <c r="C15" s="1289"/>
      <c r="D15" s="764"/>
      <c r="E15" s="764"/>
      <c r="F15" s="764"/>
      <c r="G15" s="764"/>
      <c r="H15" s="764"/>
      <c r="I15" s="764"/>
      <c r="J15" s="764"/>
      <c r="K15" s="764"/>
      <c r="L15" s="764"/>
      <c r="M15" s="764"/>
      <c r="N15" s="764"/>
      <c r="O15" s="764"/>
      <c r="P15" s="764"/>
      <c r="Q15" s="764"/>
      <c r="R15" s="764"/>
      <c r="S15" s="764"/>
      <c r="T15" s="764"/>
      <c r="U15" s="764"/>
      <c r="V15" s="764"/>
      <c r="W15" s="764"/>
      <c r="X15" s="764"/>
      <c r="Y15" s="764"/>
      <c r="Z15" s="764"/>
    </row>
    <row r="16" spans="1:26" ht="12.75" customHeight="1" x14ac:dyDescent="0.2">
      <c r="A16" s="1289" t="s">
        <v>618</v>
      </c>
      <c r="B16" s="1289"/>
      <c r="C16" s="1289"/>
      <c r="D16" s="764"/>
      <c r="E16" s="764"/>
      <c r="F16" s="764"/>
      <c r="G16" s="764"/>
      <c r="H16" s="764"/>
      <c r="I16" s="764"/>
      <c r="J16" s="764"/>
      <c r="K16" s="764"/>
      <c r="L16" s="764"/>
      <c r="M16" s="764"/>
      <c r="N16" s="764"/>
      <c r="O16" s="764"/>
      <c r="P16" s="764"/>
      <c r="Q16" s="764"/>
      <c r="R16" s="764"/>
      <c r="S16" s="764"/>
      <c r="T16" s="764"/>
      <c r="U16" s="764"/>
      <c r="V16" s="764"/>
      <c r="W16" s="764"/>
      <c r="X16" s="764"/>
      <c r="Y16" s="764"/>
      <c r="Z16" s="764"/>
    </row>
    <row r="17" spans="1:26" ht="12.75" customHeight="1" x14ac:dyDescent="0.2">
      <c r="A17" s="1289" t="s">
        <v>619</v>
      </c>
      <c r="B17" s="1289"/>
      <c r="C17" s="1289"/>
      <c r="D17" s="764"/>
      <c r="E17" s="764"/>
      <c r="F17" s="764"/>
      <c r="G17" s="764"/>
      <c r="H17" s="764"/>
      <c r="I17" s="764"/>
      <c r="J17" s="764"/>
      <c r="K17" s="764"/>
      <c r="L17" s="764"/>
      <c r="M17" s="764"/>
      <c r="N17" s="764"/>
      <c r="O17" s="764"/>
      <c r="P17" s="764"/>
      <c r="Q17" s="764"/>
      <c r="R17" s="764"/>
      <c r="S17" s="764"/>
      <c r="T17" s="764"/>
      <c r="U17" s="764"/>
      <c r="V17" s="764"/>
      <c r="W17" s="764"/>
      <c r="X17" s="764"/>
      <c r="Y17" s="764"/>
      <c r="Z17" s="764"/>
    </row>
    <row r="18" spans="1:26" ht="12.75" customHeight="1" x14ac:dyDescent="0.2">
      <c r="A18" s="1289" t="s">
        <v>620</v>
      </c>
      <c r="B18" s="1289"/>
      <c r="C18" s="1289"/>
      <c r="D18" s="764"/>
      <c r="E18" s="764"/>
      <c r="F18" s="764"/>
      <c r="G18" s="764"/>
      <c r="H18" s="764"/>
      <c r="I18" s="764"/>
      <c r="J18" s="764"/>
      <c r="K18" s="764"/>
      <c r="L18" s="764"/>
      <c r="M18" s="764"/>
      <c r="N18" s="764"/>
      <c r="O18" s="764"/>
      <c r="P18" s="764"/>
      <c r="Q18" s="764"/>
      <c r="R18" s="764"/>
      <c r="S18" s="764"/>
      <c r="T18" s="764"/>
      <c r="U18" s="764"/>
      <c r="V18" s="764"/>
      <c r="W18" s="764"/>
      <c r="X18" s="764"/>
      <c r="Y18" s="764"/>
      <c r="Z18" s="764"/>
    </row>
    <row r="19" spans="1:26" ht="12.75" customHeight="1" x14ac:dyDescent="0.2">
      <c r="A19" s="1289" t="s">
        <v>621</v>
      </c>
      <c r="B19" s="1289"/>
      <c r="C19" s="1289"/>
      <c r="D19" s="764"/>
      <c r="E19" s="764"/>
      <c r="F19" s="764"/>
      <c r="G19" s="764"/>
      <c r="H19" s="764"/>
      <c r="I19" s="764"/>
      <c r="J19" s="764"/>
      <c r="K19" s="764"/>
      <c r="L19" s="764"/>
      <c r="M19" s="764"/>
      <c r="N19" s="764"/>
      <c r="O19" s="764"/>
      <c r="P19" s="764"/>
      <c r="Q19" s="764"/>
      <c r="R19" s="764"/>
      <c r="S19" s="764"/>
      <c r="T19" s="764"/>
      <c r="U19" s="764"/>
      <c r="V19" s="764"/>
      <c r="W19" s="764"/>
      <c r="X19" s="764"/>
      <c r="Y19" s="764"/>
      <c r="Z19" s="764"/>
    </row>
    <row r="20" spans="1:26" ht="12.75" customHeight="1" x14ac:dyDescent="0.2">
      <c r="A20" s="764"/>
      <c r="B20" s="764"/>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row>
    <row r="21" spans="1:26" ht="12.75" customHeight="1" x14ac:dyDescent="0.2">
      <c r="A21" s="765" t="s">
        <v>96</v>
      </c>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row>
    <row r="22" spans="1:26" ht="12.75" customHeight="1" x14ac:dyDescent="0.2">
      <c r="A22" s="1260" t="s">
        <v>622</v>
      </c>
      <c r="B22" s="1260"/>
      <c r="C22" s="1260"/>
      <c r="D22" s="1260"/>
      <c r="E22" s="1260"/>
      <c r="F22" s="1260"/>
      <c r="G22" s="1260"/>
      <c r="H22" s="1260"/>
      <c r="I22" s="1260"/>
      <c r="J22" s="783"/>
      <c r="K22" s="783"/>
      <c r="L22" s="784"/>
      <c r="M22" s="784"/>
      <c r="N22" s="784"/>
      <c r="O22" s="784"/>
      <c r="P22" s="784"/>
      <c r="Q22" s="784"/>
      <c r="R22" s="784"/>
      <c r="S22" s="784"/>
      <c r="T22" s="784"/>
      <c r="U22" s="784"/>
      <c r="V22" s="784"/>
      <c r="W22" s="784"/>
      <c r="X22" s="784"/>
      <c r="Y22" s="784"/>
      <c r="Z22" s="784"/>
    </row>
    <row r="23" spans="1:26" ht="12.75" customHeight="1" x14ac:dyDescent="0.2">
      <c r="A23" s="1260"/>
      <c r="B23" s="1260"/>
      <c r="C23" s="1260"/>
      <c r="D23" s="1260"/>
      <c r="E23" s="1260"/>
      <c r="F23" s="1260"/>
      <c r="G23" s="1260"/>
      <c r="H23" s="1260"/>
      <c r="I23" s="1260"/>
      <c r="J23" s="783"/>
      <c r="K23" s="783"/>
      <c r="L23" s="784"/>
      <c r="M23" s="784"/>
      <c r="N23" s="784"/>
      <c r="O23" s="784"/>
      <c r="P23" s="784"/>
      <c r="Q23" s="784"/>
      <c r="R23" s="784"/>
      <c r="S23" s="784"/>
      <c r="T23" s="784"/>
      <c r="U23" s="784"/>
      <c r="V23" s="784"/>
      <c r="W23" s="784"/>
      <c r="X23" s="784"/>
      <c r="Y23" s="784"/>
      <c r="Z23" s="784"/>
    </row>
    <row r="24" spans="1:26" ht="12.75" customHeight="1" x14ac:dyDescent="0.2">
      <c r="A24" s="1260"/>
      <c r="B24" s="1260"/>
      <c r="C24" s="1260"/>
      <c r="D24" s="1260"/>
      <c r="E24" s="1260"/>
      <c r="F24" s="1260"/>
      <c r="G24" s="1260"/>
      <c r="H24" s="1260"/>
      <c r="I24" s="1260"/>
      <c r="J24" s="783"/>
      <c r="K24" s="783"/>
      <c r="L24" s="784"/>
      <c r="M24" s="784"/>
      <c r="N24" s="784"/>
      <c r="O24" s="784"/>
      <c r="P24" s="784"/>
      <c r="Q24" s="784"/>
      <c r="R24" s="784"/>
      <c r="S24" s="784"/>
      <c r="T24" s="784"/>
      <c r="U24" s="784"/>
      <c r="V24" s="784"/>
      <c r="W24" s="784"/>
      <c r="X24" s="784"/>
      <c r="Y24" s="784"/>
      <c r="Z24" s="784"/>
    </row>
    <row r="25" spans="1:26" ht="12.75" customHeight="1" x14ac:dyDescent="0.2">
      <c r="A25" s="1260"/>
      <c r="B25" s="1260"/>
      <c r="C25" s="1260"/>
      <c r="D25" s="1260"/>
      <c r="E25" s="1260"/>
      <c r="F25" s="1260"/>
      <c r="G25" s="1260"/>
      <c r="H25" s="1260"/>
      <c r="I25" s="1260"/>
      <c r="J25" s="783"/>
      <c r="K25" s="783"/>
      <c r="L25" s="784"/>
      <c r="M25" s="784"/>
      <c r="N25" s="784"/>
      <c r="O25" s="784"/>
      <c r="P25" s="784"/>
      <c r="Q25" s="784"/>
      <c r="R25" s="784"/>
      <c r="S25" s="784"/>
      <c r="T25" s="784"/>
      <c r="U25" s="784"/>
      <c r="V25" s="784"/>
      <c r="W25" s="784"/>
      <c r="X25" s="784"/>
      <c r="Y25" s="784"/>
      <c r="Z25" s="784"/>
    </row>
    <row r="26" spans="1:26" ht="12.75" customHeight="1" x14ac:dyDescent="0.2">
      <c r="A26" s="1302" t="s">
        <v>623</v>
      </c>
      <c r="B26" s="1302"/>
      <c r="C26" s="1302"/>
      <c r="D26" s="1302"/>
      <c r="E26" s="1302"/>
      <c r="F26" s="1302"/>
      <c r="G26" s="1302"/>
      <c r="H26" s="1302"/>
      <c r="I26" s="1302"/>
      <c r="J26" s="767"/>
      <c r="K26" s="767"/>
      <c r="L26" s="767"/>
      <c r="M26" s="767"/>
      <c r="N26" s="767"/>
      <c r="O26" s="767"/>
      <c r="P26" s="767"/>
      <c r="Q26" s="767"/>
      <c r="R26" s="767"/>
      <c r="S26" s="767"/>
      <c r="T26" s="767"/>
      <c r="U26" s="767"/>
      <c r="V26" s="767"/>
      <c r="W26" s="767"/>
      <c r="X26" s="767"/>
      <c r="Y26" s="767"/>
      <c r="Z26" s="767"/>
    </row>
    <row r="27" spans="1:26" ht="12.75" customHeight="1" x14ac:dyDescent="0.2">
      <c r="A27" s="1289" t="s">
        <v>624</v>
      </c>
      <c r="B27" s="1289"/>
      <c r="C27" s="1289"/>
      <c r="D27" s="1289"/>
      <c r="E27" s="1289"/>
      <c r="F27" s="1289"/>
      <c r="G27" s="1289"/>
      <c r="H27" s="1289"/>
      <c r="I27" s="1289"/>
      <c r="J27" s="764"/>
      <c r="K27" s="764"/>
      <c r="L27" s="764"/>
      <c r="M27" s="764"/>
      <c r="N27" s="764"/>
      <c r="O27" s="764"/>
      <c r="P27" s="764"/>
      <c r="Q27" s="764"/>
      <c r="R27" s="764"/>
      <c r="S27" s="764"/>
      <c r="T27" s="764"/>
      <c r="U27" s="764"/>
      <c r="V27" s="764"/>
      <c r="W27" s="764"/>
      <c r="X27" s="764"/>
      <c r="Y27" s="764"/>
      <c r="Z27" s="764"/>
    </row>
    <row r="28" spans="1:26" ht="12.75" customHeight="1" x14ac:dyDescent="0.2">
      <c r="A28" s="1302" t="s">
        <v>625</v>
      </c>
      <c r="B28" s="1302"/>
      <c r="C28" s="1302"/>
      <c r="D28" s="1302"/>
      <c r="E28" s="1302"/>
      <c r="F28" s="1302"/>
      <c r="G28" s="1302"/>
      <c r="H28" s="1302"/>
      <c r="I28" s="1302"/>
      <c r="J28" s="767"/>
      <c r="K28" s="767"/>
      <c r="L28" s="767"/>
      <c r="M28" s="767"/>
      <c r="N28" s="767"/>
      <c r="O28" s="767"/>
      <c r="P28" s="767"/>
      <c r="Q28" s="767"/>
      <c r="R28" s="767"/>
      <c r="S28" s="767"/>
      <c r="T28" s="767"/>
      <c r="U28" s="767"/>
      <c r="V28" s="767"/>
      <c r="W28" s="767"/>
      <c r="X28" s="767"/>
      <c r="Y28" s="767"/>
      <c r="Z28" s="767"/>
    </row>
    <row r="29" spans="1:26" ht="12.75" customHeight="1" x14ac:dyDescent="0.2">
      <c r="A29" s="1302" t="s">
        <v>626</v>
      </c>
      <c r="B29" s="1302"/>
      <c r="C29" s="1302"/>
      <c r="D29" s="1302"/>
      <c r="E29" s="1302"/>
      <c r="F29" s="1302"/>
      <c r="G29" s="1302"/>
      <c r="H29" s="1302"/>
      <c r="I29" s="1302"/>
      <c r="J29" s="767"/>
      <c r="K29" s="767"/>
      <c r="L29" s="767"/>
      <c r="M29" s="767"/>
      <c r="N29" s="767"/>
      <c r="O29" s="767"/>
      <c r="P29" s="767"/>
      <c r="Q29" s="767"/>
      <c r="R29" s="767"/>
      <c r="S29" s="767"/>
      <c r="T29" s="767"/>
      <c r="U29" s="767"/>
      <c r="V29" s="767"/>
      <c r="W29" s="767"/>
      <c r="X29" s="767"/>
      <c r="Y29" s="767"/>
      <c r="Z29" s="767"/>
    </row>
    <row r="30" spans="1:26" ht="12.75" customHeight="1" x14ac:dyDescent="0.2">
      <c r="A30" s="1302" t="s">
        <v>627</v>
      </c>
      <c r="B30" s="1302"/>
      <c r="C30" s="1302"/>
      <c r="D30" s="1302"/>
      <c r="E30" s="1302"/>
      <c r="F30" s="1302"/>
      <c r="G30" s="1302"/>
      <c r="H30" s="1302"/>
      <c r="I30" s="1302"/>
      <c r="J30" s="767"/>
      <c r="K30" s="767"/>
      <c r="L30" s="785"/>
      <c r="M30" s="785"/>
      <c r="N30" s="785"/>
      <c r="O30" s="785"/>
      <c r="P30" s="785"/>
      <c r="Q30" s="785"/>
      <c r="R30" s="785"/>
      <c r="S30" s="785"/>
      <c r="T30" s="785"/>
      <c r="U30" s="785"/>
      <c r="V30" s="785"/>
      <c r="W30" s="785"/>
      <c r="X30" s="785"/>
      <c r="Y30" s="785"/>
      <c r="Z30" s="785"/>
    </row>
    <row r="31" spans="1:26" ht="12.75" customHeight="1" x14ac:dyDescent="0.2">
      <c r="A31" s="1302" t="s">
        <v>628</v>
      </c>
      <c r="B31" s="1302"/>
      <c r="C31" s="1302"/>
      <c r="D31" s="1302"/>
      <c r="E31" s="1302"/>
      <c r="F31" s="1302"/>
      <c r="G31" s="1302"/>
      <c r="H31" s="1302"/>
      <c r="I31" s="1302"/>
      <c r="J31" s="764"/>
      <c r="K31" s="764"/>
      <c r="L31" s="764"/>
      <c r="M31" s="764"/>
      <c r="N31" s="764"/>
      <c r="O31" s="764"/>
      <c r="P31" s="764"/>
      <c r="Q31" s="764"/>
      <c r="R31" s="764"/>
      <c r="S31" s="764"/>
      <c r="T31" s="764"/>
      <c r="U31" s="764"/>
      <c r="V31" s="764"/>
      <c r="W31" s="764"/>
      <c r="X31" s="764"/>
      <c r="Y31" s="764"/>
      <c r="Z31" s="764"/>
    </row>
    <row r="32" spans="1:26" ht="12.75" customHeight="1" x14ac:dyDescent="0.2">
      <c r="A32" s="764"/>
      <c r="B32" s="764"/>
      <c r="C32" s="764"/>
      <c r="D32" s="764"/>
      <c r="E32" s="764"/>
      <c r="F32" s="764"/>
      <c r="G32" s="764"/>
      <c r="H32" s="764"/>
      <c r="I32" s="764"/>
      <c r="J32" s="764"/>
      <c r="K32" s="764"/>
      <c r="L32" s="764"/>
      <c r="M32" s="764"/>
      <c r="N32" s="764"/>
      <c r="O32" s="764"/>
      <c r="P32" s="764"/>
      <c r="Q32" s="764"/>
      <c r="R32" s="764"/>
      <c r="S32" s="764"/>
      <c r="T32" s="764"/>
      <c r="U32" s="764"/>
      <c r="V32" s="764"/>
      <c r="W32" s="764"/>
      <c r="X32" s="764"/>
      <c r="Y32" s="764"/>
      <c r="Z32" s="764"/>
    </row>
    <row r="33" spans="1:26" ht="12.75" customHeight="1" x14ac:dyDescent="0.2">
      <c r="A33" s="1289" t="s">
        <v>22</v>
      </c>
      <c r="B33" s="1289"/>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row>
    <row r="34" spans="1:26" ht="12.75" customHeight="1" x14ac:dyDescent="0.2"/>
    <row r="35" spans="1:26" ht="12.75" customHeight="1" x14ac:dyDescent="0.2"/>
    <row r="36" spans="1:26" ht="12.75" customHeight="1" x14ac:dyDescent="0.2"/>
    <row r="37" spans="1:26" ht="12.75" customHeight="1" x14ac:dyDescent="0.2"/>
    <row r="38" spans="1:26" ht="12.75" customHeight="1" x14ac:dyDescent="0.2"/>
    <row r="39" spans="1:26" ht="12.75" customHeight="1" x14ac:dyDescent="0.2"/>
    <row r="40" spans="1:26" ht="12.75" customHeight="1" x14ac:dyDescent="0.2"/>
    <row r="41" spans="1:26" ht="12.75" customHeight="1" x14ac:dyDescent="0.2"/>
    <row r="42" spans="1:26" ht="12.75" customHeight="1" x14ac:dyDescent="0.2"/>
    <row r="43" spans="1:26" ht="12.75" customHeight="1" x14ac:dyDescent="0.2"/>
  </sheetData>
  <mergeCells count="18">
    <mergeCell ref="A33:B33"/>
    <mergeCell ref="A16:C16"/>
    <mergeCell ref="A17:C17"/>
    <mergeCell ref="A18:C18"/>
    <mergeCell ref="A19:C19"/>
    <mergeCell ref="A22:I25"/>
    <mergeCell ref="A26:I26"/>
    <mergeCell ref="A27:I27"/>
    <mergeCell ref="A28:I28"/>
    <mergeCell ref="A29:I29"/>
    <mergeCell ref="A30:I30"/>
    <mergeCell ref="A31:I31"/>
    <mergeCell ref="A15:C15"/>
    <mergeCell ref="A1:D1"/>
    <mergeCell ref="F1:G1"/>
    <mergeCell ref="A3:F3"/>
    <mergeCell ref="A12:C12"/>
    <mergeCell ref="A14:C14"/>
  </mergeCells>
  <hyperlinks>
    <hyperlink ref="F1:G1" location="Contents!A1" display="back to contents"/>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5"/>
  <sheetViews>
    <sheetView showGridLines="0" workbookViewId="0">
      <selection sqref="A1:D1"/>
    </sheetView>
  </sheetViews>
  <sheetFormatPr defaultColWidth="9.140625" defaultRowHeight="12.75" x14ac:dyDescent="0.2"/>
  <cols>
    <col min="2" max="2" width="22" customWidth="1"/>
  </cols>
  <sheetData>
    <row r="1" spans="1:26" ht="18" customHeight="1" x14ac:dyDescent="0.25">
      <c r="A1" s="1251" t="s">
        <v>497</v>
      </c>
      <c r="B1" s="1251"/>
      <c r="C1" s="1251"/>
      <c r="D1" s="1251"/>
      <c r="E1" s="546"/>
      <c r="F1" s="1252" t="s">
        <v>24</v>
      </c>
      <c r="G1" s="1252"/>
      <c r="H1" s="546"/>
      <c r="K1" s="84"/>
      <c r="L1" s="84"/>
    </row>
    <row r="2" spans="1:26" ht="15" customHeight="1" x14ac:dyDescent="0.25">
      <c r="A2" s="546"/>
      <c r="B2" s="546"/>
      <c r="C2" s="546"/>
      <c r="D2" s="546"/>
      <c r="E2" s="546"/>
      <c r="F2" s="546"/>
      <c r="G2" s="546"/>
      <c r="H2" s="546"/>
      <c r="K2" s="84"/>
      <c r="L2" s="84"/>
    </row>
    <row r="3" spans="1:26" ht="12.75" customHeight="1" x14ac:dyDescent="0.2">
      <c r="A3" s="1253" t="s">
        <v>633</v>
      </c>
      <c r="B3" s="1253"/>
      <c r="C3" s="1253"/>
      <c r="D3" s="1253"/>
      <c r="E3" s="1253"/>
      <c r="F3" s="659"/>
      <c r="G3" s="659"/>
      <c r="H3" s="659"/>
    </row>
    <row r="4" spans="1:26" ht="12.75" customHeight="1" x14ac:dyDescent="0.25">
      <c r="A4" s="689"/>
    </row>
    <row r="5" spans="1:26" x14ac:dyDescent="0.2">
      <c r="A5" s="768"/>
      <c r="B5" s="768" t="s">
        <v>630</v>
      </c>
      <c r="C5" s="769" t="s">
        <v>631</v>
      </c>
      <c r="D5" s="195"/>
      <c r="E5" s="195"/>
      <c r="F5" s="195"/>
      <c r="G5" s="195"/>
      <c r="H5" s="195"/>
      <c r="I5" s="195"/>
      <c r="J5" s="195"/>
      <c r="K5" s="195"/>
      <c r="L5" s="195"/>
    </row>
    <row r="6" spans="1:26" x14ac:dyDescent="0.2">
      <c r="A6" s="770">
        <v>1</v>
      </c>
      <c r="B6" s="771" t="s">
        <v>634</v>
      </c>
      <c r="C6" s="772">
        <v>15000</v>
      </c>
      <c r="D6" s="195"/>
      <c r="E6" s="773"/>
      <c r="F6" s="773"/>
      <c r="G6" s="774" t="s">
        <v>635</v>
      </c>
      <c r="H6" s="774">
        <v>10000</v>
      </c>
      <c r="I6" s="195"/>
      <c r="J6" s="195"/>
      <c r="K6" s="195"/>
      <c r="L6" s="195"/>
    </row>
    <row r="7" spans="1:26" x14ac:dyDescent="0.2">
      <c r="A7" s="770">
        <v>2</v>
      </c>
      <c r="B7" s="775" t="s">
        <v>636</v>
      </c>
      <c r="C7" s="772">
        <v>12000</v>
      </c>
      <c r="D7" s="195"/>
      <c r="E7" s="770"/>
      <c r="F7" s="771"/>
      <c r="G7" s="774" t="s">
        <v>637</v>
      </c>
      <c r="H7" s="774">
        <v>10000</v>
      </c>
      <c r="I7" s="195"/>
      <c r="J7" s="195"/>
      <c r="K7" s="195"/>
      <c r="L7" s="195"/>
    </row>
    <row r="8" spans="1:26" x14ac:dyDescent="0.2">
      <c r="A8" s="770">
        <v>3</v>
      </c>
      <c r="B8" s="775" t="s">
        <v>638</v>
      </c>
      <c r="C8" s="772">
        <v>11000</v>
      </c>
      <c r="D8" s="195"/>
      <c r="E8" s="770"/>
      <c r="F8" s="775"/>
      <c r="G8" s="774" t="s">
        <v>639</v>
      </c>
      <c r="H8" s="774">
        <v>12000</v>
      </c>
      <c r="I8" s="195"/>
      <c r="J8" s="195"/>
      <c r="K8" s="195"/>
      <c r="L8" s="195"/>
    </row>
    <row r="9" spans="1:26" x14ac:dyDescent="0.2">
      <c r="A9" s="770">
        <v>4</v>
      </c>
      <c r="B9" s="775" t="s">
        <v>639</v>
      </c>
      <c r="C9" s="772">
        <v>10000</v>
      </c>
      <c r="D9" s="195"/>
      <c r="E9" s="770"/>
      <c r="F9" s="771"/>
      <c r="G9" s="774" t="s">
        <v>634</v>
      </c>
      <c r="H9" s="774">
        <v>14000</v>
      </c>
      <c r="I9" s="195"/>
      <c r="J9" s="195"/>
      <c r="K9" s="195"/>
      <c r="L9" s="195"/>
    </row>
    <row r="10" spans="1:26" x14ac:dyDescent="0.2">
      <c r="A10" s="776">
        <v>5</v>
      </c>
      <c r="B10" s="777" t="s">
        <v>640</v>
      </c>
      <c r="C10" s="778">
        <v>6000</v>
      </c>
      <c r="D10" s="195"/>
      <c r="E10" s="770"/>
      <c r="F10" s="775"/>
      <c r="G10" s="779" t="s">
        <v>636</v>
      </c>
      <c r="H10" s="780">
        <v>16000</v>
      </c>
      <c r="I10" s="195"/>
      <c r="J10" s="195"/>
      <c r="K10" s="195"/>
      <c r="L10" s="195"/>
    </row>
    <row r="11" spans="1:26" x14ac:dyDescent="0.2">
      <c r="A11" s="195"/>
      <c r="B11" s="195"/>
      <c r="C11" s="195"/>
      <c r="D11" s="195"/>
      <c r="E11" s="770"/>
      <c r="F11" s="775"/>
      <c r="G11" s="781"/>
      <c r="H11" s="781"/>
      <c r="I11" s="195"/>
      <c r="J11" s="195"/>
      <c r="K11" s="195"/>
      <c r="L11" s="195"/>
    </row>
    <row r="13" spans="1:26" s="782" customFormat="1" ht="10.5" customHeight="1" x14ac:dyDescent="0.2">
      <c r="A13" s="1302" t="s">
        <v>615</v>
      </c>
      <c r="B13" s="1302"/>
      <c r="C13" s="1302"/>
      <c r="D13" s="767"/>
      <c r="E13" s="767"/>
      <c r="F13" s="767"/>
      <c r="G13" s="767"/>
      <c r="H13" s="767"/>
      <c r="I13" s="767"/>
      <c r="J13" s="767"/>
      <c r="K13" s="767"/>
      <c r="L13" s="767"/>
      <c r="M13" s="767"/>
      <c r="N13" s="767"/>
      <c r="O13" s="767"/>
      <c r="P13" s="767"/>
      <c r="Q13" s="767"/>
      <c r="R13" s="767"/>
      <c r="S13" s="767"/>
      <c r="T13" s="767"/>
      <c r="U13" s="767"/>
      <c r="V13" s="767"/>
      <c r="W13" s="767"/>
      <c r="X13" s="767"/>
      <c r="Y13" s="767"/>
      <c r="Z13" s="767"/>
    </row>
    <row r="14" spans="1:26" x14ac:dyDescent="0.2">
      <c r="A14" s="764"/>
      <c r="B14" s="764"/>
      <c r="C14" s="764"/>
      <c r="D14" s="764"/>
      <c r="E14" s="764"/>
      <c r="F14" s="764"/>
      <c r="G14" s="764"/>
      <c r="H14" s="764"/>
      <c r="I14" s="764"/>
      <c r="J14" s="764"/>
      <c r="K14" s="764"/>
      <c r="L14" s="764"/>
      <c r="M14" s="764"/>
      <c r="N14" s="764"/>
      <c r="O14" s="764"/>
      <c r="P14" s="764"/>
      <c r="Q14" s="764"/>
      <c r="R14" s="764"/>
      <c r="S14" s="764"/>
      <c r="T14" s="764"/>
      <c r="U14" s="764"/>
      <c r="V14" s="764"/>
      <c r="W14" s="764"/>
      <c r="X14" s="764"/>
      <c r="Y14" s="764"/>
      <c r="Z14" s="764"/>
    </row>
    <row r="15" spans="1:26" ht="10.5" customHeight="1" x14ac:dyDescent="0.2">
      <c r="A15" s="1289" t="s">
        <v>616</v>
      </c>
      <c r="B15" s="1289"/>
      <c r="C15" s="1289"/>
      <c r="D15" s="764"/>
      <c r="E15" s="764"/>
      <c r="F15" s="764"/>
      <c r="G15" s="764"/>
      <c r="H15" s="764"/>
      <c r="I15" s="764"/>
      <c r="J15" s="764"/>
      <c r="K15" s="764"/>
      <c r="L15" s="764"/>
      <c r="M15" s="764"/>
      <c r="N15" s="764"/>
      <c r="O15" s="764"/>
      <c r="P15" s="764"/>
      <c r="Q15" s="764"/>
      <c r="R15" s="764"/>
      <c r="S15" s="764"/>
      <c r="T15" s="764"/>
      <c r="U15" s="764"/>
      <c r="V15" s="764"/>
      <c r="W15" s="764"/>
      <c r="X15" s="764"/>
      <c r="Y15" s="764"/>
      <c r="Z15" s="764"/>
    </row>
    <row r="16" spans="1:26" ht="12.75" customHeight="1" x14ac:dyDescent="0.2">
      <c r="A16" s="1302" t="s">
        <v>617</v>
      </c>
      <c r="B16" s="1302"/>
      <c r="C16" s="1302"/>
      <c r="D16" s="767"/>
      <c r="E16" s="767"/>
      <c r="F16" s="767"/>
      <c r="G16" s="767"/>
      <c r="H16" s="767"/>
      <c r="I16" s="767"/>
      <c r="J16" s="767"/>
      <c r="K16" s="767"/>
      <c r="L16" s="767"/>
      <c r="M16" s="767"/>
      <c r="N16" s="767"/>
      <c r="O16" s="767"/>
      <c r="P16" s="767"/>
      <c r="Q16" s="767"/>
      <c r="R16" s="767"/>
      <c r="S16" s="767"/>
      <c r="T16" s="767"/>
      <c r="U16" s="767"/>
      <c r="V16" s="767"/>
      <c r="W16" s="767"/>
      <c r="X16" s="767"/>
      <c r="Y16" s="767"/>
      <c r="Z16" s="767"/>
    </row>
    <row r="17" spans="1:26" ht="12.75" customHeight="1" x14ac:dyDescent="0.2">
      <c r="A17" s="1302" t="s">
        <v>618</v>
      </c>
      <c r="B17" s="1302"/>
      <c r="C17" s="1302"/>
      <c r="D17" s="767"/>
      <c r="E17" s="767"/>
      <c r="F17" s="767"/>
      <c r="G17" s="767"/>
      <c r="H17" s="767"/>
      <c r="I17" s="767"/>
      <c r="J17" s="767"/>
      <c r="K17" s="767"/>
      <c r="L17" s="767"/>
      <c r="M17" s="767"/>
      <c r="N17" s="767"/>
      <c r="O17" s="767"/>
      <c r="P17" s="767"/>
      <c r="Q17" s="767"/>
      <c r="R17" s="767"/>
      <c r="S17" s="767"/>
      <c r="T17" s="767"/>
      <c r="U17" s="767"/>
      <c r="V17" s="767"/>
      <c r="W17" s="767"/>
      <c r="X17" s="767"/>
      <c r="Y17" s="767"/>
      <c r="Z17" s="767"/>
    </row>
    <row r="18" spans="1:26" ht="12.75" customHeight="1" x14ac:dyDescent="0.2">
      <c r="A18" s="1302" t="s">
        <v>619</v>
      </c>
      <c r="B18" s="1302"/>
      <c r="C18" s="1302"/>
      <c r="D18" s="767"/>
      <c r="E18" s="767"/>
      <c r="F18" s="767"/>
      <c r="G18" s="767"/>
      <c r="H18" s="767"/>
      <c r="I18" s="767"/>
      <c r="J18" s="767"/>
      <c r="K18" s="767"/>
      <c r="L18" s="767"/>
      <c r="M18" s="767"/>
      <c r="N18" s="767"/>
      <c r="O18" s="767"/>
      <c r="P18" s="767"/>
      <c r="Q18" s="767"/>
      <c r="R18" s="767"/>
      <c r="S18" s="767"/>
      <c r="T18" s="767"/>
      <c r="U18" s="767"/>
      <c r="V18" s="767"/>
      <c r="W18" s="767"/>
      <c r="X18" s="767"/>
      <c r="Y18" s="767"/>
      <c r="Z18" s="767"/>
    </row>
    <row r="19" spans="1:26" ht="12.75" customHeight="1" x14ac:dyDescent="0.2">
      <c r="A19" s="1302" t="s">
        <v>620</v>
      </c>
      <c r="B19" s="1302"/>
      <c r="C19" s="1302"/>
      <c r="D19" s="767"/>
      <c r="E19" s="767"/>
      <c r="F19" s="767"/>
      <c r="G19" s="767"/>
      <c r="H19" s="767"/>
      <c r="I19" s="767"/>
      <c r="J19" s="767"/>
      <c r="K19" s="767"/>
      <c r="L19" s="767"/>
      <c r="M19" s="767"/>
      <c r="N19" s="767"/>
      <c r="O19" s="767"/>
      <c r="P19" s="767"/>
      <c r="Q19" s="767"/>
      <c r="R19" s="767"/>
      <c r="S19" s="767"/>
      <c r="T19" s="767"/>
      <c r="U19" s="767"/>
      <c r="V19" s="767"/>
      <c r="W19" s="767"/>
      <c r="X19" s="767"/>
      <c r="Y19" s="767"/>
      <c r="Z19" s="767"/>
    </row>
    <row r="20" spans="1:26" ht="12.75" customHeight="1" x14ac:dyDescent="0.2">
      <c r="A20" s="1302" t="s">
        <v>621</v>
      </c>
      <c r="B20" s="1302"/>
      <c r="C20" s="1302"/>
      <c r="D20" s="767"/>
      <c r="E20" s="767"/>
      <c r="F20" s="767"/>
      <c r="G20" s="767"/>
      <c r="H20" s="767"/>
      <c r="I20" s="767"/>
      <c r="J20" s="767"/>
      <c r="K20" s="767"/>
      <c r="L20" s="767"/>
      <c r="M20" s="767"/>
      <c r="N20" s="767"/>
      <c r="O20" s="767"/>
      <c r="P20" s="767"/>
      <c r="Q20" s="767"/>
      <c r="R20" s="767"/>
      <c r="S20" s="767"/>
      <c r="T20" s="767"/>
      <c r="U20" s="767"/>
      <c r="V20" s="767"/>
      <c r="W20" s="767"/>
      <c r="X20" s="767"/>
      <c r="Y20" s="767"/>
      <c r="Z20" s="767"/>
    </row>
    <row r="21" spans="1:26" x14ac:dyDescent="0.2">
      <c r="A21" s="764"/>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row>
    <row r="22" spans="1:26" s="153" customFormat="1" ht="10.5" customHeight="1" x14ac:dyDescent="0.2">
      <c r="A22" s="786" t="s">
        <v>96</v>
      </c>
      <c r="B22" s="785"/>
      <c r="C22" s="785"/>
      <c r="D22" s="785"/>
      <c r="E22" s="785"/>
      <c r="F22" s="785"/>
      <c r="G22" s="785"/>
      <c r="H22" s="785"/>
      <c r="I22" s="785"/>
      <c r="J22" s="785"/>
      <c r="K22" s="785"/>
      <c r="L22" s="785"/>
      <c r="M22" s="785"/>
      <c r="N22" s="785"/>
      <c r="O22" s="785"/>
      <c r="P22" s="785"/>
      <c r="Q22" s="785"/>
      <c r="R22" s="785"/>
      <c r="S22" s="785"/>
      <c r="T22" s="785"/>
      <c r="U22" s="785"/>
      <c r="V22" s="785"/>
      <c r="W22" s="785"/>
      <c r="X22" s="785"/>
      <c r="Y22" s="785"/>
      <c r="Z22" s="785"/>
    </row>
    <row r="23" spans="1:26" ht="12.75" customHeight="1" x14ac:dyDescent="0.2">
      <c r="A23" s="1260" t="s">
        <v>622</v>
      </c>
      <c r="B23" s="1260"/>
      <c r="C23" s="1260"/>
      <c r="D23" s="1260"/>
      <c r="E23" s="1260"/>
      <c r="F23" s="1260"/>
      <c r="G23" s="1260"/>
      <c r="H23" s="1260"/>
      <c r="I23" s="1260"/>
      <c r="J23" s="1260"/>
      <c r="K23" s="1260"/>
      <c r="L23" s="783"/>
      <c r="M23" s="783"/>
      <c r="N23" s="784"/>
      <c r="O23" s="784"/>
      <c r="P23" s="784"/>
      <c r="Q23" s="784"/>
      <c r="R23" s="784"/>
      <c r="S23" s="784"/>
      <c r="T23" s="784"/>
      <c r="U23" s="784"/>
      <c r="V23" s="784"/>
      <c r="W23" s="784"/>
      <c r="X23" s="784"/>
      <c r="Y23" s="784"/>
      <c r="Z23" s="784"/>
    </row>
    <row r="24" spans="1:26" ht="12.75" customHeight="1" x14ac:dyDescent="0.2">
      <c r="A24" s="1260"/>
      <c r="B24" s="1260"/>
      <c r="C24" s="1260"/>
      <c r="D24" s="1260"/>
      <c r="E24" s="1260"/>
      <c r="F24" s="1260"/>
      <c r="G24" s="1260"/>
      <c r="H24" s="1260"/>
      <c r="I24" s="1260"/>
      <c r="J24" s="1260"/>
      <c r="K24" s="1260"/>
      <c r="L24" s="783"/>
      <c r="M24" s="783"/>
      <c r="N24" s="784"/>
      <c r="O24" s="784"/>
      <c r="P24" s="784"/>
      <c r="Q24" s="784"/>
      <c r="R24" s="784"/>
      <c r="S24" s="784"/>
      <c r="T24" s="784"/>
      <c r="U24" s="784"/>
      <c r="V24" s="784"/>
      <c r="W24" s="784"/>
      <c r="X24" s="784"/>
      <c r="Y24" s="784"/>
      <c r="Z24" s="784"/>
    </row>
    <row r="25" spans="1:26" ht="10.5" customHeight="1" x14ac:dyDescent="0.2">
      <c r="A25" s="1260"/>
      <c r="B25" s="1260"/>
      <c r="C25" s="1260"/>
      <c r="D25" s="1260"/>
      <c r="E25" s="1260"/>
      <c r="F25" s="1260"/>
      <c r="G25" s="1260"/>
      <c r="H25" s="1260"/>
      <c r="I25" s="1260"/>
      <c r="J25" s="1260"/>
      <c r="K25" s="1260"/>
      <c r="L25" s="783"/>
      <c r="M25" s="783"/>
      <c r="N25" s="784"/>
      <c r="O25" s="784"/>
      <c r="P25" s="784"/>
      <c r="Q25" s="784"/>
      <c r="R25" s="784"/>
      <c r="S25" s="784"/>
      <c r="T25" s="784"/>
      <c r="U25" s="784"/>
      <c r="V25" s="784"/>
      <c r="W25" s="784"/>
      <c r="X25" s="784"/>
      <c r="Y25" s="784"/>
      <c r="Z25" s="784"/>
    </row>
    <row r="26" spans="1:26" ht="10.5" customHeight="1" x14ac:dyDescent="0.2">
      <c r="A26" s="1260"/>
      <c r="B26" s="1260"/>
      <c r="C26" s="1260"/>
      <c r="D26" s="1260"/>
      <c r="E26" s="1260"/>
      <c r="F26" s="1260"/>
      <c r="G26" s="1260"/>
      <c r="H26" s="1260"/>
      <c r="I26" s="1260"/>
      <c r="J26" s="1260"/>
      <c r="K26" s="1260"/>
      <c r="L26" s="783"/>
      <c r="M26" s="783"/>
      <c r="N26" s="784"/>
      <c r="O26" s="784"/>
      <c r="P26" s="784"/>
      <c r="Q26" s="784"/>
      <c r="R26" s="784"/>
      <c r="S26" s="784"/>
      <c r="T26" s="784"/>
      <c r="U26" s="784"/>
      <c r="V26" s="784"/>
      <c r="W26" s="784"/>
      <c r="X26" s="784"/>
      <c r="Y26" s="784"/>
      <c r="Z26" s="784"/>
    </row>
    <row r="27" spans="1:26" ht="12.75" customHeight="1" x14ac:dyDescent="0.2">
      <c r="A27" s="1302" t="s">
        <v>623</v>
      </c>
      <c r="B27" s="1302"/>
      <c r="C27" s="1302"/>
      <c r="D27" s="1302"/>
      <c r="E27" s="1302"/>
      <c r="F27" s="1302"/>
      <c r="G27" s="1302"/>
      <c r="H27" s="1302"/>
      <c r="I27" s="1302"/>
      <c r="J27" s="1302"/>
      <c r="K27" s="1302"/>
      <c r="L27" s="767"/>
      <c r="M27" s="767"/>
      <c r="N27" s="767"/>
      <c r="O27" s="767"/>
      <c r="P27" s="767"/>
      <c r="Q27" s="767"/>
      <c r="R27" s="767"/>
      <c r="S27" s="767"/>
      <c r="T27" s="767"/>
      <c r="U27" s="767"/>
      <c r="V27" s="767"/>
      <c r="W27" s="767"/>
      <c r="X27" s="767"/>
      <c r="Y27" s="767"/>
      <c r="Z27" s="767"/>
    </row>
    <row r="28" spans="1:26" ht="10.5" customHeight="1" x14ac:dyDescent="0.2">
      <c r="A28" s="1289" t="s">
        <v>624</v>
      </c>
      <c r="B28" s="1289"/>
      <c r="C28" s="1289"/>
      <c r="D28" s="1289"/>
      <c r="E28" s="1289"/>
      <c r="F28" s="1289"/>
      <c r="G28" s="1289"/>
      <c r="H28" s="1289"/>
      <c r="I28" s="1289"/>
      <c r="J28" s="1289"/>
      <c r="K28" s="1289"/>
      <c r="L28" s="764"/>
      <c r="M28" s="764"/>
      <c r="N28" s="764"/>
      <c r="O28" s="764"/>
      <c r="P28" s="764"/>
      <c r="Q28" s="764"/>
      <c r="R28" s="764"/>
      <c r="S28" s="764"/>
      <c r="T28" s="764"/>
      <c r="U28" s="764"/>
      <c r="V28" s="764"/>
      <c r="W28" s="764"/>
      <c r="X28" s="764"/>
      <c r="Y28" s="764"/>
      <c r="Z28" s="764"/>
    </row>
    <row r="29" spans="1:26" ht="12.75" customHeight="1" x14ac:dyDescent="0.2">
      <c r="A29" s="1302" t="s">
        <v>625</v>
      </c>
      <c r="B29" s="1302"/>
      <c r="C29" s="1302"/>
      <c r="D29" s="1302"/>
      <c r="E29" s="1302"/>
      <c r="F29" s="1302"/>
      <c r="G29" s="1302"/>
      <c r="H29" s="1302"/>
      <c r="I29" s="1302"/>
      <c r="J29" s="1302"/>
      <c r="K29" s="1302"/>
      <c r="L29" s="764"/>
      <c r="M29" s="764"/>
      <c r="N29" s="764"/>
      <c r="O29" s="764"/>
      <c r="P29" s="764"/>
      <c r="Q29" s="764"/>
      <c r="R29" s="764"/>
      <c r="S29" s="764"/>
      <c r="T29" s="764"/>
      <c r="U29" s="764"/>
      <c r="V29" s="764"/>
      <c r="W29" s="764"/>
      <c r="X29" s="764"/>
      <c r="Y29" s="764"/>
      <c r="Z29" s="764"/>
    </row>
    <row r="30" spans="1:26" ht="12.75" customHeight="1" x14ac:dyDescent="0.2">
      <c r="A30" s="1302" t="s">
        <v>626</v>
      </c>
      <c r="B30" s="1302"/>
      <c r="C30" s="1302"/>
      <c r="D30" s="1302"/>
      <c r="E30" s="1302"/>
      <c r="F30" s="1302"/>
      <c r="G30" s="1302"/>
      <c r="H30" s="1302"/>
      <c r="I30" s="1302"/>
      <c r="J30" s="1302"/>
      <c r="K30" s="1302"/>
      <c r="L30" s="764"/>
      <c r="M30" s="764"/>
      <c r="N30" s="764"/>
      <c r="O30" s="764"/>
      <c r="P30" s="764"/>
      <c r="Q30" s="764"/>
      <c r="R30" s="764"/>
      <c r="S30" s="764"/>
      <c r="T30" s="764"/>
      <c r="U30" s="764"/>
      <c r="V30" s="764"/>
      <c r="W30" s="764"/>
      <c r="X30" s="764"/>
      <c r="Y30" s="764"/>
      <c r="Z30" s="764"/>
    </row>
    <row r="31" spans="1:26" ht="12.75" customHeight="1" x14ac:dyDescent="0.2">
      <c r="A31" s="1302" t="s">
        <v>627</v>
      </c>
      <c r="B31" s="1302"/>
      <c r="C31" s="1302"/>
      <c r="D31" s="1302"/>
      <c r="E31" s="1302"/>
      <c r="F31" s="1302"/>
      <c r="G31" s="1302"/>
      <c r="H31" s="1302"/>
      <c r="I31" s="1302"/>
      <c r="J31" s="1302"/>
      <c r="K31" s="1302"/>
      <c r="L31" s="767"/>
      <c r="M31" s="767"/>
      <c r="N31" s="785"/>
      <c r="O31" s="785"/>
      <c r="P31" s="785"/>
      <c r="Q31" s="785"/>
      <c r="R31" s="785"/>
      <c r="S31" s="785"/>
      <c r="T31" s="785"/>
      <c r="U31" s="785"/>
      <c r="V31" s="785"/>
      <c r="W31" s="785"/>
      <c r="X31" s="785"/>
      <c r="Y31" s="785"/>
      <c r="Z31" s="785"/>
    </row>
    <row r="32" spans="1:26" ht="10.5" customHeight="1" x14ac:dyDescent="0.2">
      <c r="A32" s="1302"/>
      <c r="B32" s="1302"/>
      <c r="C32" s="1302"/>
      <c r="D32" s="1302"/>
      <c r="E32" s="1302"/>
      <c r="F32" s="1302"/>
      <c r="G32" s="1302"/>
      <c r="H32" s="1302"/>
      <c r="I32" s="1302"/>
      <c r="J32" s="1302"/>
      <c r="K32" s="1302"/>
      <c r="L32" s="767"/>
      <c r="M32" s="767"/>
      <c r="N32" s="764"/>
      <c r="O32" s="764"/>
      <c r="P32" s="764"/>
      <c r="Q32" s="764"/>
      <c r="R32" s="764"/>
      <c r="S32" s="764"/>
      <c r="T32" s="764"/>
      <c r="U32" s="764"/>
      <c r="V32" s="764"/>
      <c r="W32" s="764"/>
      <c r="X32" s="764"/>
      <c r="Y32" s="764"/>
      <c r="Z32" s="764"/>
    </row>
    <row r="33" spans="1:26" ht="10.5" customHeight="1" x14ac:dyDescent="0.2">
      <c r="A33" s="1302" t="s">
        <v>628</v>
      </c>
      <c r="B33" s="1302"/>
      <c r="C33" s="1302"/>
      <c r="D33" s="1302"/>
      <c r="E33" s="1302"/>
      <c r="F33" s="1302"/>
      <c r="G33" s="1302"/>
      <c r="H33" s="1302"/>
      <c r="I33" s="1302"/>
      <c r="J33" s="1302"/>
      <c r="K33" s="1302"/>
      <c r="L33" s="764"/>
      <c r="M33" s="764"/>
      <c r="N33" s="764"/>
      <c r="O33" s="764"/>
      <c r="P33" s="764"/>
      <c r="Q33" s="764"/>
      <c r="R33" s="764"/>
      <c r="S33" s="764"/>
      <c r="T33" s="764"/>
      <c r="U33" s="764"/>
      <c r="V33" s="764"/>
      <c r="W33" s="764"/>
      <c r="X33" s="764"/>
      <c r="Y33" s="764"/>
      <c r="Z33" s="764"/>
    </row>
    <row r="34" spans="1:26" x14ac:dyDescent="0.2">
      <c r="A34" s="764"/>
      <c r="B34" s="764"/>
      <c r="C34" s="764"/>
      <c r="D34" s="764"/>
      <c r="E34" s="764"/>
      <c r="F34" s="764"/>
      <c r="G34" s="764"/>
      <c r="H34" s="764"/>
      <c r="I34" s="764"/>
      <c r="J34" s="764"/>
      <c r="K34" s="764"/>
      <c r="L34" s="764"/>
      <c r="M34" s="764"/>
      <c r="N34" s="764"/>
      <c r="O34" s="764"/>
      <c r="P34" s="764"/>
      <c r="Q34" s="764"/>
      <c r="R34" s="764"/>
      <c r="S34" s="764"/>
      <c r="T34" s="764"/>
      <c r="U34" s="764"/>
      <c r="V34" s="764"/>
      <c r="W34" s="764"/>
      <c r="X34" s="764"/>
      <c r="Y34" s="764"/>
      <c r="Z34" s="764"/>
    </row>
    <row r="35" spans="1:26" ht="10.5" customHeight="1" x14ac:dyDescent="0.2">
      <c r="A35" s="1289" t="s">
        <v>22</v>
      </c>
      <c r="B35" s="1289"/>
      <c r="C35" s="764"/>
      <c r="D35" s="764"/>
      <c r="E35" s="764"/>
      <c r="F35" s="764"/>
      <c r="G35" s="764"/>
      <c r="H35" s="764"/>
      <c r="I35" s="764"/>
      <c r="J35" s="764"/>
      <c r="K35" s="764"/>
      <c r="L35" s="764"/>
      <c r="M35" s="764"/>
      <c r="N35" s="764"/>
      <c r="O35" s="764"/>
      <c r="P35" s="764"/>
      <c r="Q35" s="764"/>
      <c r="R35" s="764"/>
      <c r="S35" s="764"/>
      <c r="T35" s="764"/>
      <c r="U35" s="764"/>
      <c r="V35" s="764"/>
      <c r="W35" s="764"/>
      <c r="X35" s="764"/>
      <c r="Y35" s="764"/>
      <c r="Z35" s="764"/>
    </row>
  </sheetData>
  <mergeCells count="18">
    <mergeCell ref="A35:B35"/>
    <mergeCell ref="A17:C17"/>
    <mergeCell ref="A18:C18"/>
    <mergeCell ref="A19:C19"/>
    <mergeCell ref="A20:C20"/>
    <mergeCell ref="A23:K26"/>
    <mergeCell ref="A27:K27"/>
    <mergeCell ref="A28:K28"/>
    <mergeCell ref="A29:K29"/>
    <mergeCell ref="A30:K30"/>
    <mergeCell ref="A31:K32"/>
    <mergeCell ref="A33:K33"/>
    <mergeCell ref="A16:C16"/>
    <mergeCell ref="A1:D1"/>
    <mergeCell ref="F1:G1"/>
    <mergeCell ref="A3:E3"/>
    <mergeCell ref="A13:C13"/>
    <mergeCell ref="A15:C15"/>
  </mergeCells>
  <hyperlinks>
    <hyperlink ref="F1:G1" location="Contents!A1" display="back to contents"/>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workbookViewId="0">
      <selection sqref="A1:C1"/>
    </sheetView>
  </sheetViews>
  <sheetFormatPr defaultRowHeight="12.75" x14ac:dyDescent="0.2"/>
  <cols>
    <col min="1" max="1" width="22.28515625" style="3" customWidth="1"/>
    <col min="2" max="2" width="18.7109375" style="3" customWidth="1"/>
    <col min="3" max="3" width="28.28515625" style="3" customWidth="1"/>
    <col min="4" max="4" width="26.85546875" style="3" customWidth="1"/>
    <col min="5" max="16384" width="9.140625" style="3"/>
  </cols>
  <sheetData>
    <row r="1" spans="1:7" ht="18" customHeight="1" x14ac:dyDescent="0.25">
      <c r="A1" s="1251" t="s">
        <v>497</v>
      </c>
      <c r="B1" s="1251"/>
      <c r="C1" s="1251"/>
      <c r="D1" s="546"/>
      <c r="E1" s="1252" t="s">
        <v>24</v>
      </c>
      <c r="F1" s="1252"/>
    </row>
    <row r="2" spans="1:7" ht="15" customHeight="1" x14ac:dyDescent="0.25">
      <c r="A2" s="546"/>
      <c r="B2" s="546"/>
      <c r="C2" s="546"/>
      <c r="D2" s="546"/>
      <c r="G2" s="546"/>
    </row>
    <row r="3" spans="1:7" ht="12.75" customHeight="1" x14ac:dyDescent="0.2">
      <c r="A3" s="1253" t="s">
        <v>641</v>
      </c>
      <c r="B3" s="1253"/>
      <c r="C3" s="1253"/>
      <c r="D3" s="1253"/>
      <c r="E3" s="1253"/>
      <c r="F3" s="659"/>
      <c r="G3" s="659"/>
    </row>
    <row r="4" spans="1:7" ht="12.75" customHeight="1" x14ac:dyDescent="0.2"/>
    <row r="5" spans="1:7" ht="12.75" customHeight="1" x14ac:dyDescent="0.2">
      <c r="A5" s="1303" t="s">
        <v>185</v>
      </c>
      <c r="B5" s="1305" t="s">
        <v>631</v>
      </c>
      <c r="C5" s="1305" t="s">
        <v>642</v>
      </c>
      <c r="D5" s="1305" t="s">
        <v>643</v>
      </c>
    </row>
    <row r="6" spans="1:7" x14ac:dyDescent="0.2">
      <c r="A6" s="1304"/>
      <c r="B6" s="1306"/>
      <c r="C6" s="1306"/>
      <c r="D6" s="1306"/>
    </row>
    <row r="7" spans="1:7" x14ac:dyDescent="0.2">
      <c r="A7" s="787"/>
      <c r="B7" s="788"/>
      <c r="C7" s="788"/>
      <c r="D7" s="788"/>
    </row>
    <row r="8" spans="1:7" x14ac:dyDescent="0.2">
      <c r="A8" s="3" t="s">
        <v>106</v>
      </c>
      <c r="B8" s="789">
        <v>0.16800000000000001</v>
      </c>
      <c r="C8" s="789">
        <v>0.128</v>
      </c>
      <c r="D8" s="789">
        <v>0.20799999999999999</v>
      </c>
    </row>
    <row r="9" spans="1:7" x14ac:dyDescent="0.2">
      <c r="A9" s="3" t="s">
        <v>135</v>
      </c>
      <c r="B9" s="789">
        <v>0.16</v>
      </c>
      <c r="C9" s="789">
        <v>0.124</v>
      </c>
      <c r="D9" s="789">
        <v>0.19500000000000001</v>
      </c>
    </row>
    <row r="10" spans="1:7" x14ac:dyDescent="0.2">
      <c r="A10" s="3" t="s">
        <v>133</v>
      </c>
      <c r="B10" s="789">
        <v>0.13400000000000001</v>
      </c>
      <c r="C10" s="789">
        <v>0.10100000000000001</v>
      </c>
      <c r="D10" s="789">
        <v>0.16700000000000001</v>
      </c>
    </row>
    <row r="11" spans="1:7" x14ac:dyDescent="0.2">
      <c r="A11" s="3" t="s">
        <v>126</v>
      </c>
      <c r="B11" s="789">
        <v>6.6000000000000003E-2</v>
      </c>
      <c r="C11" s="789">
        <v>6.0999999999999999E-2</v>
      </c>
      <c r="D11" s="789">
        <v>7.0000000000000007E-2</v>
      </c>
    </row>
    <row r="12" spans="1:7" x14ac:dyDescent="0.2">
      <c r="A12" s="3" t="s">
        <v>118</v>
      </c>
      <c r="B12" s="789">
        <v>6.2E-2</v>
      </c>
      <c r="C12" s="789">
        <v>4.1000000000000002E-2</v>
      </c>
      <c r="D12" s="789">
        <v>8.3000000000000004E-2</v>
      </c>
    </row>
    <row r="13" spans="1:7" x14ac:dyDescent="0.2">
      <c r="A13" s="3" t="s">
        <v>120</v>
      </c>
      <c r="B13" s="789">
        <v>6.0999999999999999E-2</v>
      </c>
      <c r="C13" s="789">
        <v>4.1000000000000002E-2</v>
      </c>
      <c r="D13" s="789">
        <v>8.1000000000000003E-2</v>
      </c>
    </row>
    <row r="14" spans="1:7" x14ac:dyDescent="0.2">
      <c r="A14" s="3" t="s">
        <v>130</v>
      </c>
      <c r="B14" s="789">
        <v>6.0999999999999999E-2</v>
      </c>
      <c r="C14" s="789">
        <v>3.9E-2</v>
      </c>
      <c r="D14" s="789">
        <v>8.3000000000000004E-2</v>
      </c>
    </row>
    <row r="15" spans="1:7" x14ac:dyDescent="0.2">
      <c r="A15" s="3" t="s">
        <v>136</v>
      </c>
      <c r="B15" s="789">
        <v>5.6000000000000001E-2</v>
      </c>
      <c r="C15" s="789">
        <v>3.3000000000000002E-2</v>
      </c>
      <c r="D15" s="789">
        <v>7.8E-2</v>
      </c>
    </row>
    <row r="16" spans="1:7" x14ac:dyDescent="0.2">
      <c r="A16" s="3" t="s">
        <v>128</v>
      </c>
      <c r="B16" s="789">
        <v>5.5E-2</v>
      </c>
      <c r="C16" s="789">
        <v>3.3000000000000002E-2</v>
      </c>
      <c r="D16" s="789">
        <v>7.6999999999999999E-2</v>
      </c>
    </row>
    <row r="17" spans="1:4" x14ac:dyDescent="0.2">
      <c r="A17" s="3" t="s">
        <v>125</v>
      </c>
      <c r="B17" s="789">
        <v>5.2999999999999999E-2</v>
      </c>
      <c r="C17" s="789">
        <v>3.5000000000000003E-2</v>
      </c>
      <c r="D17" s="789">
        <v>7.0000000000000007E-2</v>
      </c>
    </row>
    <row r="18" spans="1:4" x14ac:dyDescent="0.2">
      <c r="A18" s="3" t="s">
        <v>123</v>
      </c>
      <c r="B18" s="789">
        <v>4.7E-2</v>
      </c>
      <c r="C18" s="789">
        <v>2.5999999999999999E-2</v>
      </c>
      <c r="D18" s="789">
        <v>6.9000000000000006E-2</v>
      </c>
    </row>
    <row r="19" spans="1:4" x14ac:dyDescent="0.2">
      <c r="A19" s="3" t="s">
        <v>114</v>
      </c>
      <c r="B19" s="789">
        <v>4.5999999999999999E-2</v>
      </c>
      <c r="C19" s="789">
        <v>2.3E-2</v>
      </c>
      <c r="D19" s="789">
        <v>6.8000000000000005E-2</v>
      </c>
    </row>
    <row r="20" spans="1:4" x14ac:dyDescent="0.2">
      <c r="A20" s="3" t="s">
        <v>132</v>
      </c>
      <c r="B20" s="789">
        <v>4.4999999999999998E-2</v>
      </c>
      <c r="C20" s="789">
        <v>0</v>
      </c>
      <c r="D20" s="789">
        <v>9.0999999999999998E-2</v>
      </c>
    </row>
    <row r="21" spans="1:4" x14ac:dyDescent="0.2">
      <c r="A21" s="3" t="s">
        <v>113</v>
      </c>
      <c r="B21" s="789">
        <v>4.2999999999999997E-2</v>
      </c>
      <c r="C21" s="789">
        <v>2.5999999999999999E-2</v>
      </c>
      <c r="D21" s="789">
        <v>0.06</v>
      </c>
    </row>
    <row r="22" spans="1:4" x14ac:dyDescent="0.2">
      <c r="A22" s="3" t="s">
        <v>129</v>
      </c>
      <c r="B22" s="789">
        <v>4.2999999999999997E-2</v>
      </c>
      <c r="C22" s="789">
        <v>2.1000000000000001E-2</v>
      </c>
      <c r="D22" s="789">
        <v>6.4000000000000001E-2</v>
      </c>
    </row>
    <row r="23" spans="1:4" x14ac:dyDescent="0.2">
      <c r="A23" s="3" t="s">
        <v>109</v>
      </c>
      <c r="B23" s="789">
        <v>4.2999999999999997E-2</v>
      </c>
      <c r="C23" s="789">
        <v>0</v>
      </c>
      <c r="D23" s="789">
        <v>8.6999999999999994E-2</v>
      </c>
    </row>
    <row r="24" spans="1:4" x14ac:dyDescent="0.2">
      <c r="A24" s="3" t="s">
        <v>131</v>
      </c>
      <c r="B24" s="789">
        <v>0.04</v>
      </c>
      <c r="C24" s="789">
        <v>2.3E-2</v>
      </c>
      <c r="D24" s="789">
        <v>5.7000000000000002E-2</v>
      </c>
    </row>
    <row r="25" spans="1:4" x14ac:dyDescent="0.2">
      <c r="A25" s="3" t="s">
        <v>116</v>
      </c>
      <c r="B25" s="789">
        <v>3.9E-2</v>
      </c>
      <c r="C25" s="789">
        <v>0.02</v>
      </c>
      <c r="D25" s="789">
        <v>5.8999999999999997E-2</v>
      </c>
    </row>
    <row r="26" spans="1:4" x14ac:dyDescent="0.2">
      <c r="A26" s="3" t="s">
        <v>134</v>
      </c>
      <c r="B26" s="789">
        <v>3.7999999999999999E-2</v>
      </c>
      <c r="C26" s="789">
        <v>1.9E-2</v>
      </c>
      <c r="D26" s="789">
        <v>5.8000000000000003E-2</v>
      </c>
    </row>
    <row r="27" spans="1:4" x14ac:dyDescent="0.2">
      <c r="A27" s="3" t="s">
        <v>121</v>
      </c>
      <c r="B27" s="789">
        <v>3.7999999999999999E-2</v>
      </c>
      <c r="C27" s="789">
        <v>1.9E-2</v>
      </c>
      <c r="D27" s="789">
        <v>5.7000000000000002E-2</v>
      </c>
    </row>
    <row r="28" spans="1:4" x14ac:dyDescent="0.2">
      <c r="A28" s="3" t="s">
        <v>108</v>
      </c>
      <c r="B28" s="789">
        <v>3.7999999999999999E-2</v>
      </c>
      <c r="C28" s="789">
        <v>3.7999999999999999E-2</v>
      </c>
      <c r="D28" s="789">
        <v>3.7999999999999999E-2</v>
      </c>
    </row>
    <row r="29" spans="1:4" x14ac:dyDescent="0.2">
      <c r="A29" s="3" t="s">
        <v>122</v>
      </c>
      <c r="B29" s="789">
        <v>3.5999999999999997E-2</v>
      </c>
      <c r="C29" s="789">
        <v>1.9E-2</v>
      </c>
      <c r="D29" s="789">
        <v>5.1999999999999998E-2</v>
      </c>
    </row>
    <row r="30" spans="1:4" x14ac:dyDescent="0.2">
      <c r="A30" s="3" t="s">
        <v>111</v>
      </c>
      <c r="B30" s="789">
        <v>3.4000000000000002E-2</v>
      </c>
      <c r="C30" s="789">
        <v>0.02</v>
      </c>
      <c r="D30" s="789">
        <v>4.8000000000000001E-2</v>
      </c>
    </row>
    <row r="31" spans="1:4" x14ac:dyDescent="0.2">
      <c r="A31" s="3" t="s">
        <v>112</v>
      </c>
      <c r="B31" s="789">
        <v>3.2000000000000001E-2</v>
      </c>
      <c r="C31" s="789">
        <v>1.0999999999999999E-2</v>
      </c>
      <c r="D31" s="789">
        <v>5.2999999999999999E-2</v>
      </c>
    </row>
    <row r="32" spans="1:4" x14ac:dyDescent="0.2">
      <c r="A32" s="3" t="s">
        <v>119</v>
      </c>
      <c r="B32" s="789">
        <v>0.03</v>
      </c>
      <c r="C32" s="789">
        <v>1.4999999999999999E-2</v>
      </c>
      <c r="D32" s="789">
        <v>4.3999999999999997E-2</v>
      </c>
    </row>
    <row r="33" spans="1:4" x14ac:dyDescent="0.2">
      <c r="A33" s="3" t="s">
        <v>124</v>
      </c>
      <c r="B33" s="789">
        <v>2.8000000000000001E-2</v>
      </c>
      <c r="C33" s="789">
        <v>8.9999999999999993E-3</v>
      </c>
      <c r="D33" s="789">
        <v>4.5999999999999999E-2</v>
      </c>
    </row>
    <row r="34" spans="1:4" x14ac:dyDescent="0.2">
      <c r="A34" s="3" t="s">
        <v>115</v>
      </c>
      <c r="B34" s="789">
        <v>2.7E-2</v>
      </c>
      <c r="C34" s="789">
        <v>8.9999999999999993E-3</v>
      </c>
      <c r="D34" s="789">
        <v>4.4999999999999998E-2</v>
      </c>
    </row>
    <row r="35" spans="1:4" x14ac:dyDescent="0.2">
      <c r="A35" s="3" t="s">
        <v>117</v>
      </c>
      <c r="B35" s="789">
        <v>2.5000000000000001E-2</v>
      </c>
      <c r="C35" s="789">
        <v>8.0000000000000002E-3</v>
      </c>
      <c r="D35" s="789">
        <v>4.1000000000000002E-2</v>
      </c>
    </row>
    <row r="36" spans="1:4" x14ac:dyDescent="0.2">
      <c r="A36" s="3" t="s">
        <v>105</v>
      </c>
      <c r="B36" s="789">
        <v>2.4E-2</v>
      </c>
      <c r="C36" s="789">
        <v>1.2E-2</v>
      </c>
      <c r="D36" s="789">
        <v>3.5999999999999997E-2</v>
      </c>
    </row>
    <row r="37" spans="1:4" x14ac:dyDescent="0.2">
      <c r="A37" s="3" t="s">
        <v>127</v>
      </c>
      <c r="B37" s="789">
        <v>2.1999999999999999E-2</v>
      </c>
      <c r="C37" s="789">
        <v>8.9999999999999993E-3</v>
      </c>
      <c r="D37" s="789">
        <v>3.5000000000000003E-2</v>
      </c>
    </row>
    <row r="38" spans="1:4" x14ac:dyDescent="0.2">
      <c r="A38" s="3" t="s">
        <v>107</v>
      </c>
      <c r="B38" s="789">
        <v>2.1999999999999999E-2</v>
      </c>
      <c r="C38" s="789">
        <v>1.0999999999999999E-2</v>
      </c>
      <c r="D38" s="789">
        <v>3.4000000000000002E-2</v>
      </c>
    </row>
    <row r="39" spans="1:4" x14ac:dyDescent="0.2">
      <c r="A39" s="102" t="s">
        <v>104</v>
      </c>
      <c r="B39" s="790">
        <v>1.2999999999999999E-2</v>
      </c>
      <c r="C39" s="790">
        <v>0</v>
      </c>
      <c r="D39" s="790">
        <v>2.5999999999999999E-2</v>
      </c>
    </row>
    <row r="40" spans="1:4" x14ac:dyDescent="0.2">
      <c r="A40" s="102" t="s">
        <v>110</v>
      </c>
      <c r="B40" s="790">
        <v>7.0000000000000001E-3</v>
      </c>
      <c r="C40" s="790">
        <v>0</v>
      </c>
      <c r="D40" s="790">
        <v>1.4999999999999999E-2</v>
      </c>
    </row>
    <row r="41" spans="1:4" x14ac:dyDescent="0.2">
      <c r="A41" s="680"/>
      <c r="B41" s="680"/>
      <c r="C41" s="680"/>
      <c r="D41" s="680"/>
    </row>
    <row r="43" spans="1:4" x14ac:dyDescent="0.2">
      <c r="A43" s="1289" t="s">
        <v>22</v>
      </c>
      <c r="B43" s="1289"/>
    </row>
  </sheetData>
  <mergeCells count="8">
    <mergeCell ref="A43:B43"/>
    <mergeCell ref="A1:C1"/>
    <mergeCell ref="E1:F1"/>
    <mergeCell ref="A3:E3"/>
    <mergeCell ref="A5:A6"/>
    <mergeCell ref="B5:B6"/>
    <mergeCell ref="C5:C6"/>
    <mergeCell ref="D5:D6"/>
  </mergeCells>
  <hyperlinks>
    <hyperlink ref="E1:F1" location="Contents!A1" display="back to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7"/>
  <sheetViews>
    <sheetView zoomScaleNormal="100" workbookViewId="0"/>
  </sheetViews>
  <sheetFormatPr defaultRowHeight="12.75" x14ac:dyDescent="0.2"/>
  <cols>
    <col min="1" max="16384" width="9.140625" style="3"/>
  </cols>
  <sheetData>
    <row r="2" spans="1:11" ht="18" x14ac:dyDescent="0.2">
      <c r="A2" s="1307" t="s">
        <v>644</v>
      </c>
      <c r="B2" s="1254"/>
      <c r="C2" s="1254"/>
      <c r="D2" s="1254"/>
      <c r="E2" s="1254"/>
      <c r="F2" s="1254"/>
      <c r="G2" s="1254"/>
      <c r="H2" s="1254"/>
      <c r="I2" s="1254"/>
      <c r="J2" s="1254"/>
      <c r="K2" s="1254"/>
    </row>
    <row r="3" spans="1:11" ht="15.75" customHeight="1" x14ac:dyDescent="0.2">
      <c r="A3" s="791"/>
    </row>
    <row r="4" spans="1:11" ht="18" x14ac:dyDescent="0.2">
      <c r="A4" s="792"/>
    </row>
    <row r="37" spans="1:2" x14ac:dyDescent="0.2">
      <c r="A37" s="1308" t="s">
        <v>22</v>
      </c>
      <c r="B37" s="1308"/>
    </row>
  </sheetData>
  <mergeCells count="2">
    <mergeCell ref="A2:K2"/>
    <mergeCell ref="A37:B37"/>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8"/>
  <sheetViews>
    <sheetView showGridLines="0" workbookViewId="0">
      <selection sqref="A1:G1"/>
    </sheetView>
  </sheetViews>
  <sheetFormatPr defaultColWidth="9.140625" defaultRowHeight="12.75" x14ac:dyDescent="0.2"/>
  <cols>
    <col min="1" max="1" width="8.85546875" style="213" customWidth="1"/>
    <col min="2" max="2" width="22" style="213" customWidth="1"/>
    <col min="3" max="3" width="9.140625" style="799"/>
    <col min="4" max="5" width="9.140625" style="213"/>
    <col min="6" max="6" width="9.140625" style="216"/>
    <col min="7" max="16384" width="9.140625" style="213"/>
  </cols>
  <sheetData>
    <row r="1" spans="1:11" s="212" customFormat="1" ht="18" customHeight="1" x14ac:dyDescent="0.25">
      <c r="A1" s="1083" t="s">
        <v>660</v>
      </c>
      <c r="B1" s="1083"/>
      <c r="C1" s="1083"/>
      <c r="D1" s="1083"/>
      <c r="E1" s="1083"/>
      <c r="F1" s="1083"/>
      <c r="G1" s="1083"/>
      <c r="H1" s="218"/>
      <c r="I1" s="1309" t="s">
        <v>24</v>
      </c>
      <c r="J1" s="1309"/>
      <c r="K1" s="14"/>
    </row>
    <row r="2" spans="1:11" s="212" customFormat="1" ht="15" customHeight="1" x14ac:dyDescent="0.25">
      <c r="A2" s="218"/>
      <c r="B2" s="218"/>
      <c r="C2" s="218"/>
      <c r="D2" s="218"/>
      <c r="E2" s="218"/>
      <c r="F2" s="217"/>
      <c r="G2" s="218"/>
      <c r="H2" s="218"/>
      <c r="J2" s="14"/>
      <c r="K2" s="14"/>
    </row>
    <row r="3" spans="1:11" s="220" customFormat="1" ht="12.75" customHeight="1" x14ac:dyDescent="0.2">
      <c r="A3" s="1310" t="s">
        <v>661</v>
      </c>
      <c r="B3" s="1310"/>
      <c r="C3" s="1310"/>
      <c r="D3" s="793"/>
      <c r="E3" s="793"/>
      <c r="F3" s="221"/>
    </row>
    <row r="4" spans="1:11" s="220" customFormat="1" ht="12.75" customHeight="1" x14ac:dyDescent="0.2">
      <c r="A4" s="793"/>
      <c r="B4" s="794"/>
      <c r="C4" s="795"/>
      <c r="D4" s="795"/>
      <c r="F4" s="796"/>
      <c r="G4" s="796"/>
      <c r="H4" s="796"/>
      <c r="I4" s="796"/>
    </row>
    <row r="5" spans="1:11" s="220" customFormat="1" ht="12.75" customHeight="1" x14ac:dyDescent="0.2">
      <c r="A5" s="1085" t="s">
        <v>165</v>
      </c>
      <c r="B5" s="1085" t="s">
        <v>662</v>
      </c>
      <c r="C5" s="795"/>
      <c r="D5" s="795"/>
      <c r="F5" s="796"/>
      <c r="G5" s="796"/>
      <c r="H5" s="796"/>
      <c r="I5" s="796"/>
    </row>
    <row r="6" spans="1:11" s="220" customFormat="1" ht="11.25" x14ac:dyDescent="0.2">
      <c r="A6" s="1086"/>
      <c r="B6" s="1086"/>
      <c r="C6" s="795"/>
      <c r="F6" s="221"/>
      <c r="G6" s="221"/>
      <c r="H6" s="796"/>
      <c r="I6" s="796"/>
    </row>
    <row r="7" spans="1:11" s="220" customFormat="1" x14ac:dyDescent="0.2">
      <c r="A7" s="797"/>
      <c r="B7" s="797"/>
      <c r="C7" s="795"/>
      <c r="F7" s="221"/>
      <c r="G7" s="221"/>
      <c r="H7" s="796"/>
      <c r="I7" s="796"/>
    </row>
    <row r="8" spans="1:11" x14ac:dyDescent="0.2">
      <c r="A8" s="213">
        <v>1971</v>
      </c>
      <c r="B8" s="225">
        <v>42500</v>
      </c>
      <c r="C8" s="213"/>
      <c r="F8" s="216">
        <v>1971</v>
      </c>
      <c r="G8" s="216"/>
      <c r="H8" s="295"/>
      <c r="I8" s="295"/>
    </row>
    <row r="9" spans="1:11" x14ac:dyDescent="0.2">
      <c r="A9" s="213">
        <v>1972</v>
      </c>
      <c r="B9" s="225">
        <v>42139</v>
      </c>
      <c r="C9" s="213"/>
      <c r="G9" s="216"/>
      <c r="H9" s="295"/>
      <c r="I9" s="295"/>
    </row>
    <row r="10" spans="1:11" x14ac:dyDescent="0.2">
      <c r="A10" s="213">
        <v>1973</v>
      </c>
      <c r="B10" s="225">
        <v>42018</v>
      </c>
      <c r="C10" s="213"/>
      <c r="G10" s="216"/>
      <c r="H10" s="295"/>
      <c r="I10" s="295"/>
    </row>
    <row r="11" spans="1:11" x14ac:dyDescent="0.2">
      <c r="A11" s="213">
        <v>1974</v>
      </c>
      <c r="B11" s="225">
        <v>41174</v>
      </c>
      <c r="C11" s="213"/>
      <c r="G11" s="216"/>
      <c r="H11" s="295"/>
      <c r="I11" s="295"/>
    </row>
    <row r="12" spans="1:11" x14ac:dyDescent="0.2">
      <c r="A12" s="213">
        <v>1975</v>
      </c>
      <c r="B12" s="225">
        <v>39191</v>
      </c>
      <c r="C12" s="213"/>
      <c r="G12" s="216"/>
      <c r="H12" s="295"/>
      <c r="I12" s="295"/>
    </row>
    <row r="13" spans="1:11" x14ac:dyDescent="0.2">
      <c r="A13" s="213">
        <v>1976</v>
      </c>
      <c r="B13" s="225">
        <v>37543</v>
      </c>
      <c r="C13" s="213"/>
      <c r="F13" s="216">
        <v>1976</v>
      </c>
      <c r="G13" s="216"/>
      <c r="H13" s="295"/>
      <c r="I13" s="295"/>
    </row>
    <row r="14" spans="1:11" x14ac:dyDescent="0.2">
      <c r="A14" s="213">
        <v>1977</v>
      </c>
      <c r="B14" s="225">
        <v>37288</v>
      </c>
      <c r="C14" s="213"/>
      <c r="G14" s="216"/>
      <c r="H14" s="295"/>
      <c r="I14" s="295"/>
    </row>
    <row r="15" spans="1:11" x14ac:dyDescent="0.2">
      <c r="A15" s="213">
        <v>1978</v>
      </c>
      <c r="B15" s="225">
        <v>37814</v>
      </c>
      <c r="C15" s="213"/>
      <c r="G15" s="216"/>
      <c r="H15" s="295"/>
      <c r="I15" s="295"/>
    </row>
    <row r="16" spans="1:11" x14ac:dyDescent="0.2">
      <c r="A16" s="213">
        <v>1979</v>
      </c>
      <c r="B16" s="225">
        <v>37860</v>
      </c>
      <c r="C16" s="213"/>
      <c r="G16" s="216"/>
      <c r="H16" s="295"/>
      <c r="I16" s="295"/>
    </row>
    <row r="17" spans="1:9" x14ac:dyDescent="0.2">
      <c r="A17" s="213">
        <v>1980</v>
      </c>
      <c r="B17" s="225">
        <v>38501</v>
      </c>
      <c r="C17" s="213"/>
      <c r="G17" s="216"/>
      <c r="H17" s="295"/>
      <c r="I17" s="295"/>
    </row>
    <row r="18" spans="1:9" x14ac:dyDescent="0.2">
      <c r="A18" s="213">
        <v>1981</v>
      </c>
      <c r="B18" s="225">
        <v>36237</v>
      </c>
      <c r="C18" s="213"/>
      <c r="F18" s="216">
        <v>1981</v>
      </c>
      <c r="G18" s="216"/>
      <c r="H18" s="295"/>
      <c r="I18" s="295"/>
    </row>
    <row r="19" spans="1:9" x14ac:dyDescent="0.2">
      <c r="A19" s="213">
        <v>1982</v>
      </c>
      <c r="B19" s="225">
        <v>34942</v>
      </c>
      <c r="C19" s="213"/>
      <c r="G19" s="216"/>
      <c r="H19" s="295"/>
      <c r="I19" s="295"/>
    </row>
    <row r="20" spans="1:9" x14ac:dyDescent="0.2">
      <c r="A20" s="213">
        <v>1983</v>
      </c>
      <c r="B20" s="225">
        <v>34962</v>
      </c>
      <c r="C20" s="213"/>
      <c r="G20" s="216"/>
      <c r="H20" s="295"/>
      <c r="I20" s="295"/>
    </row>
    <row r="21" spans="1:9" x14ac:dyDescent="0.2">
      <c r="A21" s="213">
        <v>1984</v>
      </c>
      <c r="B21" s="225">
        <v>36253</v>
      </c>
      <c r="C21" s="213"/>
      <c r="G21" s="216"/>
      <c r="H21" s="295"/>
      <c r="I21" s="295"/>
    </row>
    <row r="22" spans="1:9" x14ac:dyDescent="0.2">
      <c r="A22" s="213">
        <v>1985</v>
      </c>
      <c r="B22" s="225">
        <v>36385</v>
      </c>
      <c r="C22" s="213"/>
      <c r="G22" s="216"/>
      <c r="H22" s="295"/>
      <c r="I22" s="295"/>
    </row>
    <row r="23" spans="1:9" x14ac:dyDescent="0.2">
      <c r="A23" s="213">
        <v>1986</v>
      </c>
      <c r="B23" s="225">
        <v>35790</v>
      </c>
      <c r="C23" s="213"/>
      <c r="F23" s="216">
        <v>1986</v>
      </c>
      <c r="G23" s="216"/>
      <c r="H23" s="295"/>
      <c r="I23" s="295"/>
    </row>
    <row r="24" spans="1:9" x14ac:dyDescent="0.2">
      <c r="A24" s="213">
        <v>1987</v>
      </c>
      <c r="B24" s="225">
        <v>35813</v>
      </c>
      <c r="C24" s="213"/>
      <c r="G24" s="216"/>
      <c r="H24" s="295"/>
      <c r="I24" s="295"/>
    </row>
    <row r="25" spans="1:9" x14ac:dyDescent="0.2">
      <c r="A25" s="213">
        <v>1988</v>
      </c>
      <c r="B25" s="225">
        <v>35599</v>
      </c>
      <c r="C25" s="213"/>
      <c r="G25" s="216"/>
      <c r="H25" s="295"/>
      <c r="I25" s="295"/>
    </row>
    <row r="26" spans="1:9" x14ac:dyDescent="0.2">
      <c r="A26" s="213">
        <v>1989</v>
      </c>
      <c r="B26" s="225">
        <v>35326</v>
      </c>
      <c r="C26" s="213"/>
      <c r="G26" s="216"/>
      <c r="H26" s="295"/>
      <c r="I26" s="295"/>
    </row>
    <row r="27" spans="1:9" x14ac:dyDescent="0.2">
      <c r="A27" s="213">
        <v>1990</v>
      </c>
      <c r="B27" s="225">
        <v>34672</v>
      </c>
      <c r="C27" s="213"/>
      <c r="G27" s="216"/>
      <c r="H27" s="295"/>
      <c r="I27" s="295"/>
    </row>
    <row r="28" spans="1:9" x14ac:dyDescent="0.2">
      <c r="A28" s="213">
        <v>1991</v>
      </c>
      <c r="B28" s="225">
        <v>33762</v>
      </c>
      <c r="C28" s="213"/>
      <c r="F28" s="216">
        <v>1991</v>
      </c>
      <c r="G28" s="216"/>
      <c r="H28" s="295"/>
      <c r="I28" s="295"/>
    </row>
    <row r="29" spans="1:9" x14ac:dyDescent="0.2">
      <c r="A29" s="213">
        <v>1992</v>
      </c>
      <c r="B29" s="225">
        <v>35057</v>
      </c>
      <c r="C29" s="213"/>
      <c r="G29" s="216"/>
      <c r="H29" s="295"/>
      <c r="I29" s="295"/>
    </row>
    <row r="30" spans="1:9" x14ac:dyDescent="0.2">
      <c r="A30" s="213">
        <v>1993</v>
      </c>
      <c r="B30" s="225">
        <v>33366</v>
      </c>
      <c r="C30" s="213"/>
      <c r="G30" s="216"/>
      <c r="H30" s="295"/>
      <c r="I30" s="295"/>
    </row>
    <row r="31" spans="1:9" x14ac:dyDescent="0.2">
      <c r="A31" s="213">
        <v>1994</v>
      </c>
      <c r="B31" s="225">
        <v>31480</v>
      </c>
      <c r="C31" s="213"/>
      <c r="G31" s="216"/>
      <c r="H31" s="295"/>
      <c r="I31" s="295"/>
    </row>
    <row r="32" spans="1:9" x14ac:dyDescent="0.2">
      <c r="A32" s="213">
        <v>1995</v>
      </c>
      <c r="B32" s="225">
        <v>30663</v>
      </c>
      <c r="C32" s="213"/>
      <c r="G32" s="216"/>
      <c r="H32" s="295"/>
      <c r="I32" s="295"/>
    </row>
    <row r="33" spans="1:9" x14ac:dyDescent="0.2">
      <c r="A33" s="213">
        <v>1996</v>
      </c>
      <c r="B33" s="225">
        <v>30241</v>
      </c>
      <c r="C33" s="213"/>
      <c r="F33" s="216">
        <v>1996</v>
      </c>
      <c r="G33" s="216"/>
      <c r="H33" s="295"/>
      <c r="I33" s="295"/>
    </row>
    <row r="34" spans="1:9" x14ac:dyDescent="0.2">
      <c r="A34" s="213">
        <v>1997</v>
      </c>
      <c r="B34" s="225">
        <v>29611</v>
      </c>
      <c r="C34" s="213"/>
      <c r="G34" s="216"/>
      <c r="H34" s="295"/>
      <c r="I34" s="295"/>
    </row>
    <row r="35" spans="1:9" x14ac:dyDescent="0.2">
      <c r="A35" s="213">
        <v>1998</v>
      </c>
      <c r="B35" s="225">
        <v>29668</v>
      </c>
      <c r="C35" s="213"/>
      <c r="G35" s="216"/>
      <c r="H35" s="295"/>
      <c r="I35" s="295"/>
    </row>
    <row r="36" spans="1:9" x14ac:dyDescent="0.2">
      <c r="A36" s="213">
        <v>1999</v>
      </c>
      <c r="B36" s="225">
        <v>29940</v>
      </c>
      <c r="C36" s="213"/>
      <c r="G36" s="216"/>
      <c r="H36" s="295"/>
      <c r="I36" s="295"/>
    </row>
    <row r="37" spans="1:9" x14ac:dyDescent="0.2">
      <c r="A37" s="213">
        <v>2000</v>
      </c>
      <c r="B37" s="225">
        <v>30367</v>
      </c>
      <c r="C37" s="213"/>
      <c r="G37" s="216"/>
      <c r="H37" s="295"/>
      <c r="I37" s="295"/>
    </row>
    <row r="38" spans="1:9" x14ac:dyDescent="0.2">
      <c r="A38" s="213">
        <v>2001</v>
      </c>
      <c r="B38" s="225">
        <v>29621</v>
      </c>
      <c r="C38" s="213"/>
      <c r="F38" s="216">
        <v>2001</v>
      </c>
      <c r="G38" s="216"/>
      <c r="H38" s="295"/>
      <c r="I38" s="295"/>
    </row>
    <row r="39" spans="1:9" x14ac:dyDescent="0.2">
      <c r="A39" s="213">
        <v>2002</v>
      </c>
      <c r="B39" s="225">
        <v>29826</v>
      </c>
      <c r="C39" s="213"/>
      <c r="G39" s="216"/>
      <c r="H39" s="295"/>
      <c r="I39" s="295"/>
    </row>
    <row r="40" spans="1:9" x14ac:dyDescent="0.2">
      <c r="A40" s="213">
        <v>2003</v>
      </c>
      <c r="B40" s="798">
        <v>30757</v>
      </c>
      <c r="C40" s="213"/>
      <c r="G40" s="216"/>
      <c r="H40" s="295"/>
      <c r="I40" s="295"/>
    </row>
    <row r="41" spans="1:9" x14ac:dyDescent="0.2">
      <c r="A41" s="213">
        <v>2004</v>
      </c>
      <c r="B41" s="798">
        <v>32154</v>
      </c>
      <c r="C41" s="213"/>
      <c r="G41" s="216"/>
      <c r="H41" s="295"/>
      <c r="I41" s="295"/>
    </row>
    <row r="42" spans="1:9" x14ac:dyDescent="0.2">
      <c r="A42" s="213">
        <v>2005</v>
      </c>
      <c r="B42" s="798">
        <v>30881</v>
      </c>
      <c r="C42" s="213"/>
      <c r="G42" s="216"/>
      <c r="H42" s="295"/>
      <c r="I42" s="295"/>
    </row>
    <row r="43" spans="1:9" x14ac:dyDescent="0.2">
      <c r="A43" s="213">
        <v>2006</v>
      </c>
      <c r="B43" s="798">
        <v>29898</v>
      </c>
      <c r="C43" s="213"/>
      <c r="F43" s="216">
        <v>2006</v>
      </c>
      <c r="G43" s="216"/>
      <c r="H43" s="295"/>
      <c r="I43" s="295"/>
    </row>
    <row r="44" spans="1:9" x14ac:dyDescent="0.2">
      <c r="A44" s="213">
        <v>2007</v>
      </c>
      <c r="B44" s="798">
        <v>29866</v>
      </c>
      <c r="C44" s="213"/>
      <c r="G44" s="216"/>
      <c r="H44" s="295"/>
      <c r="I44" s="295"/>
    </row>
    <row r="45" spans="1:9" x14ac:dyDescent="0.2">
      <c r="A45" s="213">
        <v>2008</v>
      </c>
      <c r="B45" s="798">
        <v>28903</v>
      </c>
      <c r="C45" s="213"/>
      <c r="G45" s="216"/>
      <c r="H45" s="295"/>
      <c r="I45" s="295"/>
    </row>
    <row r="46" spans="1:9" x14ac:dyDescent="0.2">
      <c r="A46" s="213">
        <v>2009</v>
      </c>
      <c r="B46" s="798">
        <v>27524</v>
      </c>
      <c r="C46" s="213"/>
      <c r="G46" s="216"/>
      <c r="H46" s="295"/>
      <c r="I46" s="295"/>
    </row>
    <row r="47" spans="1:9" x14ac:dyDescent="0.2">
      <c r="A47" s="213">
        <v>2010</v>
      </c>
      <c r="B47" s="798">
        <v>28480</v>
      </c>
      <c r="C47" s="213"/>
      <c r="G47" s="216"/>
      <c r="H47" s="295"/>
      <c r="I47" s="295"/>
    </row>
    <row r="48" spans="1:9" x14ac:dyDescent="0.2">
      <c r="A48" s="213">
        <v>2011</v>
      </c>
      <c r="B48" s="798">
        <v>29135</v>
      </c>
      <c r="C48" s="213"/>
      <c r="F48" s="216">
        <v>2011</v>
      </c>
      <c r="G48" s="216"/>
      <c r="H48" s="295"/>
      <c r="I48" s="295"/>
    </row>
    <row r="49" spans="1:9" x14ac:dyDescent="0.2">
      <c r="A49" s="213">
        <v>2012</v>
      </c>
      <c r="B49" s="798">
        <v>30534</v>
      </c>
      <c r="C49" s="213"/>
      <c r="G49" s="216"/>
      <c r="H49" s="295"/>
      <c r="I49" s="295"/>
    </row>
    <row r="50" spans="1:9" x14ac:dyDescent="0.2">
      <c r="A50" s="213">
        <v>2013</v>
      </c>
      <c r="B50" s="798">
        <v>27547</v>
      </c>
      <c r="C50" s="213"/>
      <c r="G50" s="216"/>
      <c r="H50" s="295"/>
      <c r="I50" s="295"/>
    </row>
    <row r="51" spans="1:9" x14ac:dyDescent="0.2">
      <c r="A51" s="234">
        <v>2014</v>
      </c>
      <c r="B51" s="250">
        <v>29069</v>
      </c>
      <c r="C51" s="213"/>
      <c r="F51" s="235"/>
      <c r="G51" s="216"/>
      <c r="H51" s="295"/>
      <c r="I51" s="295"/>
    </row>
    <row r="52" spans="1:9" x14ac:dyDescent="0.2">
      <c r="A52" s="234">
        <v>2015</v>
      </c>
      <c r="B52" s="250">
        <v>29691</v>
      </c>
      <c r="C52" s="213"/>
      <c r="F52" s="235"/>
      <c r="G52" s="216"/>
      <c r="H52" s="295"/>
      <c r="I52" s="295"/>
    </row>
    <row r="53" spans="1:9" x14ac:dyDescent="0.2">
      <c r="A53" s="234">
        <v>2016</v>
      </c>
      <c r="B53" s="250">
        <v>29229</v>
      </c>
      <c r="C53" s="213"/>
      <c r="F53" s="235"/>
      <c r="G53" s="216"/>
      <c r="H53" s="295"/>
      <c r="I53" s="295"/>
    </row>
    <row r="54" spans="1:9" x14ac:dyDescent="0.2">
      <c r="A54" s="234">
        <v>2017</v>
      </c>
      <c r="B54" s="250">
        <v>28440</v>
      </c>
      <c r="C54" s="213"/>
      <c r="F54" s="235"/>
      <c r="G54" s="216"/>
      <c r="H54" s="295"/>
      <c r="I54" s="295"/>
    </row>
    <row r="55" spans="1:9" x14ac:dyDescent="0.2">
      <c r="A55" s="234">
        <v>2018</v>
      </c>
      <c r="B55" s="250">
        <v>27525</v>
      </c>
      <c r="C55" s="225"/>
      <c r="F55" s="235">
        <v>2018</v>
      </c>
      <c r="G55" s="216"/>
      <c r="H55" s="295"/>
      <c r="I55" s="295"/>
    </row>
    <row r="56" spans="1:9" x14ac:dyDescent="0.2">
      <c r="A56" s="231"/>
      <c r="B56" s="254"/>
      <c r="C56" s="216"/>
      <c r="D56" s="216"/>
      <c r="E56" s="216"/>
      <c r="G56" s="216"/>
    </row>
    <row r="57" spans="1:9" ht="10.5" customHeight="1" x14ac:dyDescent="0.2"/>
    <row r="58" spans="1:9" x14ac:dyDescent="0.2">
      <c r="A58" s="1082" t="s">
        <v>22</v>
      </c>
      <c r="B58" s="1082"/>
    </row>
  </sheetData>
  <mergeCells count="6">
    <mergeCell ref="A58:B58"/>
    <mergeCell ref="A1:G1"/>
    <mergeCell ref="I1:J1"/>
    <mergeCell ref="A3:C3"/>
    <mergeCell ref="A5:A6"/>
    <mergeCell ref="B5:B6"/>
  </mergeCells>
  <hyperlinks>
    <hyperlink ref="I1:J1" location="Contents!A1" display="back to contents"/>
  </hyperlinks>
  <pageMargins left="0.15748031496062992" right="0.15748031496062992" top="0.98425196850393704" bottom="0.98425196850393704" header="0.51181102362204722" footer="0.51181102362204722"/>
  <pageSetup paperSize="9" scale="72" orientation="landscape" r:id="rId1"/>
  <headerFooter alignWithMargins="0">
    <oddFooter>&amp;L© Crown Copyright 2015</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sqref="A1:G1"/>
    </sheetView>
  </sheetViews>
  <sheetFormatPr defaultRowHeight="12.75" x14ac:dyDescent="0.2"/>
  <cols>
    <col min="1" max="1" width="9.140625" style="234"/>
    <col min="2" max="4" width="15" style="801" customWidth="1"/>
    <col min="5" max="16384" width="9.140625" style="234"/>
  </cols>
  <sheetData>
    <row r="1" spans="1:10" s="800" customFormat="1" ht="18" customHeight="1" x14ac:dyDescent="0.25">
      <c r="A1" s="1083" t="s">
        <v>660</v>
      </c>
      <c r="B1" s="1083"/>
      <c r="C1" s="1083"/>
      <c r="D1" s="1083"/>
      <c r="E1" s="1083"/>
      <c r="F1" s="1083"/>
      <c r="G1" s="1083"/>
      <c r="H1" s="674"/>
      <c r="I1" s="1312" t="s">
        <v>24</v>
      </c>
      <c r="J1" s="1312"/>
    </row>
    <row r="2" spans="1:10" ht="15" customHeight="1" x14ac:dyDescent="0.2"/>
    <row r="3" spans="1:10" ht="12.75" customHeight="1" x14ac:dyDescent="0.2">
      <c r="A3" s="1313" t="s">
        <v>663</v>
      </c>
      <c r="B3" s="1313"/>
      <c r="C3" s="1313"/>
      <c r="D3" s="1313"/>
      <c r="E3" s="1313"/>
      <c r="F3" s="1313"/>
      <c r="G3" s="802"/>
      <c r="H3" s="802"/>
      <c r="I3" s="1313"/>
      <c r="J3" s="1313"/>
    </row>
    <row r="4" spans="1:10" ht="12.75" customHeight="1" x14ac:dyDescent="0.2">
      <c r="B4" s="234"/>
      <c r="C4" s="234"/>
      <c r="D4" s="234"/>
    </row>
    <row r="5" spans="1:10" ht="12.75" customHeight="1" x14ac:dyDescent="0.2">
      <c r="A5" s="1314" t="s">
        <v>165</v>
      </c>
      <c r="B5" s="1314" t="s">
        <v>664</v>
      </c>
      <c r="C5" s="1314" t="s">
        <v>665</v>
      </c>
      <c r="D5" s="1314" t="s">
        <v>666</v>
      </c>
    </row>
    <row r="6" spans="1:10" ht="12.75" customHeight="1" x14ac:dyDescent="0.2">
      <c r="A6" s="1315"/>
      <c r="B6" s="1315"/>
      <c r="C6" s="1315"/>
      <c r="D6" s="1315"/>
    </row>
    <row r="7" spans="1:10" ht="12.75" customHeight="1" x14ac:dyDescent="0.2">
      <c r="A7" s="1315"/>
      <c r="B7" s="1315"/>
      <c r="C7" s="1315"/>
      <c r="D7" s="1315"/>
    </row>
    <row r="8" spans="1:10" ht="12.75" customHeight="1" x14ac:dyDescent="0.2">
      <c r="A8" s="1315"/>
      <c r="B8" s="1315"/>
      <c r="C8" s="1315"/>
      <c r="D8" s="1315"/>
    </row>
    <row r="9" spans="1:10" s="803" customFormat="1" x14ac:dyDescent="0.2">
      <c r="A9" s="1316"/>
      <c r="B9" s="1316"/>
      <c r="C9" s="1316"/>
      <c r="D9" s="1316"/>
    </row>
    <row r="10" spans="1:10" s="803" customFormat="1" x14ac:dyDescent="0.2">
      <c r="A10" s="804"/>
      <c r="B10" s="804"/>
      <c r="C10" s="804"/>
      <c r="D10" s="804"/>
    </row>
    <row r="11" spans="1:10" x14ac:dyDescent="0.2">
      <c r="A11" s="805">
        <v>1974</v>
      </c>
      <c r="B11" s="806">
        <v>29</v>
      </c>
      <c r="C11" s="806">
        <v>13</v>
      </c>
      <c r="D11" s="806">
        <v>37</v>
      </c>
    </row>
    <row r="12" spans="1:10" x14ac:dyDescent="0.2">
      <c r="A12" s="805">
        <v>1975</v>
      </c>
      <c r="B12" s="806">
        <v>33</v>
      </c>
      <c r="C12" s="806">
        <v>17</v>
      </c>
      <c r="D12" s="806">
        <v>24</v>
      </c>
    </row>
    <row r="13" spans="1:10" x14ac:dyDescent="0.2">
      <c r="A13" s="805">
        <v>1976</v>
      </c>
      <c r="B13" s="806">
        <v>36</v>
      </c>
      <c r="C13" s="806">
        <v>13</v>
      </c>
      <c r="D13" s="806">
        <v>24</v>
      </c>
    </row>
    <row r="14" spans="1:10" x14ac:dyDescent="0.2">
      <c r="A14" s="805">
        <v>1977</v>
      </c>
      <c r="B14" s="806">
        <v>44</v>
      </c>
      <c r="C14" s="806">
        <v>14</v>
      </c>
      <c r="D14" s="806">
        <v>22</v>
      </c>
    </row>
    <row r="15" spans="1:10" x14ac:dyDescent="0.2">
      <c r="A15" s="805">
        <v>1978</v>
      </c>
      <c r="B15" s="806">
        <v>79</v>
      </c>
      <c r="C15" s="806">
        <v>123</v>
      </c>
      <c r="D15" s="806">
        <v>26</v>
      </c>
    </row>
    <row r="16" spans="1:10" x14ac:dyDescent="0.2">
      <c r="A16" s="805">
        <v>1979</v>
      </c>
      <c r="B16" s="806">
        <v>81</v>
      </c>
      <c r="C16" s="806">
        <v>139</v>
      </c>
      <c r="D16" s="806">
        <v>15</v>
      </c>
    </row>
    <row r="17" spans="1:4" x14ac:dyDescent="0.2">
      <c r="A17" s="805">
        <v>1980</v>
      </c>
      <c r="B17" s="806">
        <v>94</v>
      </c>
      <c r="C17" s="806">
        <v>112</v>
      </c>
      <c r="D17" s="806">
        <v>22</v>
      </c>
    </row>
    <row r="18" spans="1:4" x14ac:dyDescent="0.2">
      <c r="A18" s="805">
        <v>1981</v>
      </c>
      <c r="B18" s="806">
        <v>85</v>
      </c>
      <c r="C18" s="806">
        <v>125</v>
      </c>
      <c r="D18" s="806">
        <v>16</v>
      </c>
    </row>
    <row r="19" spans="1:4" x14ac:dyDescent="0.2">
      <c r="A19" s="805">
        <v>1982</v>
      </c>
      <c r="B19" s="806">
        <v>138</v>
      </c>
      <c r="C19" s="806">
        <v>145</v>
      </c>
      <c r="D19" s="806">
        <v>19</v>
      </c>
    </row>
    <row r="20" spans="1:4" x14ac:dyDescent="0.2">
      <c r="A20" s="805">
        <v>1983</v>
      </c>
      <c r="B20" s="806">
        <v>202</v>
      </c>
      <c r="C20" s="806">
        <v>192</v>
      </c>
      <c r="D20" s="806">
        <v>32</v>
      </c>
    </row>
    <row r="21" spans="1:4" x14ac:dyDescent="0.2">
      <c r="A21" s="805">
        <v>1984</v>
      </c>
      <c r="B21" s="806">
        <v>355</v>
      </c>
      <c r="C21" s="806">
        <v>518</v>
      </c>
      <c r="D21" s="806">
        <v>41</v>
      </c>
    </row>
    <row r="22" spans="1:4" x14ac:dyDescent="0.2">
      <c r="A22" s="805">
        <v>1985</v>
      </c>
      <c r="B22" s="806">
        <v>410</v>
      </c>
      <c r="C22" s="806">
        <v>852</v>
      </c>
      <c r="D22" s="806">
        <v>57</v>
      </c>
    </row>
    <row r="23" spans="1:4" x14ac:dyDescent="0.2">
      <c r="A23" s="805">
        <v>1986</v>
      </c>
      <c r="B23" s="806">
        <v>391</v>
      </c>
      <c r="C23" s="806">
        <v>827</v>
      </c>
      <c r="D23" s="806">
        <v>43</v>
      </c>
    </row>
    <row r="24" spans="1:4" x14ac:dyDescent="0.2">
      <c r="A24" s="805">
        <v>1987</v>
      </c>
      <c r="B24" s="806">
        <v>389</v>
      </c>
      <c r="C24" s="806">
        <v>967</v>
      </c>
      <c r="D24" s="806">
        <v>31</v>
      </c>
    </row>
    <row r="25" spans="1:4" x14ac:dyDescent="0.2">
      <c r="A25" s="805">
        <v>1988</v>
      </c>
      <c r="B25" s="806">
        <v>416</v>
      </c>
      <c r="C25" s="806">
        <v>1017</v>
      </c>
      <c r="D25" s="806">
        <v>45</v>
      </c>
    </row>
    <row r="26" spans="1:4" x14ac:dyDescent="0.2">
      <c r="A26" s="805">
        <v>1989</v>
      </c>
      <c r="B26" s="806">
        <v>365</v>
      </c>
      <c r="C26" s="806">
        <v>970</v>
      </c>
      <c r="D26" s="806">
        <v>45</v>
      </c>
    </row>
    <row r="27" spans="1:4" x14ac:dyDescent="0.2">
      <c r="A27" s="805">
        <v>1990</v>
      </c>
      <c r="B27" s="806">
        <v>348</v>
      </c>
      <c r="C27" s="806">
        <v>1080</v>
      </c>
      <c r="D27" s="806">
        <v>44</v>
      </c>
    </row>
    <row r="28" spans="1:4" x14ac:dyDescent="0.2">
      <c r="A28" s="805">
        <v>1991</v>
      </c>
      <c r="B28" s="806">
        <v>417</v>
      </c>
      <c r="C28" s="806">
        <v>1406</v>
      </c>
      <c r="D28" s="806">
        <v>53</v>
      </c>
    </row>
    <row r="29" spans="1:4" x14ac:dyDescent="0.2">
      <c r="A29" s="805">
        <v>1992</v>
      </c>
      <c r="B29" s="806">
        <v>630</v>
      </c>
      <c r="C29" s="806">
        <v>2338</v>
      </c>
      <c r="D29" s="806">
        <v>108</v>
      </c>
    </row>
    <row r="30" spans="1:4" x14ac:dyDescent="0.2">
      <c r="A30" s="805">
        <v>1993</v>
      </c>
      <c r="B30" s="806">
        <v>667</v>
      </c>
      <c r="C30" s="806">
        <v>2553</v>
      </c>
      <c r="D30" s="806">
        <v>133</v>
      </c>
    </row>
    <row r="31" spans="1:4" x14ac:dyDescent="0.2">
      <c r="A31" s="805">
        <v>1994</v>
      </c>
      <c r="B31" s="806">
        <v>650</v>
      </c>
      <c r="C31" s="806">
        <v>2739</v>
      </c>
      <c r="D31" s="806">
        <v>132</v>
      </c>
    </row>
    <row r="32" spans="1:4" x14ac:dyDescent="0.2">
      <c r="A32" s="805">
        <v>1995</v>
      </c>
      <c r="B32" s="806">
        <v>592</v>
      </c>
      <c r="C32" s="806">
        <v>2849</v>
      </c>
      <c r="D32" s="806">
        <v>145</v>
      </c>
    </row>
    <row r="33" spans="1:4" x14ac:dyDescent="0.2">
      <c r="A33" s="805">
        <v>1996</v>
      </c>
      <c r="B33" s="806">
        <v>694</v>
      </c>
      <c r="C33" s="806">
        <v>3148</v>
      </c>
      <c r="D33" s="806">
        <v>207</v>
      </c>
    </row>
    <row r="34" spans="1:4" x14ac:dyDescent="0.2">
      <c r="A34" s="805">
        <v>1997</v>
      </c>
      <c r="B34" s="806">
        <v>739</v>
      </c>
      <c r="C34" s="806">
        <v>3269</v>
      </c>
      <c r="D34" s="806">
        <v>238</v>
      </c>
    </row>
    <row r="35" spans="1:4" x14ac:dyDescent="0.2">
      <c r="A35" s="805">
        <v>1998</v>
      </c>
      <c r="B35" s="806">
        <v>673</v>
      </c>
      <c r="C35" s="806">
        <v>3564</v>
      </c>
      <c r="D35" s="806">
        <v>220</v>
      </c>
    </row>
    <row r="36" spans="1:4" x14ac:dyDescent="0.2">
      <c r="A36" s="805">
        <v>1999</v>
      </c>
      <c r="B36" s="806">
        <v>758</v>
      </c>
      <c r="C36" s="806">
        <v>4179</v>
      </c>
      <c r="D36" s="806">
        <v>263</v>
      </c>
    </row>
    <row r="37" spans="1:4" x14ac:dyDescent="0.2">
      <c r="A37" s="805">
        <v>2000</v>
      </c>
      <c r="B37" s="806">
        <v>780</v>
      </c>
      <c r="C37" s="806">
        <v>4238</v>
      </c>
      <c r="D37" s="806">
        <v>260</v>
      </c>
    </row>
    <row r="38" spans="1:4" x14ac:dyDescent="0.2">
      <c r="A38" s="805">
        <v>2001</v>
      </c>
      <c r="B38" s="806">
        <v>673</v>
      </c>
      <c r="C38" s="806">
        <v>4129</v>
      </c>
      <c r="D38" s="806">
        <v>230</v>
      </c>
    </row>
    <row r="39" spans="1:4" x14ac:dyDescent="0.2">
      <c r="A39" s="805">
        <v>2002</v>
      </c>
      <c r="B39" s="806">
        <v>662</v>
      </c>
      <c r="C39" s="806">
        <v>4201</v>
      </c>
      <c r="D39" s="806">
        <v>250</v>
      </c>
    </row>
    <row r="40" spans="1:4" x14ac:dyDescent="0.2">
      <c r="A40" s="805">
        <v>2003</v>
      </c>
      <c r="B40" s="806">
        <v>633</v>
      </c>
      <c r="C40" s="806">
        <v>4091</v>
      </c>
      <c r="D40" s="806">
        <v>249</v>
      </c>
    </row>
    <row r="41" spans="1:4" x14ac:dyDescent="0.2">
      <c r="A41" s="805">
        <v>2004</v>
      </c>
      <c r="B41" s="806">
        <v>753</v>
      </c>
      <c r="C41" s="806">
        <v>4536</v>
      </c>
      <c r="D41" s="806">
        <v>266</v>
      </c>
    </row>
    <row r="42" spans="1:4" x14ac:dyDescent="0.2">
      <c r="A42" s="805">
        <v>2005</v>
      </c>
      <c r="B42" s="806">
        <v>650</v>
      </c>
      <c r="C42" s="806">
        <v>4101</v>
      </c>
      <c r="D42" s="806">
        <v>175</v>
      </c>
    </row>
    <row r="43" spans="1:4" x14ac:dyDescent="0.2">
      <c r="A43" s="805">
        <v>2006</v>
      </c>
      <c r="B43" s="806">
        <v>629</v>
      </c>
      <c r="C43" s="806">
        <v>3587</v>
      </c>
      <c r="D43" s="806">
        <v>218</v>
      </c>
    </row>
    <row r="44" spans="1:4" x14ac:dyDescent="0.2">
      <c r="A44" s="805">
        <v>2007</v>
      </c>
      <c r="B44" s="806">
        <v>640</v>
      </c>
      <c r="C44" s="806">
        <v>3625</v>
      </c>
      <c r="D44" s="806">
        <v>187</v>
      </c>
    </row>
    <row r="45" spans="1:4" x14ac:dyDescent="0.2">
      <c r="A45" s="805">
        <v>2008</v>
      </c>
      <c r="B45" s="806">
        <v>621</v>
      </c>
      <c r="C45" s="806">
        <v>3401</v>
      </c>
      <c r="D45" s="806">
        <v>135</v>
      </c>
    </row>
    <row r="46" spans="1:4" x14ac:dyDescent="0.2">
      <c r="A46" s="805">
        <v>2009</v>
      </c>
      <c r="B46" s="806">
        <v>552</v>
      </c>
      <c r="C46" s="806">
        <v>2856</v>
      </c>
      <c r="D46" s="806">
        <v>134</v>
      </c>
    </row>
    <row r="47" spans="1:4" x14ac:dyDescent="0.2">
      <c r="A47" s="805">
        <v>2010</v>
      </c>
      <c r="B47" s="806">
        <v>613</v>
      </c>
      <c r="C47" s="806">
        <v>2917</v>
      </c>
      <c r="D47" s="806">
        <v>150</v>
      </c>
    </row>
    <row r="48" spans="1:4" x14ac:dyDescent="0.2">
      <c r="A48" s="805">
        <v>2011</v>
      </c>
      <c r="B48" s="806">
        <v>560</v>
      </c>
      <c r="C48" s="806">
        <v>3114</v>
      </c>
      <c r="D48" s="806">
        <v>168</v>
      </c>
    </row>
    <row r="49" spans="1:5" x14ac:dyDescent="0.2">
      <c r="A49" s="805">
        <v>2012</v>
      </c>
      <c r="B49" s="806">
        <v>552</v>
      </c>
      <c r="C49" s="806">
        <v>3347</v>
      </c>
      <c r="D49" s="806">
        <v>180</v>
      </c>
    </row>
    <row r="50" spans="1:5" x14ac:dyDescent="0.2">
      <c r="A50" s="805">
        <v>2013</v>
      </c>
      <c r="B50" s="806">
        <v>546</v>
      </c>
      <c r="C50" s="806">
        <v>2914</v>
      </c>
      <c r="D50" s="806">
        <v>160</v>
      </c>
    </row>
    <row r="51" spans="1:5" x14ac:dyDescent="0.2">
      <c r="A51" s="805">
        <v>2014</v>
      </c>
      <c r="B51" s="806">
        <v>547</v>
      </c>
      <c r="C51" s="806">
        <v>2806</v>
      </c>
      <c r="D51" s="806">
        <v>146</v>
      </c>
    </row>
    <row r="52" spans="1:5" x14ac:dyDescent="0.2">
      <c r="A52" s="805">
        <v>2015</v>
      </c>
      <c r="B52" s="806">
        <v>571</v>
      </c>
      <c r="C52" s="806">
        <v>2826</v>
      </c>
      <c r="D52" s="806">
        <v>114</v>
      </c>
    </row>
    <row r="53" spans="1:5" x14ac:dyDescent="0.2">
      <c r="A53" s="805">
        <v>2016</v>
      </c>
      <c r="B53" s="806">
        <v>559</v>
      </c>
      <c r="C53" s="806">
        <v>2992</v>
      </c>
      <c r="D53" s="806">
        <v>120</v>
      </c>
    </row>
    <row r="54" spans="1:5" x14ac:dyDescent="0.2">
      <c r="A54" s="805">
        <v>2017</v>
      </c>
      <c r="B54" s="806">
        <v>556</v>
      </c>
      <c r="C54" s="806">
        <v>2795</v>
      </c>
      <c r="D54" s="806">
        <v>110</v>
      </c>
    </row>
    <row r="55" spans="1:5" x14ac:dyDescent="0.2">
      <c r="A55" s="805">
        <v>2018</v>
      </c>
      <c r="B55" s="806">
        <v>526</v>
      </c>
      <c r="C55" s="806">
        <v>2618</v>
      </c>
      <c r="D55" s="806">
        <v>118</v>
      </c>
    </row>
    <row r="56" spans="1:5" x14ac:dyDescent="0.2">
      <c r="A56" s="231"/>
      <c r="B56" s="807"/>
      <c r="C56" s="807"/>
      <c r="D56" s="807"/>
    </row>
    <row r="57" spans="1:5" x14ac:dyDescent="0.2">
      <c r="B57" s="808"/>
      <c r="C57" s="808"/>
      <c r="D57" s="808"/>
    </row>
    <row r="58" spans="1:5" x14ac:dyDescent="0.2">
      <c r="A58" s="809" t="s">
        <v>272</v>
      </c>
      <c r="B58" s="810"/>
      <c r="C58" s="810"/>
      <c r="D58" s="811"/>
      <c r="E58" s="811"/>
    </row>
    <row r="59" spans="1:5" x14ac:dyDescent="0.2">
      <c r="A59" s="1311" t="s">
        <v>667</v>
      </c>
      <c r="B59" s="1311"/>
      <c r="C59" s="1311"/>
      <c r="D59" s="1311"/>
      <c r="E59" s="1311"/>
    </row>
    <row r="60" spans="1:5" x14ac:dyDescent="0.2">
      <c r="A60" s="1139" t="s">
        <v>668</v>
      </c>
      <c r="B60" s="1139"/>
      <c r="C60" s="1139"/>
      <c r="D60" s="1139"/>
      <c r="E60" s="1139"/>
    </row>
    <row r="62" spans="1:5" x14ac:dyDescent="0.2">
      <c r="A62" s="1125" t="s">
        <v>22</v>
      </c>
      <c r="B62" s="1125"/>
      <c r="C62" s="808"/>
      <c r="D62" s="808"/>
    </row>
  </sheetData>
  <mergeCells count="11">
    <mergeCell ref="A59:E59"/>
    <mergeCell ref="A60:E60"/>
    <mergeCell ref="A62:B62"/>
    <mergeCell ref="A1:G1"/>
    <mergeCell ref="I1:J1"/>
    <mergeCell ref="A3:F3"/>
    <mergeCell ref="I3:J3"/>
    <mergeCell ref="A5:A9"/>
    <mergeCell ref="B5:B9"/>
    <mergeCell ref="C5:C9"/>
    <mergeCell ref="D5:D9"/>
  </mergeCells>
  <hyperlinks>
    <hyperlink ref="I1" location="Contents!A1" display="back to contents"/>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
  <sheetViews>
    <sheetView showGridLines="0" workbookViewId="0">
      <selection sqref="A1:G1"/>
    </sheetView>
  </sheetViews>
  <sheetFormatPr defaultColWidth="9.140625" defaultRowHeight="12.75" x14ac:dyDescent="0.2"/>
  <cols>
    <col min="1" max="1" width="10.5703125" style="213" customWidth="1"/>
    <col min="2" max="2" width="10.85546875" style="213" customWidth="1"/>
    <col min="3" max="3" width="10" style="213" customWidth="1"/>
    <col min="4" max="4" width="11" style="213" customWidth="1"/>
    <col min="5" max="5" width="12.7109375" style="213" customWidth="1"/>
    <col min="6" max="16384" width="9.140625" style="213"/>
  </cols>
  <sheetData>
    <row r="1" spans="1:12" s="212" customFormat="1" ht="18" customHeight="1" x14ac:dyDescent="0.25">
      <c r="A1" s="1083" t="s">
        <v>660</v>
      </c>
      <c r="B1" s="1083"/>
      <c r="C1" s="1083"/>
      <c r="D1" s="1083"/>
      <c r="E1" s="1083"/>
      <c r="F1" s="1083"/>
      <c r="G1" s="1083"/>
      <c r="H1" s="218"/>
      <c r="I1" s="1309" t="s">
        <v>24</v>
      </c>
      <c r="J1" s="1309"/>
      <c r="K1" s="992"/>
      <c r="L1" s="992"/>
    </row>
    <row r="2" spans="1:12" s="212" customFormat="1" ht="15" customHeight="1" x14ac:dyDescent="0.25">
      <c r="A2" s="218"/>
      <c r="B2" s="218"/>
      <c r="C2" s="218"/>
      <c r="D2" s="218"/>
      <c r="E2" s="218"/>
      <c r="F2" s="218"/>
      <c r="G2" s="218"/>
      <c r="H2" s="218"/>
      <c r="K2" s="14"/>
      <c r="L2" s="14"/>
    </row>
    <row r="3" spans="1:12" ht="12.75" customHeight="1" x14ac:dyDescent="0.2">
      <c r="A3" s="1310" t="s">
        <v>669</v>
      </c>
      <c r="B3" s="1310"/>
      <c r="C3" s="1310"/>
      <c r="D3" s="1310"/>
      <c r="E3" s="1310"/>
      <c r="F3" s="1310"/>
      <c r="G3" s="1310"/>
      <c r="H3" s="793"/>
      <c r="I3" s="793"/>
      <c r="J3" s="793"/>
      <c r="K3" s="793"/>
      <c r="L3" s="793"/>
    </row>
    <row r="4" spans="1:12" ht="12.75" customHeight="1" x14ac:dyDescent="0.2">
      <c r="A4" s="812"/>
      <c r="B4" s="793"/>
      <c r="C4" s="793"/>
      <c r="D4" s="793"/>
      <c r="E4" s="220"/>
      <c r="F4" s="220"/>
      <c r="G4" s="220"/>
      <c r="H4" s="220"/>
    </row>
    <row r="5" spans="1:12" x14ac:dyDescent="0.2">
      <c r="A5" s="215" t="s">
        <v>432</v>
      </c>
    </row>
    <row r="6" spans="1:12" x14ac:dyDescent="0.2">
      <c r="A6" s="215"/>
    </row>
    <row r="7" spans="1:12" x14ac:dyDescent="0.2">
      <c r="A7" s="1121" t="s">
        <v>165</v>
      </c>
      <c r="B7" s="1127" t="s">
        <v>670</v>
      </c>
      <c r="C7" s="1127"/>
      <c r="D7" s="1127"/>
      <c r="E7" s="1127"/>
    </row>
    <row r="8" spans="1:12" s="222" customFormat="1" x14ac:dyDescent="0.2">
      <c r="A8" s="1317"/>
      <c r="B8" s="1128"/>
      <c r="C8" s="1128"/>
      <c r="D8" s="1128"/>
      <c r="E8" s="1128"/>
      <c r="F8" s="220"/>
    </row>
    <row r="9" spans="1:12" s="222" customFormat="1" x14ac:dyDescent="0.2">
      <c r="A9" s="1317"/>
      <c r="B9" s="1085" t="s">
        <v>671</v>
      </c>
      <c r="C9" s="1085" t="s">
        <v>672</v>
      </c>
      <c r="D9" s="1085" t="s">
        <v>673</v>
      </c>
      <c r="E9" s="1085" t="s">
        <v>674</v>
      </c>
      <c r="F9" s="220"/>
    </row>
    <row r="10" spans="1:12" s="222" customFormat="1" x14ac:dyDescent="0.2">
      <c r="A10" s="1122"/>
      <c r="B10" s="1086"/>
      <c r="C10" s="1086"/>
      <c r="D10" s="1086"/>
      <c r="E10" s="1086"/>
      <c r="F10" s="813"/>
    </row>
    <row r="11" spans="1:12" s="222" customFormat="1" ht="17.25" customHeight="1" x14ac:dyDescent="0.2">
      <c r="A11" s="814"/>
      <c r="B11" s="797"/>
      <c r="C11" s="797"/>
      <c r="D11" s="797"/>
      <c r="E11" s="797"/>
      <c r="F11" s="813"/>
    </row>
    <row r="12" spans="1:12" x14ac:dyDescent="0.2">
      <c r="A12" s="815">
        <v>1971</v>
      </c>
      <c r="B12" s="243">
        <v>90.7</v>
      </c>
      <c r="C12" s="243">
        <v>5.8</v>
      </c>
      <c r="D12" s="243">
        <v>3.5</v>
      </c>
      <c r="E12" s="816" t="s">
        <v>512</v>
      </c>
    </row>
    <row r="13" spans="1:12" x14ac:dyDescent="0.2">
      <c r="A13" s="222">
        <v>1981</v>
      </c>
      <c r="B13" s="243">
        <v>81.7</v>
      </c>
      <c r="C13" s="243">
        <v>15.1</v>
      </c>
      <c r="D13" s="243">
        <v>3.2</v>
      </c>
      <c r="E13" s="816" t="s">
        <v>512</v>
      </c>
    </row>
    <row r="14" spans="1:12" x14ac:dyDescent="0.2">
      <c r="A14" s="222">
        <v>1991</v>
      </c>
      <c r="B14" s="243">
        <v>75.7</v>
      </c>
      <c r="C14" s="243">
        <v>21.8</v>
      </c>
      <c r="D14" s="243">
        <v>2.6</v>
      </c>
      <c r="E14" s="816" t="s">
        <v>512</v>
      </c>
    </row>
    <row r="15" spans="1:12" x14ac:dyDescent="0.2">
      <c r="A15" s="222">
        <v>2001</v>
      </c>
      <c r="B15" s="243">
        <v>70</v>
      </c>
      <c r="C15" s="243">
        <v>27.8</v>
      </c>
      <c r="D15" s="243">
        <v>2.2000000000000002</v>
      </c>
      <c r="E15" s="816" t="s">
        <v>512</v>
      </c>
    </row>
    <row r="16" spans="1:12" x14ac:dyDescent="0.2">
      <c r="A16" s="222">
        <v>2011</v>
      </c>
      <c r="B16" s="243">
        <v>73.099999999999994</v>
      </c>
      <c r="C16" s="243">
        <v>24.9</v>
      </c>
      <c r="D16" s="243">
        <v>2</v>
      </c>
      <c r="E16" s="816" t="s">
        <v>512</v>
      </c>
    </row>
    <row r="17" spans="1:6" x14ac:dyDescent="0.2">
      <c r="A17" s="222"/>
      <c r="B17" s="243"/>
      <c r="C17" s="243"/>
      <c r="D17" s="243"/>
      <c r="E17" s="816" t="s">
        <v>512</v>
      </c>
    </row>
    <row r="18" spans="1:6" x14ac:dyDescent="0.2">
      <c r="A18" s="222">
        <v>2012</v>
      </c>
      <c r="B18" s="243">
        <v>73.599999999999994</v>
      </c>
      <c r="C18" s="243">
        <v>24.5</v>
      </c>
      <c r="D18" s="243">
        <v>1.9</v>
      </c>
      <c r="E18" s="816" t="s">
        <v>512</v>
      </c>
      <c r="F18" s="213" t="s">
        <v>212</v>
      </c>
    </row>
    <row r="19" spans="1:6" x14ac:dyDescent="0.2">
      <c r="A19" s="222">
        <v>2013</v>
      </c>
      <c r="B19" s="243">
        <v>74</v>
      </c>
      <c r="C19" s="243">
        <v>24.1</v>
      </c>
      <c r="D19" s="243">
        <v>1.9</v>
      </c>
      <c r="E19" s="816" t="s">
        <v>512</v>
      </c>
    </row>
    <row r="20" spans="1:6" x14ac:dyDescent="0.2">
      <c r="A20" s="815">
        <v>2014</v>
      </c>
      <c r="B20" s="251">
        <v>72.8</v>
      </c>
      <c r="C20" s="251">
        <v>23.9</v>
      </c>
      <c r="D20" s="251">
        <v>2.1</v>
      </c>
      <c r="E20" s="251">
        <v>1.2</v>
      </c>
    </row>
    <row r="21" spans="1:6" s="234" customFormat="1" x14ac:dyDescent="0.2">
      <c r="A21" s="815">
        <v>2015</v>
      </c>
      <c r="B21" s="251">
        <v>72</v>
      </c>
      <c r="C21" s="251">
        <v>23.3</v>
      </c>
      <c r="D21" s="251">
        <v>2.1</v>
      </c>
      <c r="E21" s="251">
        <v>2.6</v>
      </c>
    </row>
    <row r="22" spans="1:6" s="234" customFormat="1" x14ac:dyDescent="0.2">
      <c r="A22" s="815">
        <v>2016</v>
      </c>
      <c r="B22" s="251">
        <v>73.2</v>
      </c>
      <c r="C22" s="251">
        <v>24.2</v>
      </c>
      <c r="D22" s="251">
        <v>2.1</v>
      </c>
      <c r="E22" s="251">
        <v>0.5</v>
      </c>
    </row>
    <row r="23" spans="1:6" s="234" customFormat="1" x14ac:dyDescent="0.2">
      <c r="A23" s="815">
        <v>2017</v>
      </c>
      <c r="B23" s="251">
        <v>73.599999999999994</v>
      </c>
      <c r="C23" s="251">
        <v>24</v>
      </c>
      <c r="D23" s="251">
        <v>2</v>
      </c>
      <c r="E23" s="251">
        <v>0.4</v>
      </c>
    </row>
    <row r="24" spans="1:6" s="234" customFormat="1" x14ac:dyDescent="0.2">
      <c r="A24" s="815">
        <v>2018</v>
      </c>
      <c r="B24" s="251">
        <v>74.323434757167945</v>
      </c>
      <c r="C24" s="251">
        <v>23.3</v>
      </c>
      <c r="D24" s="251">
        <v>2</v>
      </c>
      <c r="E24" s="251">
        <v>0.36571094207138677</v>
      </c>
    </row>
    <row r="25" spans="1:6" s="234" customFormat="1" x14ac:dyDescent="0.2">
      <c r="A25" s="817"/>
      <c r="B25" s="255"/>
      <c r="C25" s="255"/>
      <c r="D25" s="255"/>
      <c r="E25" s="255"/>
    </row>
    <row r="26" spans="1:6" s="234" customFormat="1" x14ac:dyDescent="0.2">
      <c r="A26" s="815"/>
    </row>
    <row r="27" spans="1:6" x14ac:dyDescent="0.2">
      <c r="A27" s="215" t="s">
        <v>163</v>
      </c>
      <c r="B27" s="231"/>
      <c r="C27" s="231"/>
      <c r="D27" s="231"/>
      <c r="E27" s="231"/>
    </row>
    <row r="28" spans="1:6" x14ac:dyDescent="0.2">
      <c r="A28" s="1121" t="s">
        <v>165</v>
      </c>
      <c r="B28" s="1127" t="s">
        <v>670</v>
      </c>
      <c r="C28" s="1127"/>
      <c r="D28" s="1127"/>
      <c r="E28" s="1127"/>
      <c r="F28" s="220"/>
    </row>
    <row r="29" spans="1:6" x14ac:dyDescent="0.2">
      <c r="A29" s="1317"/>
      <c r="B29" s="1128"/>
      <c r="C29" s="1128"/>
      <c r="D29" s="1128"/>
      <c r="E29" s="1128"/>
      <c r="F29" s="220"/>
    </row>
    <row r="30" spans="1:6" x14ac:dyDescent="0.2">
      <c r="A30" s="1317"/>
      <c r="B30" s="1085" t="s">
        <v>671</v>
      </c>
      <c r="C30" s="1085" t="s">
        <v>672</v>
      </c>
      <c r="D30" s="1085" t="s">
        <v>673</v>
      </c>
      <c r="E30" s="1085" t="s">
        <v>674</v>
      </c>
      <c r="F30" s="220"/>
    </row>
    <row r="31" spans="1:6" x14ac:dyDescent="0.2">
      <c r="A31" s="1122"/>
      <c r="B31" s="1086"/>
      <c r="C31" s="1086"/>
      <c r="D31" s="1086"/>
      <c r="E31" s="1086"/>
      <c r="F31" s="818"/>
    </row>
    <row r="32" spans="1:6" x14ac:dyDescent="0.2">
      <c r="A32" s="814"/>
      <c r="B32" s="797"/>
      <c r="C32" s="797"/>
      <c r="D32" s="797"/>
      <c r="E32" s="797"/>
      <c r="F32" s="818"/>
    </row>
    <row r="33" spans="1:7" x14ac:dyDescent="0.2">
      <c r="A33" s="815">
        <v>1971</v>
      </c>
      <c r="B33" s="243">
        <v>90.9</v>
      </c>
      <c r="C33" s="243">
        <v>5.9</v>
      </c>
      <c r="D33" s="243">
        <v>3.1</v>
      </c>
      <c r="E33" s="816" t="s">
        <v>512</v>
      </c>
    </row>
    <row r="34" spans="1:7" x14ac:dyDescent="0.2">
      <c r="A34" s="222">
        <v>1981</v>
      </c>
      <c r="B34" s="243">
        <v>83.1</v>
      </c>
      <c r="C34" s="243">
        <v>14</v>
      </c>
      <c r="D34" s="243">
        <v>3</v>
      </c>
      <c r="E34" s="816" t="s">
        <v>512</v>
      </c>
    </row>
    <row r="35" spans="1:7" x14ac:dyDescent="0.2">
      <c r="A35" s="222">
        <v>1991</v>
      </c>
      <c r="B35" s="243">
        <v>76.900000000000006</v>
      </c>
      <c r="C35" s="243">
        <v>20.9</v>
      </c>
      <c r="D35" s="243">
        <v>2.2000000000000002</v>
      </c>
      <c r="E35" s="816" t="s">
        <v>512</v>
      </c>
    </row>
    <row r="36" spans="1:7" x14ac:dyDescent="0.2">
      <c r="A36" s="222">
        <v>2001</v>
      </c>
      <c r="B36" s="243">
        <v>71.599999999999994</v>
      </c>
      <c r="C36" s="243">
        <v>26.4</v>
      </c>
      <c r="D36" s="243">
        <v>1.9</v>
      </c>
      <c r="E36" s="816" t="s">
        <v>512</v>
      </c>
    </row>
    <row r="37" spans="1:7" x14ac:dyDescent="0.2">
      <c r="A37" s="222">
        <v>2011</v>
      </c>
      <c r="B37" s="243">
        <v>75.400000000000006</v>
      </c>
      <c r="C37" s="243">
        <v>22.9</v>
      </c>
      <c r="D37" s="243">
        <v>1.8</v>
      </c>
      <c r="E37" s="816" t="s">
        <v>512</v>
      </c>
    </row>
    <row r="38" spans="1:7" x14ac:dyDescent="0.2">
      <c r="A38" s="222"/>
      <c r="B38" s="243"/>
      <c r="C38" s="243"/>
      <c r="D38" s="243"/>
      <c r="E38" s="816" t="s">
        <v>512</v>
      </c>
    </row>
    <row r="39" spans="1:7" x14ac:dyDescent="0.2">
      <c r="A39" s="222">
        <v>2012</v>
      </c>
      <c r="B39" s="243">
        <v>75.099999999999994</v>
      </c>
      <c r="C39" s="243">
        <v>23.1</v>
      </c>
      <c r="D39" s="243">
        <v>1.8</v>
      </c>
      <c r="E39" s="816" t="s">
        <v>512</v>
      </c>
    </row>
    <row r="40" spans="1:7" x14ac:dyDescent="0.2">
      <c r="A40" s="222">
        <v>2013</v>
      </c>
      <c r="B40" s="243">
        <v>75.5</v>
      </c>
      <c r="C40" s="243">
        <v>22.9</v>
      </c>
      <c r="D40" s="243">
        <v>1.6</v>
      </c>
      <c r="E40" s="816" t="s">
        <v>512</v>
      </c>
    </row>
    <row r="41" spans="1:7" x14ac:dyDescent="0.2">
      <c r="A41" s="222">
        <v>2014</v>
      </c>
      <c r="B41" s="251">
        <v>74.599999999999994</v>
      </c>
      <c r="C41" s="251">
        <v>22.3</v>
      </c>
      <c r="D41" s="251">
        <v>1.8</v>
      </c>
      <c r="E41" s="251">
        <v>1.3</v>
      </c>
    </row>
    <row r="42" spans="1:7" x14ac:dyDescent="0.2">
      <c r="A42" s="815">
        <v>2015</v>
      </c>
      <c r="B42" s="251">
        <v>72.599999999999994</v>
      </c>
      <c r="C42" s="251">
        <v>22</v>
      </c>
      <c r="D42" s="251">
        <v>1.7</v>
      </c>
      <c r="E42" s="251">
        <v>3.7</v>
      </c>
    </row>
    <row r="43" spans="1:7" x14ac:dyDescent="0.2">
      <c r="A43" s="815">
        <v>2016</v>
      </c>
      <c r="B43" s="251">
        <v>75</v>
      </c>
      <c r="C43" s="251">
        <v>22.4</v>
      </c>
      <c r="D43" s="251">
        <v>1.9</v>
      </c>
      <c r="E43" s="251">
        <v>0.7</v>
      </c>
    </row>
    <row r="44" spans="1:7" s="234" customFormat="1" x14ac:dyDescent="0.2">
      <c r="A44" s="815">
        <v>2017</v>
      </c>
      <c r="B44" s="251">
        <v>75.099999999999994</v>
      </c>
      <c r="C44" s="251">
        <v>22.6</v>
      </c>
      <c r="D44" s="251">
        <v>1.8</v>
      </c>
      <c r="E44" s="251">
        <v>0.5</v>
      </c>
    </row>
    <row r="45" spans="1:7" s="234" customFormat="1" x14ac:dyDescent="0.2">
      <c r="A45" s="815">
        <v>2018</v>
      </c>
      <c r="B45" s="251">
        <v>75.788637840179021</v>
      </c>
      <c r="C45" s="251">
        <v>22.2</v>
      </c>
      <c r="D45" s="251">
        <v>1.8</v>
      </c>
      <c r="E45" s="251">
        <v>0.2743088139753122</v>
      </c>
    </row>
    <row r="46" spans="1:7" s="234" customFormat="1" x14ac:dyDescent="0.2">
      <c r="A46" s="817"/>
      <c r="B46" s="255"/>
      <c r="C46" s="255"/>
      <c r="D46" s="255"/>
      <c r="E46" s="255"/>
    </row>
    <row r="48" spans="1:7" x14ac:dyDescent="0.2">
      <c r="A48" s="1092" t="s">
        <v>96</v>
      </c>
      <c r="B48" s="1092"/>
      <c r="C48" s="256"/>
      <c r="D48" s="256"/>
      <c r="E48" s="256"/>
      <c r="F48" s="256"/>
      <c r="G48" s="256"/>
    </row>
    <row r="49" spans="1:7" x14ac:dyDescent="0.2">
      <c r="A49" s="1093" t="s">
        <v>675</v>
      </c>
      <c r="B49" s="1093"/>
      <c r="C49" s="1093"/>
      <c r="D49" s="1093"/>
      <c r="E49" s="1093"/>
      <c r="F49" s="258"/>
      <c r="G49" s="258"/>
    </row>
    <row r="50" spans="1:7" x14ac:dyDescent="0.2">
      <c r="A50" s="1093"/>
      <c r="B50" s="1093"/>
      <c r="C50" s="1093"/>
      <c r="D50" s="1093"/>
      <c r="E50" s="1093"/>
      <c r="F50" s="258"/>
      <c r="G50" s="258"/>
    </row>
    <row r="51" spans="1:7" x14ac:dyDescent="0.2">
      <c r="A51" s="1093" t="s">
        <v>676</v>
      </c>
      <c r="B51" s="1093"/>
      <c r="C51" s="1093"/>
      <c r="D51" s="1093"/>
      <c r="E51" s="1093"/>
      <c r="F51" s="258"/>
      <c r="G51" s="258"/>
    </row>
    <row r="52" spans="1:7" x14ac:dyDescent="0.2">
      <c r="A52" s="1093"/>
      <c r="B52" s="1093"/>
      <c r="C52" s="1093"/>
      <c r="D52" s="1093"/>
      <c r="E52" s="1093"/>
      <c r="F52" s="258"/>
      <c r="G52" s="258"/>
    </row>
    <row r="53" spans="1:7" x14ac:dyDescent="0.2">
      <c r="A53" s="1093" t="s">
        <v>677</v>
      </c>
      <c r="B53" s="1093"/>
      <c r="C53" s="1093"/>
      <c r="D53" s="1093"/>
      <c r="E53" s="1093"/>
      <c r="F53" s="258"/>
      <c r="G53" s="258"/>
    </row>
    <row r="54" spans="1:7" x14ac:dyDescent="0.2">
      <c r="A54" s="1093"/>
      <c r="B54" s="1093"/>
      <c r="C54" s="1093"/>
      <c r="D54" s="1093"/>
      <c r="E54" s="1093"/>
      <c r="F54" s="258"/>
      <c r="G54" s="258"/>
    </row>
    <row r="56" spans="1:7" x14ac:dyDescent="0.2">
      <c r="A56" s="1318" t="s">
        <v>22</v>
      </c>
      <c r="B56" s="1318"/>
    </row>
  </sheetData>
  <mergeCells count="21">
    <mergeCell ref="A48:B48"/>
    <mergeCell ref="A49:E50"/>
    <mergeCell ref="A51:E52"/>
    <mergeCell ref="A53:E54"/>
    <mergeCell ref="A56:B56"/>
    <mergeCell ref="A28:A31"/>
    <mergeCell ref="B28:E29"/>
    <mergeCell ref="B30:B31"/>
    <mergeCell ref="C30:C31"/>
    <mergeCell ref="D30:D31"/>
    <mergeCell ref="E30:E31"/>
    <mergeCell ref="A1:G1"/>
    <mergeCell ref="I1:J1"/>
    <mergeCell ref="K1:L1"/>
    <mergeCell ref="A3:G3"/>
    <mergeCell ref="A7:A10"/>
    <mergeCell ref="B7:E8"/>
    <mergeCell ref="B9:B10"/>
    <mergeCell ref="C9:C10"/>
    <mergeCell ref="D9:D10"/>
    <mergeCell ref="E9:E10"/>
  </mergeCells>
  <hyperlinks>
    <hyperlink ref="I1:J1" location="Contents!A1" display="back to contents"/>
  </hyperlinks>
  <pageMargins left="0.15748031496062992" right="0.15748031496062992" top="0.98425196850393704" bottom="0.98425196850393704" header="0.51181102362204722" footer="0.51181102362204722"/>
  <pageSetup paperSize="9" scale="93" orientation="portrait" r:id="rId1"/>
  <headerFooter alignWithMargins="0">
    <oddFooter>&amp;L© Crown Copyright 2015</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Normal="100" workbookViewId="0">
      <selection sqref="A1:L1"/>
    </sheetView>
  </sheetViews>
  <sheetFormatPr defaultColWidth="9.140625" defaultRowHeight="12.75" x14ac:dyDescent="0.2"/>
  <cols>
    <col min="1" max="16384" width="9.140625" style="285"/>
  </cols>
  <sheetData>
    <row r="1" spans="1:12" ht="18" x14ac:dyDescent="0.25">
      <c r="A1" s="1319" t="s">
        <v>669</v>
      </c>
      <c r="B1" s="1319"/>
      <c r="C1" s="1319"/>
      <c r="D1" s="1319"/>
      <c r="E1" s="1319"/>
      <c r="F1" s="1319"/>
      <c r="G1" s="1319"/>
      <c r="H1" s="1319"/>
      <c r="I1" s="1319"/>
      <c r="J1" s="1319"/>
      <c r="K1" s="1319"/>
      <c r="L1" s="1319"/>
    </row>
    <row r="44" spans="1:2" x14ac:dyDescent="0.2">
      <c r="A44" s="1318" t="s">
        <v>22</v>
      </c>
      <c r="B44" s="1318"/>
    </row>
  </sheetData>
  <mergeCells count="2">
    <mergeCell ref="A1:L1"/>
    <mergeCell ref="A44:B44"/>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workbookViewId="0">
      <selection sqref="A1:H1"/>
    </sheetView>
  </sheetViews>
  <sheetFormatPr defaultRowHeight="12.75" x14ac:dyDescent="0.2"/>
  <cols>
    <col min="1" max="3" width="10.85546875" style="819" customWidth="1"/>
    <col min="4" max="16384" width="9.140625" style="819"/>
  </cols>
  <sheetData>
    <row r="1" spans="1:11" ht="18" customHeight="1" x14ac:dyDescent="0.25">
      <c r="A1" s="1321" t="s">
        <v>660</v>
      </c>
      <c r="B1" s="1322"/>
      <c r="C1" s="1322"/>
      <c r="D1" s="1322"/>
      <c r="E1" s="1322"/>
      <c r="F1" s="1322"/>
      <c r="G1" s="1322"/>
      <c r="H1" s="1322"/>
      <c r="J1" s="1309" t="s">
        <v>24</v>
      </c>
      <c r="K1" s="1309"/>
    </row>
    <row r="2" spans="1:11" ht="15" customHeight="1" x14ac:dyDescent="0.2">
      <c r="A2" s="820"/>
    </row>
    <row r="3" spans="1:11" ht="12.75" customHeight="1" x14ac:dyDescent="0.2">
      <c r="A3" s="1323" t="s">
        <v>678</v>
      </c>
      <c r="B3" s="1322"/>
      <c r="C3" s="1322"/>
      <c r="D3" s="1322"/>
    </row>
    <row r="4" spans="1:11" ht="12.75" customHeight="1" x14ac:dyDescent="0.2"/>
    <row r="5" spans="1:11" ht="12.75" customHeight="1" x14ac:dyDescent="0.2">
      <c r="A5" s="1324" t="s">
        <v>165</v>
      </c>
      <c r="B5" s="1326" t="s">
        <v>432</v>
      </c>
      <c r="C5" s="1326" t="s">
        <v>163</v>
      </c>
    </row>
    <row r="6" spans="1:11" ht="16.5" customHeight="1" x14ac:dyDescent="0.2">
      <c r="A6" s="1325"/>
      <c r="B6" s="1327"/>
      <c r="C6" s="1327"/>
    </row>
    <row r="7" spans="1:11" ht="12.75" customHeight="1" x14ac:dyDescent="0.2">
      <c r="A7" s="821">
        <v>1975</v>
      </c>
      <c r="B7" s="822">
        <v>24.3</v>
      </c>
      <c r="C7" s="819">
        <v>22.4</v>
      </c>
    </row>
    <row r="8" spans="1:11" ht="12.75" customHeight="1" x14ac:dyDescent="0.2">
      <c r="A8" s="821">
        <v>1976</v>
      </c>
      <c r="B8" s="822">
        <v>24.3</v>
      </c>
      <c r="C8" s="819">
        <v>22.4</v>
      </c>
    </row>
    <row r="9" spans="1:11" ht="12.75" customHeight="1" x14ac:dyDescent="0.2">
      <c r="A9" s="821">
        <v>1977</v>
      </c>
      <c r="B9" s="822">
        <v>24.3</v>
      </c>
      <c r="C9" s="819">
        <v>22.5</v>
      </c>
    </row>
    <row r="10" spans="1:11" ht="12.75" customHeight="1" x14ac:dyDescent="0.2">
      <c r="A10" s="821">
        <v>1978</v>
      </c>
      <c r="B10" s="822">
        <v>24.4</v>
      </c>
      <c r="C10" s="819">
        <v>22.6</v>
      </c>
    </row>
    <row r="11" spans="1:11" ht="12.75" customHeight="1" x14ac:dyDescent="0.2">
      <c r="A11" s="821">
        <v>1979</v>
      </c>
      <c r="B11" s="822">
        <v>24.5</v>
      </c>
      <c r="C11" s="819">
        <v>22.6</v>
      </c>
    </row>
    <row r="12" spans="1:11" ht="12.75" customHeight="1" x14ac:dyDescent="0.2">
      <c r="A12" s="821">
        <v>1980</v>
      </c>
      <c r="B12" s="822">
        <v>24.5</v>
      </c>
      <c r="C12" s="819">
        <v>22.6</v>
      </c>
    </row>
    <row r="13" spans="1:11" ht="12.75" customHeight="1" x14ac:dyDescent="0.2">
      <c r="A13" s="821">
        <v>1981</v>
      </c>
      <c r="B13" s="822">
        <v>24.6</v>
      </c>
      <c r="C13" s="819">
        <v>22.8</v>
      </c>
    </row>
    <row r="14" spans="1:11" x14ac:dyDescent="0.2">
      <c r="A14" s="821">
        <v>1982</v>
      </c>
      <c r="B14" s="822">
        <v>24.9</v>
      </c>
      <c r="C14" s="823">
        <v>23</v>
      </c>
    </row>
    <row r="15" spans="1:11" x14ac:dyDescent="0.2">
      <c r="A15" s="821">
        <v>1983</v>
      </c>
      <c r="B15" s="822">
        <v>25.1</v>
      </c>
      <c r="C15" s="819">
        <v>23.1</v>
      </c>
    </row>
    <row r="16" spans="1:11" x14ac:dyDescent="0.2">
      <c r="A16" s="821">
        <v>1984</v>
      </c>
      <c r="B16" s="822">
        <v>25.2</v>
      </c>
      <c r="C16" s="819">
        <v>23.4</v>
      </c>
    </row>
    <row r="17" spans="1:3" x14ac:dyDescent="0.2">
      <c r="A17" s="821">
        <v>1985</v>
      </c>
      <c r="B17" s="822">
        <v>25.5</v>
      </c>
      <c r="C17" s="819">
        <v>23.7</v>
      </c>
    </row>
    <row r="18" spans="1:3" x14ac:dyDescent="0.2">
      <c r="A18" s="821">
        <v>1986</v>
      </c>
      <c r="B18" s="822">
        <v>25.8</v>
      </c>
      <c r="C18" s="819">
        <v>23.9</v>
      </c>
    </row>
    <row r="19" spans="1:3" x14ac:dyDescent="0.2">
      <c r="A19" s="821">
        <v>1987</v>
      </c>
      <c r="B19" s="822">
        <v>25.9</v>
      </c>
      <c r="C19" s="819">
        <v>24.1</v>
      </c>
    </row>
    <row r="20" spans="1:3" x14ac:dyDescent="0.2">
      <c r="A20" s="821">
        <v>1988</v>
      </c>
      <c r="B20" s="822">
        <v>26.3</v>
      </c>
      <c r="C20" s="823">
        <v>24.5</v>
      </c>
    </row>
    <row r="21" spans="1:3" x14ac:dyDescent="0.2">
      <c r="A21" s="821">
        <v>1989</v>
      </c>
      <c r="B21" s="822">
        <v>26.5</v>
      </c>
      <c r="C21" s="819">
        <v>24.8</v>
      </c>
    </row>
    <row r="22" spans="1:3" x14ac:dyDescent="0.2">
      <c r="A22" s="821">
        <v>1990</v>
      </c>
      <c r="B22" s="822">
        <v>26.8</v>
      </c>
      <c r="C22" s="819">
        <v>25.1</v>
      </c>
    </row>
    <row r="23" spans="1:3" x14ac:dyDescent="0.2">
      <c r="A23" s="821">
        <v>1991</v>
      </c>
      <c r="B23" s="822">
        <v>27.1</v>
      </c>
      <c r="C23" s="819">
        <v>25.5</v>
      </c>
    </row>
    <row r="24" spans="1:3" x14ac:dyDescent="0.2">
      <c r="A24" s="821">
        <v>1992</v>
      </c>
      <c r="B24" s="822">
        <v>27.6</v>
      </c>
      <c r="C24" s="823">
        <v>25.8</v>
      </c>
    </row>
    <row r="25" spans="1:3" x14ac:dyDescent="0.2">
      <c r="A25" s="821">
        <v>1993</v>
      </c>
      <c r="B25" s="822">
        <v>28</v>
      </c>
      <c r="C25" s="819">
        <v>26.2</v>
      </c>
    </row>
    <row r="26" spans="1:3" x14ac:dyDescent="0.2">
      <c r="A26" s="821">
        <v>1994</v>
      </c>
      <c r="B26" s="822">
        <v>28.3</v>
      </c>
      <c r="C26" s="819">
        <v>26.6</v>
      </c>
    </row>
    <row r="27" spans="1:3" x14ac:dyDescent="0.2">
      <c r="A27" s="821">
        <v>1995</v>
      </c>
      <c r="B27" s="822">
        <v>28.7</v>
      </c>
      <c r="C27" s="819">
        <v>26.9</v>
      </c>
    </row>
    <row r="28" spans="1:3" x14ac:dyDescent="0.2">
      <c r="A28" s="821">
        <v>1996</v>
      </c>
      <c r="B28" s="822">
        <v>29.1</v>
      </c>
      <c r="C28" s="823">
        <v>27.4</v>
      </c>
    </row>
    <row r="29" spans="1:3" x14ac:dyDescent="0.2">
      <c r="A29" s="821">
        <v>1997</v>
      </c>
      <c r="B29" s="822">
        <v>29.5</v>
      </c>
      <c r="C29" s="819">
        <v>27.8</v>
      </c>
    </row>
    <row r="30" spans="1:3" x14ac:dyDescent="0.2">
      <c r="A30" s="821">
        <v>1998</v>
      </c>
      <c r="B30" s="822">
        <v>29.8</v>
      </c>
      <c r="C30" s="819">
        <v>27.9</v>
      </c>
    </row>
    <row r="31" spans="1:3" x14ac:dyDescent="0.2">
      <c r="A31" s="821">
        <v>1999</v>
      </c>
      <c r="B31" s="822">
        <v>30.1</v>
      </c>
      <c r="C31" s="819">
        <v>28.2</v>
      </c>
    </row>
    <row r="32" spans="1:3" x14ac:dyDescent="0.2">
      <c r="A32" s="821">
        <v>2000</v>
      </c>
      <c r="B32" s="822">
        <v>30.5</v>
      </c>
      <c r="C32" s="819">
        <v>28.6</v>
      </c>
    </row>
    <row r="33" spans="1:3" x14ac:dyDescent="0.2">
      <c r="A33" s="821">
        <v>2001</v>
      </c>
      <c r="B33" s="822">
        <v>30.7</v>
      </c>
      <c r="C33" s="819">
        <v>28.8</v>
      </c>
    </row>
    <row r="34" spans="1:3" x14ac:dyDescent="0.2">
      <c r="A34" s="821">
        <v>2002</v>
      </c>
      <c r="B34" s="822">
        <v>31</v>
      </c>
      <c r="C34" s="819">
        <v>29.1</v>
      </c>
    </row>
    <row r="35" spans="1:3" x14ac:dyDescent="0.2">
      <c r="A35" s="821">
        <v>2003</v>
      </c>
      <c r="B35" s="822">
        <v>31.4</v>
      </c>
      <c r="C35" s="819">
        <v>29.4</v>
      </c>
    </row>
    <row r="36" spans="1:3" x14ac:dyDescent="0.2">
      <c r="A36" s="821">
        <v>2004</v>
      </c>
      <c r="B36" s="822">
        <v>31.6</v>
      </c>
      <c r="C36" s="819">
        <v>29.6</v>
      </c>
    </row>
    <row r="37" spans="1:3" x14ac:dyDescent="0.2">
      <c r="A37" s="821">
        <v>2005</v>
      </c>
      <c r="B37" s="822">
        <v>31.9</v>
      </c>
      <c r="C37" s="819">
        <v>29.9</v>
      </c>
    </row>
    <row r="38" spans="1:3" x14ac:dyDescent="0.2">
      <c r="A38" s="821">
        <v>2006</v>
      </c>
      <c r="B38" s="822">
        <v>32.1</v>
      </c>
      <c r="C38" s="819">
        <v>30.2</v>
      </c>
    </row>
    <row r="39" spans="1:3" x14ac:dyDescent="0.2">
      <c r="A39" s="821">
        <v>2007</v>
      </c>
      <c r="B39" s="822">
        <v>32.200000000000003</v>
      </c>
      <c r="C39" s="819">
        <v>30.3</v>
      </c>
    </row>
    <row r="40" spans="1:3" x14ac:dyDescent="0.2">
      <c r="A40" s="821">
        <v>2008</v>
      </c>
      <c r="B40" s="822">
        <v>32.5</v>
      </c>
      <c r="C40" s="819">
        <v>30.6</v>
      </c>
    </row>
    <row r="41" spans="1:3" x14ac:dyDescent="0.2">
      <c r="A41" s="821">
        <v>2009</v>
      </c>
      <c r="B41" s="822">
        <v>32.5</v>
      </c>
      <c r="C41" s="819">
        <v>30.7</v>
      </c>
    </row>
    <row r="42" spans="1:3" x14ac:dyDescent="0.2">
      <c r="A42" s="821">
        <v>2010</v>
      </c>
      <c r="B42" s="822">
        <v>32.5</v>
      </c>
      <c r="C42" s="819">
        <v>30.7</v>
      </c>
    </row>
    <row r="43" spans="1:3" x14ac:dyDescent="0.2">
      <c r="A43" s="821">
        <v>2011</v>
      </c>
      <c r="B43" s="822">
        <v>32.6</v>
      </c>
      <c r="C43" s="819">
        <v>30.9</v>
      </c>
    </row>
    <row r="44" spans="1:3" x14ac:dyDescent="0.2">
      <c r="A44" s="821">
        <v>2012</v>
      </c>
      <c r="B44" s="822">
        <v>32.9</v>
      </c>
      <c r="C44" s="823">
        <v>31</v>
      </c>
    </row>
    <row r="45" spans="1:3" x14ac:dyDescent="0.2">
      <c r="A45" s="821">
        <v>2013</v>
      </c>
      <c r="B45" s="822">
        <v>33</v>
      </c>
      <c r="C45" s="819">
        <v>31.2</v>
      </c>
    </row>
    <row r="46" spans="1:3" x14ac:dyDescent="0.2">
      <c r="A46" s="821">
        <v>2014</v>
      </c>
      <c r="B46" s="822">
        <v>33.200000000000003</v>
      </c>
      <c r="C46" s="819">
        <v>31.4</v>
      </c>
    </row>
    <row r="47" spans="1:3" x14ac:dyDescent="0.2">
      <c r="A47" s="821">
        <v>2015</v>
      </c>
      <c r="B47" s="822">
        <v>33.6</v>
      </c>
      <c r="C47" s="819">
        <v>31.9</v>
      </c>
    </row>
    <row r="48" spans="1:3" x14ac:dyDescent="0.2">
      <c r="A48" s="821">
        <v>2016</v>
      </c>
      <c r="B48" s="822">
        <v>33.9</v>
      </c>
      <c r="C48" s="819">
        <v>32.200000000000003</v>
      </c>
    </row>
    <row r="49" spans="1:3" x14ac:dyDescent="0.2">
      <c r="A49" s="821">
        <v>2017</v>
      </c>
      <c r="B49" s="822">
        <v>34.200000000000003</v>
      </c>
      <c r="C49" s="819">
        <v>32.5</v>
      </c>
    </row>
    <row r="50" spans="1:3" x14ac:dyDescent="0.2">
      <c r="A50" s="821">
        <v>2018</v>
      </c>
      <c r="B50" s="824">
        <v>34.299999999999997</v>
      </c>
      <c r="C50" s="825">
        <v>32.6</v>
      </c>
    </row>
    <row r="51" spans="1:3" x14ac:dyDescent="0.2">
      <c r="A51" s="826"/>
      <c r="B51" s="826"/>
      <c r="C51" s="826"/>
    </row>
    <row r="53" spans="1:3" x14ac:dyDescent="0.2">
      <c r="A53" s="1320" t="s">
        <v>22</v>
      </c>
      <c r="B53" s="1320"/>
    </row>
  </sheetData>
  <mergeCells count="7">
    <mergeCell ref="A53:B53"/>
    <mergeCell ref="A1:H1"/>
    <mergeCell ref="J1:K1"/>
    <mergeCell ref="A3:D3"/>
    <mergeCell ref="A5:A6"/>
    <mergeCell ref="B5:B6"/>
    <mergeCell ref="C5:C6"/>
  </mergeCells>
  <hyperlinks>
    <hyperlink ref="J1:K1" location="Contents!A1" display="back to contents"/>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showGridLines="0" zoomScaleNormal="100" workbookViewId="0">
      <selection sqref="A1:G1"/>
    </sheetView>
  </sheetViews>
  <sheetFormatPr defaultColWidth="9.140625" defaultRowHeight="12.75" x14ac:dyDescent="0.2"/>
  <cols>
    <col min="1" max="1" width="7.28515625" style="234" customWidth="1"/>
    <col min="2" max="2" width="11.85546875" style="234" customWidth="1"/>
    <col min="3" max="3" width="12.140625" style="234" customWidth="1"/>
    <col min="4" max="5" width="13.28515625" style="234" customWidth="1"/>
    <col min="6" max="6" width="13.140625" style="234" customWidth="1"/>
    <col min="7" max="7" width="12" style="234" customWidth="1"/>
    <col min="8" max="8" width="10.5703125" style="234" customWidth="1"/>
    <col min="9" max="9" width="10.5703125" style="847" customWidth="1"/>
    <col min="10" max="10" width="9.140625" style="848"/>
    <col min="11" max="19" width="9.140625" style="847"/>
    <col min="20" max="16384" width="9.140625" style="234"/>
  </cols>
  <sheetData>
    <row r="1" spans="1:19" s="212" customFormat="1" ht="18" customHeight="1" x14ac:dyDescent="0.25">
      <c r="A1" s="1083" t="s">
        <v>660</v>
      </c>
      <c r="B1" s="1083"/>
      <c r="C1" s="1083"/>
      <c r="D1" s="1083"/>
      <c r="E1" s="1083"/>
      <c r="F1" s="1083"/>
      <c r="G1" s="1083"/>
      <c r="H1" s="218"/>
      <c r="I1" s="1331" t="s">
        <v>24</v>
      </c>
      <c r="J1" s="1331"/>
      <c r="K1" s="827"/>
      <c r="L1" s="828"/>
      <c r="M1" s="828"/>
      <c r="N1" s="828"/>
      <c r="O1" s="828"/>
      <c r="P1" s="828"/>
      <c r="Q1" s="828"/>
      <c r="R1" s="828"/>
      <c r="S1" s="828"/>
    </row>
    <row r="2" spans="1:19" s="212" customFormat="1" ht="15" customHeight="1" x14ac:dyDescent="0.25">
      <c r="A2" s="218"/>
      <c r="B2" s="218"/>
      <c r="C2" s="218"/>
      <c r="D2" s="218"/>
      <c r="E2" s="218"/>
      <c r="F2" s="218"/>
      <c r="G2" s="218"/>
      <c r="H2" s="218"/>
      <c r="I2" s="829"/>
      <c r="J2" s="830"/>
      <c r="K2" s="827"/>
      <c r="L2" s="828"/>
      <c r="M2" s="828"/>
      <c r="N2" s="828"/>
      <c r="O2" s="828"/>
      <c r="P2" s="828"/>
      <c r="Q2" s="828"/>
      <c r="R2" s="828"/>
      <c r="S2" s="828"/>
    </row>
    <row r="3" spans="1:19" s="834" customFormat="1" ht="12.75" customHeight="1" x14ac:dyDescent="0.2">
      <c r="A3" s="1332" t="s">
        <v>679</v>
      </c>
      <c r="B3" s="1332"/>
      <c r="C3" s="1332"/>
      <c r="D3" s="1332"/>
      <c r="E3" s="1332"/>
      <c r="F3" s="831"/>
      <c r="G3" s="831"/>
      <c r="H3" s="832"/>
      <c r="I3" s="832"/>
      <c r="J3" s="832"/>
      <c r="K3" s="832"/>
      <c r="L3" s="833"/>
      <c r="M3" s="833"/>
      <c r="N3" s="833"/>
      <c r="O3" s="833"/>
      <c r="P3" s="833"/>
      <c r="Q3" s="833"/>
      <c r="R3" s="833"/>
      <c r="S3" s="833"/>
    </row>
    <row r="4" spans="1:19" s="838" customFormat="1" ht="12.75" customHeight="1" x14ac:dyDescent="0.2">
      <c r="A4" s="835"/>
      <c r="B4" s="835"/>
      <c r="C4" s="835"/>
      <c r="D4" s="835"/>
      <c r="E4" s="835"/>
      <c r="F4" s="835"/>
      <c r="G4" s="835"/>
      <c r="H4" s="836"/>
      <c r="I4" s="836"/>
      <c r="J4" s="836"/>
      <c r="K4" s="836"/>
      <c r="L4" s="837"/>
      <c r="M4" s="837"/>
      <c r="N4" s="837"/>
      <c r="O4" s="837"/>
      <c r="P4" s="837"/>
      <c r="Q4" s="837"/>
      <c r="R4" s="837"/>
      <c r="S4" s="837"/>
    </row>
    <row r="5" spans="1:19" s="838" customFormat="1" ht="11.25" x14ac:dyDescent="0.2">
      <c r="A5" s="1314" t="s">
        <v>680</v>
      </c>
      <c r="B5" s="1314"/>
      <c r="C5" s="1314"/>
      <c r="D5" s="1314"/>
      <c r="E5" s="1314"/>
      <c r="F5" s="1314"/>
      <c r="G5" s="1314"/>
      <c r="H5" s="836"/>
      <c r="I5" s="836"/>
      <c r="J5" s="836"/>
      <c r="K5" s="836"/>
      <c r="L5" s="837"/>
      <c r="M5" s="837"/>
      <c r="N5" s="837"/>
      <c r="O5" s="837"/>
      <c r="P5" s="837"/>
      <c r="Q5" s="837"/>
      <c r="R5" s="837"/>
      <c r="S5" s="837"/>
    </row>
    <row r="6" spans="1:19" s="838" customFormat="1" ht="11.25" x14ac:dyDescent="0.2">
      <c r="A6" s="1315"/>
      <c r="B6" s="1315"/>
      <c r="C6" s="1315"/>
      <c r="D6" s="1315"/>
      <c r="E6" s="1315"/>
      <c r="F6" s="1315"/>
      <c r="G6" s="1315"/>
      <c r="H6" s="836"/>
      <c r="I6" s="836"/>
      <c r="J6" s="836"/>
      <c r="K6" s="836"/>
      <c r="L6" s="837"/>
      <c r="M6" s="837"/>
      <c r="N6" s="837"/>
      <c r="O6" s="837"/>
      <c r="P6" s="837"/>
      <c r="Q6" s="837"/>
      <c r="R6" s="837"/>
      <c r="S6" s="837"/>
    </row>
    <row r="7" spans="1:19" s="838" customFormat="1" ht="11.25" x14ac:dyDescent="0.2">
      <c r="A7" s="1329" t="s">
        <v>165</v>
      </c>
      <c r="B7" s="1328" t="s">
        <v>681</v>
      </c>
      <c r="C7" s="1333" t="s">
        <v>682</v>
      </c>
      <c r="D7" s="1333" t="s">
        <v>683</v>
      </c>
      <c r="E7" s="1333" t="s">
        <v>684</v>
      </c>
      <c r="F7" s="1333" t="s">
        <v>685</v>
      </c>
      <c r="G7" s="1328" t="s">
        <v>686</v>
      </c>
      <c r="H7" s="836"/>
      <c r="I7" s="836"/>
      <c r="J7" s="836"/>
      <c r="K7" s="836"/>
      <c r="L7" s="837"/>
      <c r="M7" s="837"/>
      <c r="N7" s="837"/>
      <c r="O7" s="837"/>
      <c r="P7" s="837"/>
      <c r="Q7" s="837"/>
      <c r="R7" s="837"/>
      <c r="S7" s="837"/>
    </row>
    <row r="8" spans="1:19" s="838" customFormat="1" ht="11.25" x14ac:dyDescent="0.2">
      <c r="A8" s="1329"/>
      <c r="B8" s="1329"/>
      <c r="C8" s="1334"/>
      <c r="D8" s="1334"/>
      <c r="E8" s="1334"/>
      <c r="F8" s="1334"/>
      <c r="G8" s="1329"/>
      <c r="H8" s="836"/>
      <c r="I8" s="836"/>
      <c r="J8" s="836"/>
      <c r="K8" s="836"/>
      <c r="L8" s="837"/>
      <c r="M8" s="837"/>
      <c r="N8" s="837"/>
      <c r="O8" s="837"/>
      <c r="P8" s="837"/>
      <c r="Q8" s="837"/>
      <c r="R8" s="837"/>
      <c r="S8" s="837"/>
    </row>
    <row r="9" spans="1:19" s="838" customFormat="1" ht="11.25" x14ac:dyDescent="0.2">
      <c r="A9" s="1329"/>
      <c r="B9" s="1329"/>
      <c r="C9" s="1334"/>
      <c r="D9" s="1334"/>
      <c r="E9" s="1334"/>
      <c r="F9" s="1334"/>
      <c r="G9" s="1329"/>
      <c r="H9" s="836"/>
      <c r="I9" s="836"/>
      <c r="J9" s="836"/>
      <c r="K9" s="836"/>
      <c r="L9" s="837"/>
      <c r="M9" s="837"/>
      <c r="N9" s="837"/>
      <c r="O9" s="837"/>
      <c r="P9" s="837"/>
      <c r="Q9" s="837"/>
      <c r="R9" s="837"/>
      <c r="S9" s="837"/>
    </row>
    <row r="10" spans="1:19" s="815" customFormat="1" x14ac:dyDescent="0.2">
      <c r="A10" s="1330"/>
      <c r="B10" s="1330"/>
      <c r="C10" s="1335"/>
      <c r="D10" s="1335"/>
      <c r="E10" s="1335"/>
      <c r="F10" s="1335"/>
      <c r="G10" s="1330"/>
      <c r="H10" s="839"/>
      <c r="I10" s="839"/>
      <c r="J10" s="840"/>
      <c r="K10" s="840"/>
      <c r="L10" s="841"/>
      <c r="M10" s="841"/>
      <c r="N10" s="841"/>
      <c r="O10" s="841"/>
      <c r="P10" s="841"/>
      <c r="Q10" s="841"/>
      <c r="R10" s="841"/>
      <c r="S10" s="841"/>
    </row>
    <row r="11" spans="1:19" s="815" customFormat="1" x14ac:dyDescent="0.2">
      <c r="A11" s="842"/>
      <c r="B11" s="842"/>
      <c r="C11" s="843"/>
      <c r="D11" s="843"/>
      <c r="E11" s="843"/>
      <c r="F11" s="843"/>
      <c r="G11" s="842"/>
      <c r="H11" s="839"/>
      <c r="I11" s="839"/>
      <c r="J11" s="840"/>
      <c r="K11" s="840"/>
      <c r="L11" s="841"/>
      <c r="M11" s="841"/>
      <c r="N11" s="841"/>
      <c r="O11" s="841"/>
      <c r="P11" s="841"/>
      <c r="Q11" s="841"/>
      <c r="R11" s="841"/>
      <c r="S11" s="841"/>
    </row>
    <row r="12" spans="1:19" x14ac:dyDescent="0.2">
      <c r="A12" s="249">
        <v>1971</v>
      </c>
      <c r="B12" s="250">
        <v>42500</v>
      </c>
      <c r="C12" s="250">
        <v>19500</v>
      </c>
      <c r="D12" s="250">
        <v>6900</v>
      </c>
      <c r="E12" s="250">
        <v>0</v>
      </c>
      <c r="F12" s="250">
        <v>3000</v>
      </c>
      <c r="G12" s="250">
        <v>13100</v>
      </c>
      <c r="H12" s="844"/>
      <c r="I12" s="845"/>
      <c r="J12" s="846">
        <v>1971</v>
      </c>
    </row>
    <row r="13" spans="1:19" x14ac:dyDescent="0.2">
      <c r="A13" s="249">
        <v>1972</v>
      </c>
      <c r="B13" s="250">
        <v>42100</v>
      </c>
      <c r="C13" s="250">
        <v>18900</v>
      </c>
      <c r="D13" s="250">
        <v>6600</v>
      </c>
      <c r="E13" s="250">
        <v>0</v>
      </c>
      <c r="F13" s="250">
        <v>2800</v>
      </c>
      <c r="G13" s="250">
        <v>13800</v>
      </c>
      <c r="H13" s="844"/>
      <c r="I13" s="845"/>
      <c r="J13" s="846"/>
    </row>
    <row r="14" spans="1:19" x14ac:dyDescent="0.2">
      <c r="A14" s="249">
        <v>1973</v>
      </c>
      <c r="B14" s="250">
        <v>42000</v>
      </c>
      <c r="C14" s="250">
        <v>18300</v>
      </c>
      <c r="D14" s="250">
        <v>6600</v>
      </c>
      <c r="E14" s="250">
        <v>0</v>
      </c>
      <c r="F14" s="250">
        <v>2700</v>
      </c>
      <c r="G14" s="250">
        <v>14400</v>
      </c>
      <c r="H14" s="844"/>
      <c r="I14" s="845"/>
      <c r="J14" s="846"/>
    </row>
    <row r="15" spans="1:19" x14ac:dyDescent="0.2">
      <c r="A15" s="249">
        <v>1974</v>
      </c>
      <c r="B15" s="250">
        <v>41200</v>
      </c>
      <c r="C15" s="250">
        <v>17800</v>
      </c>
      <c r="D15" s="250">
        <v>6400</v>
      </c>
      <c r="E15" s="250">
        <v>0</v>
      </c>
      <c r="F15" s="250">
        <v>2700</v>
      </c>
      <c r="G15" s="250">
        <v>14300</v>
      </c>
      <c r="H15" s="844"/>
      <c r="I15" s="845"/>
      <c r="J15" s="846"/>
    </row>
    <row r="16" spans="1:19" x14ac:dyDescent="0.2">
      <c r="A16" s="249">
        <v>1975</v>
      </c>
      <c r="B16" s="250">
        <v>39200</v>
      </c>
      <c r="C16" s="250">
        <v>16900</v>
      </c>
      <c r="D16" s="250">
        <v>6000</v>
      </c>
      <c r="E16" s="250">
        <v>0</v>
      </c>
      <c r="F16" s="250">
        <v>2400</v>
      </c>
      <c r="G16" s="250">
        <v>13900</v>
      </c>
      <c r="H16" s="844"/>
      <c r="I16" s="845"/>
      <c r="J16" s="846"/>
    </row>
    <row r="17" spans="1:10" x14ac:dyDescent="0.2">
      <c r="A17" s="249">
        <v>1976</v>
      </c>
      <c r="B17" s="250">
        <v>37500</v>
      </c>
      <c r="C17" s="250">
        <v>15700</v>
      </c>
      <c r="D17" s="250">
        <v>5600</v>
      </c>
      <c r="E17" s="250">
        <v>0</v>
      </c>
      <c r="F17" s="250">
        <v>2100</v>
      </c>
      <c r="G17" s="250">
        <v>14100</v>
      </c>
      <c r="H17" s="844"/>
      <c r="I17" s="845"/>
      <c r="J17" s="846">
        <v>1976</v>
      </c>
    </row>
    <row r="18" spans="1:10" x14ac:dyDescent="0.2">
      <c r="A18" s="249">
        <v>1977</v>
      </c>
      <c r="B18" s="250">
        <v>37300</v>
      </c>
      <c r="C18" s="250">
        <v>15400</v>
      </c>
      <c r="D18" s="250">
        <v>5500</v>
      </c>
      <c r="E18" s="250">
        <v>0</v>
      </c>
      <c r="F18" s="250">
        <v>2100</v>
      </c>
      <c r="G18" s="250">
        <v>14300</v>
      </c>
      <c r="H18" s="844"/>
      <c r="I18" s="845"/>
      <c r="J18" s="846"/>
    </row>
    <row r="19" spans="1:10" x14ac:dyDescent="0.2">
      <c r="A19" s="249">
        <v>1978</v>
      </c>
      <c r="B19" s="250">
        <v>37800</v>
      </c>
      <c r="C19" s="250">
        <v>15200</v>
      </c>
      <c r="D19" s="250">
        <v>5500</v>
      </c>
      <c r="E19" s="250">
        <v>0</v>
      </c>
      <c r="F19" s="250">
        <v>2200</v>
      </c>
      <c r="G19" s="250">
        <v>15000</v>
      </c>
      <c r="H19" s="844"/>
      <c r="I19" s="845"/>
      <c r="J19" s="846"/>
    </row>
    <row r="20" spans="1:10" x14ac:dyDescent="0.2">
      <c r="A20" s="249">
        <v>1979</v>
      </c>
      <c r="B20" s="250">
        <v>37900</v>
      </c>
      <c r="C20" s="250">
        <v>15300</v>
      </c>
      <c r="D20" s="250">
        <v>5700</v>
      </c>
      <c r="E20" s="250">
        <v>0</v>
      </c>
      <c r="F20" s="250">
        <v>2300</v>
      </c>
      <c r="G20" s="250">
        <v>14700</v>
      </c>
      <c r="H20" s="844"/>
      <c r="I20" s="845"/>
      <c r="J20" s="846"/>
    </row>
    <row r="21" spans="1:10" x14ac:dyDescent="0.2">
      <c r="A21" s="249">
        <v>1980</v>
      </c>
      <c r="B21" s="250">
        <v>38500</v>
      </c>
      <c r="C21" s="250">
        <v>15400</v>
      </c>
      <c r="D21" s="250">
        <v>5700</v>
      </c>
      <c r="E21" s="250">
        <v>0</v>
      </c>
      <c r="F21" s="250">
        <v>2400</v>
      </c>
      <c r="G21" s="250">
        <v>15100</v>
      </c>
      <c r="H21" s="844"/>
      <c r="I21" s="845"/>
      <c r="J21" s="846"/>
    </row>
    <row r="22" spans="1:10" s="847" customFormat="1" x14ac:dyDescent="0.2">
      <c r="A22" s="249">
        <v>1981</v>
      </c>
      <c r="B22" s="250">
        <v>36200</v>
      </c>
      <c r="C22" s="250">
        <v>14500</v>
      </c>
      <c r="D22" s="250">
        <v>5200</v>
      </c>
      <c r="E22" s="250">
        <v>0</v>
      </c>
      <c r="F22" s="250">
        <v>2300</v>
      </c>
      <c r="G22" s="250">
        <v>14200</v>
      </c>
      <c r="H22" s="844"/>
      <c r="I22" s="845"/>
      <c r="J22" s="846">
        <v>1981</v>
      </c>
    </row>
    <row r="23" spans="1:10" s="847" customFormat="1" x14ac:dyDescent="0.2">
      <c r="A23" s="249">
        <v>1982</v>
      </c>
      <c r="B23" s="250">
        <v>34900</v>
      </c>
      <c r="C23" s="250">
        <v>13800</v>
      </c>
      <c r="D23" s="250">
        <v>4900</v>
      </c>
      <c r="E23" s="250">
        <v>0</v>
      </c>
      <c r="F23" s="250">
        <v>2300</v>
      </c>
      <c r="G23" s="250">
        <v>14000</v>
      </c>
      <c r="H23" s="844"/>
      <c r="I23" s="845"/>
      <c r="J23" s="846"/>
    </row>
    <row r="24" spans="1:10" s="847" customFormat="1" x14ac:dyDescent="0.2">
      <c r="A24" s="249">
        <v>1983</v>
      </c>
      <c r="B24" s="250">
        <v>35000</v>
      </c>
      <c r="C24" s="250">
        <v>13800</v>
      </c>
      <c r="D24" s="250">
        <v>4800</v>
      </c>
      <c r="E24" s="250">
        <v>0</v>
      </c>
      <c r="F24" s="250">
        <v>2100</v>
      </c>
      <c r="G24" s="250">
        <v>14300</v>
      </c>
      <c r="H24" s="844"/>
      <c r="I24" s="845"/>
      <c r="J24" s="846"/>
    </row>
    <row r="25" spans="1:10" s="847" customFormat="1" x14ac:dyDescent="0.2">
      <c r="A25" s="249">
        <v>1984</v>
      </c>
      <c r="B25" s="250">
        <v>36300</v>
      </c>
      <c r="C25" s="250">
        <v>14400</v>
      </c>
      <c r="D25" s="250">
        <v>5000</v>
      </c>
      <c r="E25" s="250">
        <v>0</v>
      </c>
      <c r="F25" s="250">
        <v>2100</v>
      </c>
      <c r="G25" s="250">
        <v>14800</v>
      </c>
      <c r="H25" s="844"/>
      <c r="I25" s="845"/>
      <c r="J25" s="846"/>
    </row>
    <row r="26" spans="1:10" s="847" customFormat="1" x14ac:dyDescent="0.2">
      <c r="A26" s="249">
        <v>1985</v>
      </c>
      <c r="B26" s="250">
        <v>36400</v>
      </c>
      <c r="C26" s="250">
        <v>14300</v>
      </c>
      <c r="D26" s="250">
        <v>4800</v>
      </c>
      <c r="E26" s="250">
        <v>0</v>
      </c>
      <c r="F26" s="250">
        <v>2200</v>
      </c>
      <c r="G26" s="250">
        <v>15000</v>
      </c>
      <c r="H26" s="844"/>
      <c r="I26" s="845"/>
      <c r="J26" s="846"/>
    </row>
    <row r="27" spans="1:10" s="847" customFormat="1" x14ac:dyDescent="0.2">
      <c r="A27" s="249">
        <v>1986</v>
      </c>
      <c r="B27" s="250">
        <v>35800</v>
      </c>
      <c r="C27" s="250">
        <v>14100</v>
      </c>
      <c r="D27" s="250">
        <v>4700</v>
      </c>
      <c r="E27" s="250">
        <v>0</v>
      </c>
      <c r="F27" s="250">
        <v>2200</v>
      </c>
      <c r="G27" s="250">
        <v>14800</v>
      </c>
      <c r="H27" s="844"/>
      <c r="I27" s="845"/>
      <c r="J27" s="846">
        <v>1986</v>
      </c>
    </row>
    <row r="28" spans="1:10" s="847" customFormat="1" x14ac:dyDescent="0.2">
      <c r="A28" s="249">
        <v>1987</v>
      </c>
      <c r="B28" s="250">
        <v>35800</v>
      </c>
      <c r="C28" s="250">
        <v>14100</v>
      </c>
      <c r="D28" s="250">
        <v>4400</v>
      </c>
      <c r="E28" s="250">
        <v>0</v>
      </c>
      <c r="F28" s="250">
        <v>2300</v>
      </c>
      <c r="G28" s="250">
        <v>14900</v>
      </c>
      <c r="H28" s="844"/>
      <c r="I28" s="845"/>
      <c r="J28" s="846"/>
    </row>
    <row r="29" spans="1:10" s="847" customFormat="1" x14ac:dyDescent="0.2">
      <c r="A29" s="249">
        <v>1988</v>
      </c>
      <c r="B29" s="250">
        <v>35600</v>
      </c>
      <c r="C29" s="250">
        <v>14100</v>
      </c>
      <c r="D29" s="250">
        <v>4500</v>
      </c>
      <c r="E29" s="250">
        <v>0</v>
      </c>
      <c r="F29" s="250">
        <v>2200</v>
      </c>
      <c r="G29" s="250">
        <v>14800</v>
      </c>
      <c r="H29" s="844"/>
      <c r="I29" s="845"/>
      <c r="J29" s="846"/>
    </row>
    <row r="30" spans="1:10" s="847" customFormat="1" x14ac:dyDescent="0.2">
      <c r="A30" s="249">
        <v>1989</v>
      </c>
      <c r="B30" s="250">
        <v>35300</v>
      </c>
      <c r="C30" s="250">
        <v>14100</v>
      </c>
      <c r="D30" s="250">
        <v>4400</v>
      </c>
      <c r="E30" s="250">
        <v>0</v>
      </c>
      <c r="F30" s="250">
        <v>2200</v>
      </c>
      <c r="G30" s="250">
        <v>14600</v>
      </c>
      <c r="H30" s="844"/>
      <c r="I30" s="845"/>
      <c r="J30" s="846"/>
    </row>
    <row r="31" spans="1:10" s="847" customFormat="1" x14ac:dyDescent="0.2">
      <c r="A31" s="249">
        <v>1990</v>
      </c>
      <c r="B31" s="250">
        <v>34700</v>
      </c>
      <c r="C31" s="250">
        <v>14100</v>
      </c>
      <c r="D31" s="250">
        <v>4100</v>
      </c>
      <c r="E31" s="250">
        <v>0</v>
      </c>
      <c r="F31" s="250">
        <v>2300</v>
      </c>
      <c r="G31" s="250">
        <v>14100</v>
      </c>
      <c r="H31" s="844"/>
      <c r="I31" s="845"/>
      <c r="J31" s="846"/>
    </row>
    <row r="32" spans="1:10" s="847" customFormat="1" x14ac:dyDescent="0.2">
      <c r="A32" s="249">
        <v>1991</v>
      </c>
      <c r="B32" s="250">
        <v>33800</v>
      </c>
      <c r="C32" s="250">
        <v>13100</v>
      </c>
      <c r="D32" s="250">
        <v>3900</v>
      </c>
      <c r="E32" s="250">
        <v>0</v>
      </c>
      <c r="F32" s="250">
        <v>2200</v>
      </c>
      <c r="G32" s="250">
        <v>14500</v>
      </c>
      <c r="H32" s="844"/>
      <c r="I32" s="845"/>
      <c r="J32" s="846">
        <v>1991</v>
      </c>
    </row>
    <row r="33" spans="1:10" s="847" customFormat="1" x14ac:dyDescent="0.2">
      <c r="A33" s="249">
        <v>1992</v>
      </c>
      <c r="B33" s="250">
        <v>35100</v>
      </c>
      <c r="C33" s="250">
        <v>13200</v>
      </c>
      <c r="D33" s="250">
        <v>3700</v>
      </c>
      <c r="E33" s="250">
        <v>0</v>
      </c>
      <c r="F33" s="250">
        <v>2300</v>
      </c>
      <c r="G33" s="250">
        <v>15800</v>
      </c>
      <c r="H33" s="844"/>
      <c r="I33" s="845"/>
      <c r="J33" s="846"/>
    </row>
    <row r="34" spans="1:10" s="847" customFormat="1" x14ac:dyDescent="0.2">
      <c r="A34" s="249">
        <v>1993</v>
      </c>
      <c r="B34" s="250">
        <v>33400</v>
      </c>
      <c r="C34" s="250">
        <v>12700</v>
      </c>
      <c r="D34" s="250">
        <v>3400</v>
      </c>
      <c r="E34" s="250">
        <v>0</v>
      </c>
      <c r="F34" s="250">
        <v>2300</v>
      </c>
      <c r="G34" s="250">
        <v>15000</v>
      </c>
      <c r="H34" s="844"/>
      <c r="I34" s="845"/>
      <c r="J34" s="846"/>
    </row>
    <row r="35" spans="1:10" s="847" customFormat="1" x14ac:dyDescent="0.2">
      <c r="A35" s="249">
        <v>1994</v>
      </c>
      <c r="B35" s="250">
        <v>31500</v>
      </c>
      <c r="C35" s="250">
        <v>11800</v>
      </c>
      <c r="D35" s="250">
        <v>3000</v>
      </c>
      <c r="E35" s="250">
        <v>0</v>
      </c>
      <c r="F35" s="250">
        <v>2200</v>
      </c>
      <c r="G35" s="250">
        <v>14500</v>
      </c>
      <c r="H35" s="844"/>
      <c r="I35" s="845"/>
      <c r="J35" s="846"/>
    </row>
    <row r="36" spans="1:10" s="847" customFormat="1" x14ac:dyDescent="0.2">
      <c r="A36" s="249">
        <v>1995</v>
      </c>
      <c r="B36" s="250">
        <v>30700</v>
      </c>
      <c r="C36" s="250">
        <v>11200</v>
      </c>
      <c r="D36" s="250">
        <v>2900</v>
      </c>
      <c r="E36" s="250">
        <v>0</v>
      </c>
      <c r="F36" s="250">
        <v>2300</v>
      </c>
      <c r="G36" s="250">
        <v>14200</v>
      </c>
      <c r="H36" s="844"/>
      <c r="I36" s="845"/>
      <c r="J36" s="846"/>
    </row>
    <row r="37" spans="1:10" s="847" customFormat="1" x14ac:dyDescent="0.2">
      <c r="A37" s="249">
        <v>1996</v>
      </c>
      <c r="B37" s="250">
        <v>30200</v>
      </c>
      <c r="C37" s="250">
        <v>10600</v>
      </c>
      <c r="D37" s="250">
        <v>2500</v>
      </c>
      <c r="E37" s="250">
        <v>0</v>
      </c>
      <c r="F37" s="250">
        <v>3000</v>
      </c>
      <c r="G37" s="250">
        <v>14100</v>
      </c>
      <c r="H37" s="844"/>
      <c r="I37" s="845"/>
      <c r="J37" s="846">
        <v>1996</v>
      </c>
    </row>
    <row r="38" spans="1:10" s="847" customFormat="1" x14ac:dyDescent="0.2">
      <c r="A38" s="249">
        <v>1997</v>
      </c>
      <c r="B38" s="250">
        <v>29600</v>
      </c>
      <c r="C38" s="250">
        <v>10300</v>
      </c>
      <c r="D38" s="250">
        <v>2500</v>
      </c>
      <c r="E38" s="250">
        <v>0</v>
      </c>
      <c r="F38" s="250">
        <v>3600</v>
      </c>
      <c r="G38" s="250">
        <v>13200</v>
      </c>
      <c r="H38" s="844"/>
      <c r="I38" s="845"/>
      <c r="J38" s="846"/>
    </row>
    <row r="39" spans="1:10" s="847" customFormat="1" x14ac:dyDescent="0.2">
      <c r="A39" s="249">
        <v>1998</v>
      </c>
      <c r="B39" s="250">
        <v>29700</v>
      </c>
      <c r="C39" s="250">
        <v>10400</v>
      </c>
      <c r="D39" s="250">
        <v>2400</v>
      </c>
      <c r="E39" s="250">
        <v>0</v>
      </c>
      <c r="F39" s="250">
        <v>4000</v>
      </c>
      <c r="G39" s="250">
        <v>12900</v>
      </c>
      <c r="H39" s="844"/>
      <c r="I39" s="845"/>
      <c r="J39" s="846"/>
    </row>
    <row r="40" spans="1:10" s="847" customFormat="1" x14ac:dyDescent="0.2">
      <c r="A40" s="249">
        <v>1999</v>
      </c>
      <c r="B40" s="250">
        <v>29900</v>
      </c>
      <c r="C40" s="250">
        <v>10400</v>
      </c>
      <c r="D40" s="250">
        <v>2200</v>
      </c>
      <c r="E40" s="250">
        <v>0</v>
      </c>
      <c r="F40" s="250">
        <v>4900</v>
      </c>
      <c r="G40" s="250">
        <v>12400</v>
      </c>
      <c r="H40" s="844"/>
      <c r="I40" s="845"/>
      <c r="J40" s="846"/>
    </row>
    <row r="41" spans="1:10" s="847" customFormat="1" x14ac:dyDescent="0.2">
      <c r="A41" s="249">
        <v>2000</v>
      </c>
      <c r="B41" s="250">
        <v>30400</v>
      </c>
      <c r="C41" s="250">
        <v>11300</v>
      </c>
      <c r="D41" s="250">
        <v>2200</v>
      </c>
      <c r="E41" s="250">
        <v>0</v>
      </c>
      <c r="F41" s="250">
        <v>4800</v>
      </c>
      <c r="G41" s="250">
        <v>12100</v>
      </c>
      <c r="H41" s="844"/>
      <c r="I41" s="845"/>
      <c r="J41" s="846"/>
    </row>
    <row r="42" spans="1:10" s="847" customFormat="1" x14ac:dyDescent="0.2">
      <c r="A42" s="249">
        <v>2001</v>
      </c>
      <c r="B42" s="250">
        <v>29600</v>
      </c>
      <c r="C42" s="250">
        <v>11400</v>
      </c>
      <c r="D42" s="250">
        <v>2100</v>
      </c>
      <c r="E42" s="250">
        <v>0</v>
      </c>
      <c r="F42" s="250">
        <v>4700</v>
      </c>
      <c r="G42" s="250">
        <v>11500</v>
      </c>
      <c r="H42" s="844"/>
      <c r="I42" s="845"/>
      <c r="J42" s="846">
        <v>2001</v>
      </c>
    </row>
    <row r="43" spans="1:10" s="847" customFormat="1" x14ac:dyDescent="0.2">
      <c r="A43" s="249">
        <v>2002</v>
      </c>
      <c r="B43" s="250">
        <v>29800</v>
      </c>
      <c r="C43" s="250">
        <v>11100</v>
      </c>
      <c r="D43" s="250">
        <v>2000</v>
      </c>
      <c r="E43" s="250">
        <v>0</v>
      </c>
      <c r="F43" s="250">
        <v>5200</v>
      </c>
      <c r="G43" s="250">
        <v>11500</v>
      </c>
      <c r="H43" s="844"/>
      <c r="I43" s="845"/>
      <c r="J43" s="846"/>
    </row>
    <row r="44" spans="1:10" s="847" customFormat="1" x14ac:dyDescent="0.2">
      <c r="A44" s="249">
        <v>2003</v>
      </c>
      <c r="B44" s="250">
        <v>30800</v>
      </c>
      <c r="C44" s="250">
        <v>10000</v>
      </c>
      <c r="D44" s="250">
        <v>2000</v>
      </c>
      <c r="E44" s="250">
        <v>0</v>
      </c>
      <c r="F44" s="250">
        <v>4800</v>
      </c>
      <c r="G44" s="250">
        <v>13900</v>
      </c>
      <c r="H44" s="844"/>
      <c r="I44" s="845"/>
      <c r="J44" s="846"/>
    </row>
    <row r="45" spans="1:10" s="847" customFormat="1" x14ac:dyDescent="0.2">
      <c r="A45" s="249">
        <v>2004</v>
      </c>
      <c r="B45" s="250">
        <v>32200.000000000004</v>
      </c>
      <c r="C45" s="250">
        <v>9500</v>
      </c>
      <c r="D45" s="250">
        <v>2000</v>
      </c>
      <c r="E45" s="250">
        <v>0</v>
      </c>
      <c r="F45" s="250">
        <v>4800</v>
      </c>
      <c r="G45" s="250">
        <v>15900</v>
      </c>
      <c r="H45" s="844"/>
      <c r="I45" s="845"/>
      <c r="J45" s="846"/>
    </row>
    <row r="46" spans="1:10" s="847" customFormat="1" x14ac:dyDescent="0.2">
      <c r="A46" s="249">
        <v>2005</v>
      </c>
      <c r="B46" s="250">
        <v>30900</v>
      </c>
      <c r="C46" s="250">
        <v>8900</v>
      </c>
      <c r="D46" s="250">
        <v>2000</v>
      </c>
      <c r="E46" s="250">
        <v>100</v>
      </c>
      <c r="F46" s="250">
        <v>4400</v>
      </c>
      <c r="G46" s="250">
        <v>15500</v>
      </c>
      <c r="H46" s="844"/>
      <c r="I46" s="845"/>
      <c r="J46" s="846"/>
    </row>
    <row r="47" spans="1:10" s="847" customFormat="1" x14ac:dyDescent="0.2">
      <c r="A47" s="249">
        <v>2006</v>
      </c>
      <c r="B47" s="250">
        <v>29900</v>
      </c>
      <c r="C47" s="250">
        <v>8000</v>
      </c>
      <c r="D47" s="250">
        <v>2000</v>
      </c>
      <c r="E47" s="250">
        <v>400</v>
      </c>
      <c r="F47" s="250">
        <v>4200</v>
      </c>
      <c r="G47" s="250">
        <v>15200</v>
      </c>
      <c r="H47" s="844"/>
      <c r="I47" s="845"/>
      <c r="J47" s="846">
        <v>2006</v>
      </c>
    </row>
    <row r="48" spans="1:10" s="847" customFormat="1" x14ac:dyDescent="0.2">
      <c r="A48" s="249">
        <v>2007</v>
      </c>
      <c r="B48" s="250">
        <v>29900</v>
      </c>
      <c r="C48" s="250">
        <v>7700</v>
      </c>
      <c r="D48" s="250">
        <v>2000</v>
      </c>
      <c r="E48" s="250">
        <v>700</v>
      </c>
      <c r="F48" s="250">
        <v>4000</v>
      </c>
      <c r="G48" s="250">
        <v>15500</v>
      </c>
      <c r="H48" s="844"/>
      <c r="I48" s="845"/>
      <c r="J48" s="846"/>
    </row>
    <row r="49" spans="1:10" s="847" customFormat="1" x14ac:dyDescent="0.2">
      <c r="A49" s="234">
        <v>2008</v>
      </c>
      <c r="B49" s="250">
        <v>28900</v>
      </c>
      <c r="C49" s="250">
        <v>7000</v>
      </c>
      <c r="D49" s="250">
        <v>1900</v>
      </c>
      <c r="E49" s="250">
        <v>1000</v>
      </c>
      <c r="F49" s="250">
        <v>3800</v>
      </c>
      <c r="G49" s="250">
        <v>15200</v>
      </c>
      <c r="H49" s="844"/>
      <c r="I49" s="845"/>
      <c r="J49" s="846"/>
    </row>
    <row r="50" spans="1:10" s="847" customFormat="1" x14ac:dyDescent="0.2">
      <c r="A50" s="234">
        <v>2009</v>
      </c>
      <c r="B50" s="250">
        <v>27500</v>
      </c>
      <c r="C50" s="250">
        <v>6100</v>
      </c>
      <c r="D50" s="250">
        <v>1800</v>
      </c>
      <c r="E50" s="250">
        <v>1500</v>
      </c>
      <c r="F50" s="250">
        <v>3800</v>
      </c>
      <c r="G50" s="250">
        <v>14200</v>
      </c>
      <c r="H50" s="844"/>
      <c r="I50" s="845"/>
      <c r="J50" s="846"/>
    </row>
    <row r="51" spans="1:10" s="847" customFormat="1" x14ac:dyDescent="0.2">
      <c r="A51" s="234">
        <v>2010</v>
      </c>
      <c r="B51" s="250">
        <v>28500</v>
      </c>
      <c r="C51" s="250">
        <v>6000</v>
      </c>
      <c r="D51" s="250">
        <v>1800</v>
      </c>
      <c r="E51" s="250">
        <v>2100</v>
      </c>
      <c r="F51" s="250">
        <v>4200</v>
      </c>
      <c r="G51" s="250">
        <v>14400</v>
      </c>
      <c r="H51" s="844"/>
      <c r="I51" s="845"/>
      <c r="J51" s="846"/>
    </row>
    <row r="52" spans="1:10" s="847" customFormat="1" x14ac:dyDescent="0.2">
      <c r="A52" s="234">
        <v>2011</v>
      </c>
      <c r="B52" s="250">
        <v>29100</v>
      </c>
      <c r="C52" s="250">
        <v>5600</v>
      </c>
      <c r="D52" s="250">
        <v>1700</v>
      </c>
      <c r="E52" s="250">
        <v>2500</v>
      </c>
      <c r="F52" s="250">
        <v>4300</v>
      </c>
      <c r="G52" s="250">
        <v>15100</v>
      </c>
      <c r="H52" s="844"/>
      <c r="I52" s="845"/>
      <c r="J52" s="846">
        <v>2011</v>
      </c>
    </row>
    <row r="53" spans="1:10" s="847" customFormat="1" x14ac:dyDescent="0.2">
      <c r="A53" s="234">
        <v>2012</v>
      </c>
      <c r="B53" s="250">
        <v>30500</v>
      </c>
      <c r="C53" s="250">
        <v>5500</v>
      </c>
      <c r="D53" s="250">
        <v>1800</v>
      </c>
      <c r="E53" s="250">
        <v>3100</v>
      </c>
      <c r="F53" s="250">
        <v>4600</v>
      </c>
      <c r="G53" s="250">
        <v>15600</v>
      </c>
      <c r="H53" s="844"/>
      <c r="I53" s="845"/>
      <c r="J53" s="846"/>
    </row>
    <row r="54" spans="1:10" s="847" customFormat="1" x14ac:dyDescent="0.2">
      <c r="A54" s="234">
        <v>2013</v>
      </c>
      <c r="B54" s="250">
        <v>27500</v>
      </c>
      <c r="C54" s="250">
        <v>4600</v>
      </c>
      <c r="D54" s="250">
        <v>1600</v>
      </c>
      <c r="E54" s="250">
        <v>3400</v>
      </c>
      <c r="F54" s="250">
        <v>3900</v>
      </c>
      <c r="G54" s="250">
        <v>14000</v>
      </c>
      <c r="H54" s="844"/>
      <c r="I54" s="845"/>
      <c r="J54" s="846"/>
    </row>
    <row r="55" spans="1:10" s="847" customFormat="1" x14ac:dyDescent="0.2">
      <c r="A55" s="234">
        <v>2014</v>
      </c>
      <c r="B55" s="250">
        <v>29100</v>
      </c>
      <c r="C55" s="250">
        <v>4500</v>
      </c>
      <c r="D55" s="250">
        <v>1600</v>
      </c>
      <c r="E55" s="250">
        <v>4100</v>
      </c>
      <c r="F55" s="250">
        <v>3900</v>
      </c>
      <c r="G55" s="250">
        <v>15000</v>
      </c>
      <c r="H55" s="844"/>
      <c r="I55" s="845"/>
      <c r="J55" s="848"/>
    </row>
    <row r="56" spans="1:10" s="847" customFormat="1" x14ac:dyDescent="0.2">
      <c r="A56" s="234">
        <v>2015</v>
      </c>
      <c r="B56" s="250">
        <v>29700</v>
      </c>
      <c r="C56" s="250">
        <v>4100</v>
      </c>
      <c r="D56" s="250">
        <v>1400</v>
      </c>
      <c r="E56" s="250">
        <v>4800</v>
      </c>
      <c r="F56" s="250">
        <v>3800</v>
      </c>
      <c r="G56" s="250">
        <v>15600</v>
      </c>
      <c r="H56" s="844"/>
      <c r="I56" s="845"/>
      <c r="J56" s="848"/>
    </row>
    <row r="57" spans="1:10" s="847" customFormat="1" x14ac:dyDescent="0.2">
      <c r="A57" s="234">
        <v>2016</v>
      </c>
      <c r="B57" s="250">
        <v>29200</v>
      </c>
      <c r="C57" s="250">
        <v>3700</v>
      </c>
      <c r="D57" s="250">
        <v>1300</v>
      </c>
      <c r="E57" s="250">
        <v>5300</v>
      </c>
      <c r="F57" s="250">
        <v>3900</v>
      </c>
      <c r="G57" s="250">
        <v>15100</v>
      </c>
      <c r="H57" s="844"/>
      <c r="I57" s="845"/>
      <c r="J57" s="848"/>
    </row>
    <row r="58" spans="1:10" s="847" customFormat="1" x14ac:dyDescent="0.2">
      <c r="A58" s="234">
        <v>2017</v>
      </c>
      <c r="B58" s="250">
        <v>28400</v>
      </c>
      <c r="C58" s="250">
        <v>3200</v>
      </c>
      <c r="D58" s="250">
        <v>1200</v>
      </c>
      <c r="E58" s="250">
        <v>5900</v>
      </c>
      <c r="F58" s="250">
        <v>4000</v>
      </c>
      <c r="G58" s="250">
        <v>14200</v>
      </c>
      <c r="H58" s="844"/>
      <c r="I58" s="845"/>
      <c r="J58" s="848"/>
    </row>
    <row r="59" spans="1:10" s="847" customFormat="1" x14ac:dyDescent="0.2">
      <c r="A59" s="234">
        <v>2018</v>
      </c>
      <c r="B59" s="250">
        <v>27500</v>
      </c>
      <c r="C59" s="250">
        <v>2800</v>
      </c>
      <c r="D59" s="250">
        <v>1100</v>
      </c>
      <c r="E59" s="250">
        <v>6400</v>
      </c>
      <c r="F59" s="250">
        <v>3700</v>
      </c>
      <c r="G59" s="250">
        <v>13600</v>
      </c>
      <c r="H59" s="844"/>
      <c r="I59" s="845"/>
      <c r="J59" s="848">
        <v>2018</v>
      </c>
    </row>
    <row r="60" spans="1:10" s="847" customFormat="1" x14ac:dyDescent="0.2">
      <c r="A60" s="231"/>
      <c r="B60" s="254"/>
      <c r="C60" s="254"/>
      <c r="D60" s="254"/>
      <c r="E60" s="254"/>
      <c r="F60" s="254"/>
      <c r="G60" s="254"/>
      <c r="H60" s="844"/>
      <c r="I60" s="845"/>
      <c r="J60" s="848"/>
    </row>
    <row r="61" spans="1:10" s="847" customFormat="1" ht="13.15" customHeight="1" x14ac:dyDescent="0.2">
      <c r="A61" s="235"/>
      <c r="B61" s="234"/>
      <c r="C61" s="234"/>
      <c r="D61" s="234"/>
      <c r="E61" s="234"/>
      <c r="F61" s="234"/>
      <c r="G61" s="234"/>
      <c r="H61" s="234"/>
      <c r="J61" s="848"/>
    </row>
    <row r="62" spans="1:10" s="847" customFormat="1" ht="10.5" customHeight="1" x14ac:dyDescent="0.2">
      <c r="A62" s="1125" t="s">
        <v>22</v>
      </c>
      <c r="B62" s="1125"/>
      <c r="C62" s="234"/>
      <c r="D62" s="234"/>
      <c r="E62" s="234"/>
      <c r="F62" s="234"/>
      <c r="G62" s="234"/>
      <c r="H62" s="234"/>
      <c r="J62" s="848"/>
    </row>
  </sheetData>
  <mergeCells count="12">
    <mergeCell ref="G7:G10"/>
    <mergeCell ref="A62:B62"/>
    <mergeCell ref="A1:G1"/>
    <mergeCell ref="I1:J1"/>
    <mergeCell ref="A3:E3"/>
    <mergeCell ref="A5:G6"/>
    <mergeCell ref="A7:A10"/>
    <mergeCell ref="B7:B10"/>
    <mergeCell ref="C7:C10"/>
    <mergeCell ref="D7:D10"/>
    <mergeCell ref="E7:E10"/>
    <mergeCell ref="F7:F10"/>
  </mergeCells>
  <hyperlinks>
    <hyperlink ref="I1:J1" location="Contents!A1" display="back to contents"/>
  </hyperlinks>
  <pageMargins left="0.15748031496062992" right="0.15748031496062992" top="0.98425196850393704" bottom="0.98425196850393704" header="0.51181102362204722" footer="0.51181102362204722"/>
  <pageSetup paperSize="9" scale="66" orientation="landscape" r:id="rId1"/>
  <headerFooter alignWithMargins="0">
    <oddFooter>&amp;L© Crown Copyright 2015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sqref="A1:E1"/>
    </sheetView>
  </sheetViews>
  <sheetFormatPr defaultColWidth="9.140625" defaultRowHeight="12.75" x14ac:dyDescent="0.2"/>
  <cols>
    <col min="1" max="1" width="15.42578125" style="3" customWidth="1"/>
    <col min="2" max="4" width="11.42578125" style="3" customWidth="1"/>
    <col min="5" max="5" width="12.28515625" style="3" customWidth="1"/>
    <col min="6" max="6" width="11.85546875" style="3" customWidth="1"/>
    <col min="7" max="8" width="11.42578125" style="3" customWidth="1"/>
    <col min="9" max="9" width="12.42578125" style="3" customWidth="1"/>
    <col min="10" max="10" width="12.5703125" style="3" customWidth="1"/>
    <col min="11" max="11" width="11.42578125" style="3" customWidth="1"/>
    <col min="12" max="16384" width="9.140625" style="3"/>
  </cols>
  <sheetData>
    <row r="1" spans="1:15" ht="18" customHeight="1" x14ac:dyDescent="0.25">
      <c r="A1" s="989" t="s">
        <v>23</v>
      </c>
      <c r="B1" s="989"/>
      <c r="C1" s="989"/>
      <c r="D1" s="989"/>
      <c r="E1" s="989"/>
      <c r="G1" s="1029" t="s">
        <v>24</v>
      </c>
      <c r="H1" s="1029"/>
    </row>
    <row r="2" spans="1:15" ht="15" customHeight="1" x14ac:dyDescent="0.2"/>
    <row r="3" spans="1:15" s="98" customFormat="1" ht="12.75" customHeight="1" x14ac:dyDescent="0.25">
      <c r="A3" s="1030" t="s">
        <v>139</v>
      </c>
      <c r="B3" s="1030"/>
      <c r="C3" s="1030"/>
      <c r="D3" s="1030"/>
      <c r="E3" s="1030"/>
      <c r="F3" s="1031"/>
      <c r="G3" s="1031"/>
      <c r="H3" s="1031"/>
      <c r="I3" s="1031"/>
      <c r="K3" s="1006"/>
      <c r="L3" s="1006"/>
      <c r="M3" s="99"/>
    </row>
    <row r="4" spans="1:15" ht="15" customHeight="1" x14ac:dyDescent="0.2">
      <c r="A4" s="100"/>
      <c r="B4" s="2"/>
      <c r="C4" s="2"/>
      <c r="D4" s="2"/>
      <c r="E4" s="2"/>
      <c r="F4" s="2"/>
      <c r="G4" s="2"/>
      <c r="H4" s="2"/>
      <c r="I4" s="2"/>
      <c r="J4" s="2"/>
      <c r="K4" s="2"/>
      <c r="L4" s="2"/>
      <c r="M4" s="2"/>
    </row>
    <row r="5" spans="1:15" ht="15" customHeight="1" x14ac:dyDescent="0.2">
      <c r="A5" s="100"/>
      <c r="B5" s="2"/>
      <c r="C5" s="2"/>
      <c r="D5" s="2"/>
      <c r="E5" s="2"/>
      <c r="F5" s="2"/>
      <c r="G5" s="2"/>
      <c r="H5" s="2"/>
      <c r="I5" s="2"/>
      <c r="J5" s="2"/>
      <c r="K5" s="2"/>
      <c r="L5" s="2"/>
      <c r="M5" s="2"/>
    </row>
    <row r="6" spans="1:15" ht="15" customHeight="1" x14ac:dyDescent="0.2">
      <c r="A6" s="1032"/>
      <c r="B6" s="1035" t="s">
        <v>140</v>
      </c>
      <c r="C6" s="1035" t="s">
        <v>141</v>
      </c>
      <c r="D6" s="1035" t="s">
        <v>94</v>
      </c>
      <c r="E6" s="1035" t="s">
        <v>142</v>
      </c>
      <c r="F6" s="1035" t="s">
        <v>143</v>
      </c>
      <c r="G6" s="1035" t="s">
        <v>144</v>
      </c>
      <c r="H6" s="1035" t="s">
        <v>145</v>
      </c>
      <c r="I6" s="1035" t="s">
        <v>103</v>
      </c>
      <c r="J6" s="1035" t="s">
        <v>146</v>
      </c>
      <c r="K6" s="2"/>
      <c r="L6" s="2"/>
      <c r="M6" s="2"/>
    </row>
    <row r="7" spans="1:15" ht="15" customHeight="1" x14ac:dyDescent="0.2">
      <c r="A7" s="1033"/>
      <c r="B7" s="1036"/>
      <c r="C7" s="1036"/>
      <c r="D7" s="1036"/>
      <c r="E7" s="1036"/>
      <c r="F7" s="1036"/>
      <c r="G7" s="1036"/>
      <c r="H7" s="1036"/>
      <c r="I7" s="1036"/>
      <c r="J7" s="1036"/>
      <c r="K7" s="2"/>
      <c r="L7" s="2"/>
      <c r="M7" s="2"/>
    </row>
    <row r="8" spans="1:15" ht="15" customHeight="1" x14ac:dyDescent="0.2">
      <c r="A8" s="1033"/>
      <c r="B8" s="1036"/>
      <c r="C8" s="1036"/>
      <c r="D8" s="1036"/>
      <c r="E8" s="1036"/>
      <c r="F8" s="1036"/>
      <c r="G8" s="1036"/>
      <c r="H8" s="1036"/>
      <c r="I8" s="1036"/>
      <c r="J8" s="1036"/>
      <c r="K8" s="2"/>
      <c r="L8" s="2"/>
      <c r="M8" s="2"/>
    </row>
    <row r="9" spans="1:15" ht="15" customHeight="1" x14ac:dyDescent="0.2">
      <c r="A9" s="1033"/>
      <c r="B9" s="1036"/>
      <c r="C9" s="1036"/>
      <c r="D9" s="1036"/>
      <c r="E9" s="1036"/>
      <c r="F9" s="1036"/>
      <c r="G9" s="1036"/>
      <c r="H9" s="1036"/>
      <c r="I9" s="1036"/>
      <c r="J9" s="1036"/>
      <c r="K9" s="2"/>
      <c r="L9" s="2"/>
      <c r="M9" s="2"/>
    </row>
    <row r="10" spans="1:15" s="102" customFormat="1" ht="15" customHeight="1" x14ac:dyDescent="0.2">
      <c r="A10" s="1034"/>
      <c r="B10" s="1037"/>
      <c r="C10" s="1037"/>
      <c r="D10" s="1037"/>
      <c r="E10" s="1037"/>
      <c r="F10" s="1037"/>
      <c r="G10" s="1037"/>
      <c r="H10" s="1037"/>
      <c r="I10" s="1037"/>
      <c r="J10" s="1037"/>
      <c r="K10" s="101"/>
      <c r="L10" s="101" t="s">
        <v>147</v>
      </c>
      <c r="M10" s="101" t="s">
        <v>148</v>
      </c>
      <c r="N10" s="101" t="s">
        <v>149</v>
      </c>
      <c r="O10" s="101"/>
    </row>
    <row r="11" spans="1:15" ht="15" customHeight="1" x14ac:dyDescent="0.2">
      <c r="A11" s="103" t="s">
        <v>150</v>
      </c>
      <c r="B11" s="104">
        <v>61823772</v>
      </c>
      <c r="C11" s="104">
        <v>66435550</v>
      </c>
      <c r="D11" s="104">
        <v>2053301</v>
      </c>
      <c r="E11" s="104">
        <v>2497161</v>
      </c>
      <c r="F11" s="104">
        <v>751</v>
      </c>
      <c r="G11" s="104">
        <v>60615</v>
      </c>
      <c r="H11" s="105">
        <f>D11/B11</f>
        <v>3.3212159879212805E-2</v>
      </c>
      <c r="I11" s="105">
        <f>(G11+F11+E11)/B11</f>
        <v>4.1384194416348455E-2</v>
      </c>
      <c r="J11" s="105">
        <f>I11+H11</f>
        <v>7.459635429556126E-2</v>
      </c>
      <c r="K11" s="2"/>
      <c r="L11" s="106"/>
      <c r="M11" s="106"/>
      <c r="N11" s="107"/>
    </row>
    <row r="12" spans="1:15" ht="15" customHeight="1" x14ac:dyDescent="0.2">
      <c r="A12" s="108" t="s">
        <v>151</v>
      </c>
      <c r="B12" s="109">
        <v>1779152</v>
      </c>
      <c r="C12" s="109">
        <v>1881641</v>
      </c>
      <c r="D12" s="109">
        <v>95631</v>
      </c>
      <c r="E12" s="109">
        <v>14610</v>
      </c>
      <c r="F12" s="109">
        <v>-4581</v>
      </c>
      <c r="G12" s="109">
        <v>-3171</v>
      </c>
      <c r="H12" s="110">
        <f>D12/B12</f>
        <v>5.3750888063526896E-2</v>
      </c>
      <c r="I12" s="110">
        <f>(G12+F12+E12)/B12</f>
        <v>3.8546453591373868E-3</v>
      </c>
      <c r="J12" s="110">
        <f>I12+H12</f>
        <v>5.7605533422664279E-2</v>
      </c>
      <c r="K12" s="2"/>
      <c r="L12" s="106"/>
      <c r="M12" s="106"/>
      <c r="N12" s="107"/>
    </row>
    <row r="13" spans="1:15" ht="15" customHeight="1" x14ac:dyDescent="0.2">
      <c r="A13" s="108" t="s">
        <v>152</v>
      </c>
      <c r="B13" s="109">
        <v>51815853</v>
      </c>
      <c r="C13" s="109">
        <v>55977178</v>
      </c>
      <c r="D13" s="109">
        <v>1928351</v>
      </c>
      <c r="E13" s="109">
        <v>2275648</v>
      </c>
      <c r="F13" s="109">
        <v>-93505</v>
      </c>
      <c r="G13" s="109">
        <v>50831</v>
      </c>
      <c r="H13" s="110">
        <f>D13/B13</f>
        <v>3.7215463769360316E-2</v>
      </c>
      <c r="I13" s="110">
        <f>(G13+F13+E13)/B13</f>
        <v>4.3094417455599929E-2</v>
      </c>
      <c r="J13" s="110">
        <f>I13+H13</f>
        <v>8.0309881224960245E-2</v>
      </c>
      <c r="K13" s="2"/>
      <c r="L13" s="106"/>
      <c r="M13" s="106"/>
      <c r="N13" s="107"/>
    </row>
    <row r="14" spans="1:15" ht="15" customHeight="1" x14ac:dyDescent="0.2">
      <c r="A14" s="108" t="s">
        <v>153</v>
      </c>
      <c r="B14" s="109">
        <v>3025867</v>
      </c>
      <c r="C14" s="109">
        <v>3138631</v>
      </c>
      <c r="D14" s="109">
        <v>20413</v>
      </c>
      <c r="E14" s="109">
        <v>49873</v>
      </c>
      <c r="F14" s="109">
        <v>30410</v>
      </c>
      <c r="G14" s="109">
        <v>12068</v>
      </c>
      <c r="H14" s="110">
        <f>D14/B14</f>
        <v>6.7461656444252173E-3</v>
      </c>
      <c r="I14" s="110">
        <f>(G14+F14+E14)/B14</f>
        <v>3.052050866743317E-2</v>
      </c>
      <c r="J14" s="110">
        <f>I14+H14</f>
        <v>3.7266674311858386E-2</v>
      </c>
      <c r="K14" s="2"/>
      <c r="L14" s="106"/>
      <c r="M14" s="106"/>
      <c r="N14" s="107"/>
    </row>
    <row r="15" spans="1:15" ht="15" customHeight="1" x14ac:dyDescent="0.2">
      <c r="A15" s="111" t="s">
        <v>154</v>
      </c>
      <c r="B15" s="112">
        <v>5202900</v>
      </c>
      <c r="C15" s="112">
        <v>5438100</v>
      </c>
      <c r="D15" s="112">
        <v>8906</v>
      </c>
      <c r="E15" s="112">
        <v>157030</v>
      </c>
      <c r="F15" s="112">
        <v>68427</v>
      </c>
      <c r="G15" s="112">
        <v>887</v>
      </c>
      <c r="H15" s="113">
        <f>D15/B15</f>
        <v>1.711737684752734E-3</v>
      </c>
      <c r="I15" s="113">
        <f>(G15+F15+E15)/B15</f>
        <v>4.350343077898864E-2</v>
      </c>
      <c r="J15" s="113">
        <f>I15+H15</f>
        <v>4.5215168463741372E-2</v>
      </c>
      <c r="K15" s="2"/>
      <c r="L15" s="106"/>
      <c r="M15" s="106"/>
      <c r="N15" s="107"/>
    </row>
    <row r="16" spans="1:15" ht="12.75" customHeight="1" x14ac:dyDescent="0.2">
      <c r="A16" s="108"/>
      <c r="B16" s="109"/>
      <c r="C16" s="109"/>
      <c r="D16" s="109"/>
      <c r="E16" s="109"/>
      <c r="F16" s="109"/>
      <c r="G16" s="109"/>
      <c r="H16" s="110"/>
      <c r="I16" s="110"/>
      <c r="J16" s="110"/>
      <c r="K16" s="2"/>
      <c r="L16" s="2"/>
      <c r="M16" s="2"/>
    </row>
    <row r="17" spans="1:13" ht="12.75" customHeight="1" x14ac:dyDescent="0.2">
      <c r="A17" s="1038" t="s">
        <v>137</v>
      </c>
      <c r="B17" s="1038"/>
      <c r="C17" s="2"/>
      <c r="D17" s="2"/>
      <c r="E17" s="2"/>
      <c r="F17" s="2"/>
      <c r="G17" s="2"/>
      <c r="H17" s="2"/>
      <c r="I17" s="2"/>
      <c r="J17" s="2"/>
      <c r="K17" s="2"/>
      <c r="L17" s="2"/>
      <c r="M17" s="2"/>
    </row>
    <row r="18" spans="1:13" ht="12.75" customHeight="1" x14ac:dyDescent="0.2">
      <c r="A18" s="1028" t="s">
        <v>155</v>
      </c>
      <c r="B18" s="1028"/>
      <c r="C18" s="1028"/>
      <c r="D18" s="1028"/>
      <c r="E18" s="1028"/>
      <c r="F18" s="1028"/>
      <c r="G18" s="1028"/>
      <c r="H18" s="1028"/>
      <c r="I18" s="1028"/>
      <c r="J18" s="2"/>
      <c r="K18" s="2"/>
      <c r="L18" s="2"/>
      <c r="M18" s="2"/>
    </row>
    <row r="19" spans="1:13" ht="12.75" customHeight="1" x14ac:dyDescent="0.2">
      <c r="A19" s="1039" t="s">
        <v>156</v>
      </c>
      <c r="B19" s="1039"/>
      <c r="C19" s="2"/>
      <c r="D19" s="2"/>
      <c r="E19" s="2"/>
      <c r="F19" s="2"/>
      <c r="G19" s="2"/>
      <c r="H19" s="2"/>
      <c r="I19" s="2"/>
      <c r="J19" s="2"/>
      <c r="K19" s="2"/>
      <c r="L19" s="2"/>
      <c r="M19" s="2"/>
    </row>
    <row r="20" spans="1:13" ht="12.75" customHeight="1" x14ac:dyDescent="0.2">
      <c r="A20" s="1040" t="s">
        <v>157</v>
      </c>
      <c r="B20" s="1040"/>
      <c r="C20" s="1040"/>
      <c r="D20" s="1040"/>
      <c r="E20" s="1040"/>
      <c r="F20" s="1040"/>
      <c r="G20" s="1040"/>
      <c r="H20" s="1040"/>
      <c r="I20" s="1040"/>
      <c r="J20" s="2"/>
      <c r="K20" s="2"/>
      <c r="L20" s="2"/>
      <c r="M20" s="2"/>
    </row>
    <row r="21" spans="1:13" ht="12.75" customHeight="1" x14ac:dyDescent="0.2">
      <c r="A21" s="1040" t="s">
        <v>158</v>
      </c>
      <c r="B21" s="1040"/>
      <c r="C21" s="1040"/>
      <c r="D21" s="1040"/>
      <c r="E21" s="1040"/>
      <c r="F21" s="1040"/>
      <c r="G21" s="1040"/>
      <c r="H21" s="1040"/>
      <c r="I21" s="1040"/>
      <c r="J21" s="2"/>
      <c r="K21" s="2"/>
      <c r="L21" s="2"/>
      <c r="M21" s="2"/>
    </row>
    <row r="22" spans="1:13" ht="12.75" customHeight="1" x14ac:dyDescent="0.2">
      <c r="A22" s="1040" t="s">
        <v>159</v>
      </c>
      <c r="B22" s="1040"/>
      <c r="C22" s="1040"/>
      <c r="D22" s="1040"/>
      <c r="E22" s="1040"/>
      <c r="F22" s="1040"/>
      <c r="G22" s="1040"/>
      <c r="H22" s="1040"/>
      <c r="I22" s="1040"/>
      <c r="J22" s="2"/>
      <c r="K22" s="2"/>
      <c r="L22" s="2"/>
      <c r="M22" s="2"/>
    </row>
    <row r="23" spans="1:13" ht="12.75" customHeight="1" x14ac:dyDescent="0.2">
      <c r="A23" s="114"/>
      <c r="B23" s="2"/>
      <c r="C23" s="2"/>
      <c r="D23" s="2"/>
      <c r="E23" s="2"/>
      <c r="F23" s="2"/>
      <c r="G23" s="2"/>
      <c r="H23" s="2"/>
      <c r="I23" s="2"/>
      <c r="J23" s="2"/>
      <c r="K23" s="2"/>
      <c r="L23" s="2"/>
      <c r="M23" s="2"/>
    </row>
    <row r="24" spans="1:13" ht="12.75" customHeight="1" x14ac:dyDescent="0.2">
      <c r="A24" s="1041" t="s">
        <v>22</v>
      </c>
      <c r="B24" s="1042"/>
      <c r="C24" s="2"/>
      <c r="D24" s="2"/>
      <c r="E24" s="2"/>
      <c r="F24" s="2"/>
      <c r="G24" s="2"/>
      <c r="H24" s="2"/>
      <c r="I24" s="2"/>
      <c r="J24" s="2"/>
      <c r="K24" s="2"/>
      <c r="L24" s="2"/>
      <c r="M24" s="2"/>
    </row>
    <row r="25" spans="1:13" x14ac:dyDescent="0.2">
      <c r="A25" s="2"/>
      <c r="B25" s="2"/>
      <c r="C25" s="2"/>
      <c r="D25" s="2"/>
      <c r="E25" s="2"/>
      <c r="F25" s="2"/>
      <c r="G25" s="2"/>
      <c r="H25" s="2"/>
      <c r="I25" s="2"/>
      <c r="J25" s="2"/>
      <c r="K25" s="2"/>
      <c r="L25" s="2"/>
      <c r="M25" s="2"/>
    </row>
    <row r="32" spans="1:13" x14ac:dyDescent="0.2">
      <c r="G32" s="115"/>
    </row>
  </sheetData>
  <mergeCells count="21">
    <mergeCell ref="A19:B19"/>
    <mergeCell ref="A20:I20"/>
    <mergeCell ref="A21:I21"/>
    <mergeCell ref="A22:I22"/>
    <mergeCell ref="A24:B24"/>
    <mergeCell ref="A18:I18"/>
    <mergeCell ref="A1:E1"/>
    <mergeCell ref="G1:H1"/>
    <mergeCell ref="A3:I3"/>
    <mergeCell ref="K3:L3"/>
    <mergeCell ref="A6:A10"/>
    <mergeCell ref="B6:B10"/>
    <mergeCell ref="C6:C10"/>
    <mergeCell ref="D6:D10"/>
    <mergeCell ref="E6:E10"/>
    <mergeCell ref="F6:F10"/>
    <mergeCell ref="G6:G10"/>
    <mergeCell ref="H6:H10"/>
    <mergeCell ref="I6:I10"/>
    <mergeCell ref="J6:J10"/>
    <mergeCell ref="A17:B17"/>
  </mergeCells>
  <hyperlinks>
    <hyperlink ref="G1" location="Contents!A1" display="back to contents"/>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workbookViewId="0">
      <selection sqref="A1:G1"/>
    </sheetView>
  </sheetViews>
  <sheetFormatPr defaultRowHeight="12.75" x14ac:dyDescent="0.2"/>
  <cols>
    <col min="1" max="1" width="9.140625" style="285"/>
    <col min="2" max="2" width="11.7109375" style="285" customWidth="1"/>
    <col min="3" max="3" width="12.5703125" style="285" customWidth="1"/>
    <col min="4" max="4" width="13.140625" style="285" customWidth="1"/>
    <col min="5" max="16384" width="9.140625" style="285"/>
  </cols>
  <sheetData>
    <row r="1" spans="1:10" ht="18" customHeight="1" x14ac:dyDescent="0.25">
      <c r="A1" s="1336" t="s">
        <v>660</v>
      </c>
      <c r="B1" s="1322"/>
      <c r="C1" s="1322"/>
      <c r="D1" s="1322"/>
      <c r="E1" s="1322"/>
      <c r="F1" s="1322"/>
      <c r="G1" s="1322"/>
      <c r="I1" s="1309" t="s">
        <v>24</v>
      </c>
      <c r="J1" s="1309"/>
    </row>
    <row r="2" spans="1:10" ht="15" customHeight="1" x14ac:dyDescent="0.2">
      <c r="A2" s="849"/>
      <c r="B2" s="850"/>
      <c r="C2" s="850"/>
      <c r="D2" s="850"/>
    </row>
    <row r="3" spans="1:10" ht="12.75" customHeight="1" x14ac:dyDescent="0.2">
      <c r="A3" s="1337" t="s">
        <v>687</v>
      </c>
      <c r="B3" s="1322"/>
      <c r="C3" s="1322"/>
      <c r="D3" s="1322"/>
    </row>
    <row r="4" spans="1:10" ht="12.75" customHeight="1" x14ac:dyDescent="0.2">
      <c r="A4" s="850"/>
      <c r="B4" s="850"/>
      <c r="C4" s="850"/>
      <c r="D4" s="850"/>
    </row>
    <row r="5" spans="1:10" ht="12.75" customHeight="1" x14ac:dyDescent="0.2">
      <c r="A5" s="850"/>
      <c r="B5" s="850"/>
      <c r="C5" s="850"/>
      <c r="D5" s="850"/>
    </row>
    <row r="6" spans="1:10" ht="12.75" customHeight="1" x14ac:dyDescent="0.2">
      <c r="A6" s="1338" t="s">
        <v>165</v>
      </c>
      <c r="B6" s="1341" t="s">
        <v>688</v>
      </c>
      <c r="C6" s="1341" t="s">
        <v>689</v>
      </c>
      <c r="D6" s="1341" t="s">
        <v>690</v>
      </c>
    </row>
    <row r="7" spans="1:10" ht="12.75" customHeight="1" x14ac:dyDescent="0.2">
      <c r="A7" s="1339"/>
      <c r="B7" s="1342"/>
      <c r="C7" s="1342"/>
      <c r="D7" s="1342"/>
    </row>
    <row r="8" spans="1:10" ht="12.75" customHeight="1" x14ac:dyDescent="0.2">
      <c r="A8" s="1339"/>
      <c r="B8" s="1342"/>
      <c r="C8" s="1342"/>
      <c r="D8" s="1342"/>
    </row>
    <row r="9" spans="1:10" ht="12.75" customHeight="1" x14ac:dyDescent="0.2">
      <c r="A9" s="1339"/>
      <c r="B9" s="1342"/>
      <c r="C9" s="1342"/>
      <c r="D9" s="1342"/>
    </row>
    <row r="10" spans="1:10" x14ac:dyDescent="0.2">
      <c r="A10" s="1340"/>
      <c r="B10" s="1343"/>
      <c r="C10" s="1343"/>
      <c r="D10" s="1343"/>
    </row>
    <row r="11" spans="1:10" x14ac:dyDescent="0.2">
      <c r="A11" s="851"/>
      <c r="B11" s="851"/>
      <c r="C11" s="851"/>
      <c r="D11" s="851"/>
    </row>
    <row r="12" spans="1:10" x14ac:dyDescent="0.2">
      <c r="A12" s="852">
        <v>1974</v>
      </c>
      <c r="B12" s="853">
        <v>14334</v>
      </c>
      <c r="C12" s="853">
        <v>0</v>
      </c>
      <c r="D12" s="853">
        <v>0</v>
      </c>
    </row>
    <row r="13" spans="1:10" x14ac:dyDescent="0.2">
      <c r="A13" s="852">
        <v>1975</v>
      </c>
      <c r="B13" s="853">
        <v>13906</v>
      </c>
      <c r="C13" s="853">
        <v>0</v>
      </c>
      <c r="D13" s="853">
        <v>0</v>
      </c>
    </row>
    <row r="14" spans="1:10" x14ac:dyDescent="0.2">
      <c r="A14" s="852">
        <v>1976</v>
      </c>
      <c r="B14" s="853">
        <v>14100</v>
      </c>
      <c r="C14" s="853">
        <v>0</v>
      </c>
      <c r="D14" s="853">
        <v>0</v>
      </c>
    </row>
    <row r="15" spans="1:10" x14ac:dyDescent="0.2">
      <c r="A15" s="852">
        <v>1977</v>
      </c>
      <c r="B15" s="853">
        <v>14267</v>
      </c>
      <c r="C15" s="853">
        <v>0</v>
      </c>
      <c r="D15" s="853">
        <v>0</v>
      </c>
    </row>
    <row r="16" spans="1:10" x14ac:dyDescent="0.2">
      <c r="A16" s="852">
        <v>1978</v>
      </c>
      <c r="B16" s="853">
        <v>14960</v>
      </c>
      <c r="C16" s="853">
        <v>0</v>
      </c>
      <c r="D16" s="853">
        <v>0</v>
      </c>
    </row>
    <row r="17" spans="1:4" x14ac:dyDescent="0.2">
      <c r="A17" s="852">
        <v>1979</v>
      </c>
      <c r="B17" s="853">
        <v>14645</v>
      </c>
      <c r="C17" s="853">
        <v>0</v>
      </c>
      <c r="D17" s="853">
        <v>0</v>
      </c>
    </row>
    <row r="18" spans="1:4" x14ac:dyDescent="0.2">
      <c r="A18" s="852">
        <v>1980</v>
      </c>
      <c r="B18" s="853">
        <v>15109</v>
      </c>
      <c r="C18" s="853">
        <v>0</v>
      </c>
      <c r="D18" s="853">
        <v>0</v>
      </c>
    </row>
    <row r="19" spans="1:4" x14ac:dyDescent="0.2">
      <c r="A19" s="852">
        <v>1981</v>
      </c>
      <c r="B19" s="853">
        <v>14162</v>
      </c>
      <c r="C19" s="853">
        <v>0</v>
      </c>
      <c r="D19" s="853">
        <v>0</v>
      </c>
    </row>
    <row r="20" spans="1:4" x14ac:dyDescent="0.2">
      <c r="A20" s="852">
        <v>1982</v>
      </c>
      <c r="B20" s="853">
        <v>13948</v>
      </c>
      <c r="C20" s="853">
        <v>0</v>
      </c>
      <c r="D20" s="853">
        <v>0</v>
      </c>
    </row>
    <row r="21" spans="1:4" x14ac:dyDescent="0.2">
      <c r="A21" s="852">
        <v>1983</v>
      </c>
      <c r="B21" s="853">
        <v>14313</v>
      </c>
      <c r="C21" s="853">
        <v>0</v>
      </c>
      <c r="D21" s="853">
        <v>0</v>
      </c>
    </row>
    <row r="22" spans="1:4" x14ac:dyDescent="0.2">
      <c r="A22" s="852">
        <v>1984</v>
      </c>
      <c r="B22" s="853">
        <v>14758</v>
      </c>
      <c r="C22" s="853">
        <v>0</v>
      </c>
      <c r="D22" s="853">
        <v>0</v>
      </c>
    </row>
    <row r="23" spans="1:4" x14ac:dyDescent="0.2">
      <c r="A23" s="852">
        <v>1985</v>
      </c>
      <c r="B23" s="853">
        <v>15002</v>
      </c>
      <c r="C23" s="853">
        <v>0</v>
      </c>
      <c r="D23" s="853">
        <v>0</v>
      </c>
    </row>
    <row r="24" spans="1:4" x14ac:dyDescent="0.2">
      <c r="A24" s="852">
        <v>1986</v>
      </c>
      <c r="B24" s="853">
        <v>14796</v>
      </c>
      <c r="C24" s="853">
        <v>0</v>
      </c>
      <c r="D24" s="853">
        <v>0</v>
      </c>
    </row>
    <row r="25" spans="1:4" x14ac:dyDescent="0.2">
      <c r="A25" s="852">
        <v>1987</v>
      </c>
      <c r="B25" s="853">
        <v>14928</v>
      </c>
      <c r="C25" s="853">
        <v>0</v>
      </c>
      <c r="D25" s="853">
        <v>0</v>
      </c>
    </row>
    <row r="26" spans="1:4" x14ac:dyDescent="0.2">
      <c r="A26" s="852">
        <v>1988</v>
      </c>
      <c r="B26" s="853">
        <v>14841</v>
      </c>
      <c r="C26" s="853">
        <v>0</v>
      </c>
      <c r="D26" s="853">
        <v>0</v>
      </c>
    </row>
    <row r="27" spans="1:4" x14ac:dyDescent="0.2">
      <c r="A27" s="852">
        <v>1989</v>
      </c>
      <c r="B27" s="853">
        <v>14613</v>
      </c>
      <c r="C27" s="853">
        <v>0</v>
      </c>
      <c r="D27" s="853">
        <v>0</v>
      </c>
    </row>
    <row r="28" spans="1:4" x14ac:dyDescent="0.2">
      <c r="A28" s="852">
        <v>1990</v>
      </c>
      <c r="B28" s="853">
        <v>14128</v>
      </c>
      <c r="C28" s="853">
        <v>0</v>
      </c>
      <c r="D28" s="853">
        <v>0</v>
      </c>
    </row>
    <row r="29" spans="1:4" x14ac:dyDescent="0.2">
      <c r="A29" s="852">
        <v>1991</v>
      </c>
      <c r="B29" s="853">
        <v>14505</v>
      </c>
      <c r="C29" s="853">
        <v>0</v>
      </c>
      <c r="D29" s="853">
        <v>0</v>
      </c>
    </row>
    <row r="30" spans="1:4" x14ac:dyDescent="0.2">
      <c r="A30" s="852">
        <v>1992</v>
      </c>
      <c r="B30" s="853">
        <v>15789</v>
      </c>
      <c r="C30" s="853">
        <v>0</v>
      </c>
      <c r="D30" s="853">
        <v>0</v>
      </c>
    </row>
    <row r="31" spans="1:4" x14ac:dyDescent="0.2">
      <c r="A31" s="852">
        <v>1993</v>
      </c>
      <c r="B31" s="853">
        <v>15018</v>
      </c>
      <c r="C31" s="853">
        <v>0</v>
      </c>
      <c r="D31" s="853">
        <v>0</v>
      </c>
    </row>
    <row r="32" spans="1:4" x14ac:dyDescent="0.2">
      <c r="A32" s="852">
        <v>1994</v>
      </c>
      <c r="B32" s="853">
        <v>14474</v>
      </c>
      <c r="C32" s="853">
        <v>0</v>
      </c>
      <c r="D32" s="853">
        <v>0</v>
      </c>
    </row>
    <row r="33" spans="1:4" x14ac:dyDescent="0.2">
      <c r="A33" s="852">
        <v>1995</v>
      </c>
      <c r="B33" s="853">
        <v>14215</v>
      </c>
      <c r="C33" s="853">
        <v>0</v>
      </c>
      <c r="D33" s="853">
        <v>0</v>
      </c>
    </row>
    <row r="34" spans="1:4" x14ac:dyDescent="0.2">
      <c r="A34" s="852">
        <v>1996</v>
      </c>
      <c r="B34" s="853">
        <v>14037</v>
      </c>
      <c r="C34" s="853">
        <v>0</v>
      </c>
      <c r="D34" s="853">
        <v>0</v>
      </c>
    </row>
    <row r="35" spans="1:4" x14ac:dyDescent="0.2">
      <c r="A35" s="852">
        <v>1997</v>
      </c>
      <c r="B35" s="853">
        <v>13200</v>
      </c>
      <c r="C35" s="853">
        <v>0</v>
      </c>
      <c r="D35" s="853">
        <v>0</v>
      </c>
    </row>
    <row r="36" spans="1:4" x14ac:dyDescent="0.2">
      <c r="A36" s="852">
        <v>1998</v>
      </c>
      <c r="B36" s="853">
        <v>12898</v>
      </c>
      <c r="C36" s="853">
        <v>0</v>
      </c>
      <c r="D36" s="853">
        <v>0</v>
      </c>
    </row>
    <row r="37" spans="1:4" x14ac:dyDescent="0.2">
      <c r="A37" s="852">
        <v>1999</v>
      </c>
      <c r="B37" s="853">
        <v>12434</v>
      </c>
      <c r="C37" s="853">
        <v>0</v>
      </c>
      <c r="D37" s="853">
        <v>0</v>
      </c>
    </row>
    <row r="38" spans="1:4" x14ac:dyDescent="0.2">
      <c r="A38" s="852">
        <v>2000</v>
      </c>
      <c r="B38" s="853">
        <v>12079</v>
      </c>
      <c r="C38" s="853">
        <v>0</v>
      </c>
      <c r="D38" s="853">
        <v>0</v>
      </c>
    </row>
    <row r="39" spans="1:4" x14ac:dyDescent="0.2">
      <c r="A39" s="852">
        <v>2001</v>
      </c>
      <c r="B39" s="853">
        <v>11487</v>
      </c>
      <c r="C39" s="853">
        <v>0</v>
      </c>
      <c r="D39" s="853">
        <v>0</v>
      </c>
    </row>
    <row r="40" spans="1:4" x14ac:dyDescent="0.2">
      <c r="A40" s="852">
        <v>2002</v>
      </c>
      <c r="B40" s="853">
        <v>11304</v>
      </c>
      <c r="C40" s="853">
        <v>145</v>
      </c>
      <c r="D40" s="853">
        <v>0</v>
      </c>
    </row>
    <row r="41" spans="1:4" x14ac:dyDescent="0.2">
      <c r="A41" s="852">
        <v>2003</v>
      </c>
      <c r="B41" s="853">
        <v>10396</v>
      </c>
      <c r="C41" s="853">
        <v>3465</v>
      </c>
      <c r="D41" s="853">
        <v>0</v>
      </c>
    </row>
    <row r="42" spans="1:4" x14ac:dyDescent="0.2">
      <c r="A42" s="852">
        <v>2004</v>
      </c>
      <c r="B42" s="853">
        <v>9937</v>
      </c>
      <c r="C42" s="853">
        <v>5974</v>
      </c>
      <c r="D42" s="853">
        <v>0</v>
      </c>
    </row>
    <row r="43" spans="1:4" x14ac:dyDescent="0.2">
      <c r="A43" s="852">
        <v>2005</v>
      </c>
      <c r="B43" s="853">
        <v>8455</v>
      </c>
      <c r="C43" s="853">
        <v>7055</v>
      </c>
      <c r="D43" s="853">
        <v>0</v>
      </c>
    </row>
    <row r="44" spans="1:4" x14ac:dyDescent="0.2">
      <c r="A44" s="852">
        <v>2006</v>
      </c>
      <c r="B44" s="853">
        <v>7842</v>
      </c>
      <c r="C44" s="853">
        <v>7346</v>
      </c>
      <c r="D44" s="853">
        <v>0</v>
      </c>
    </row>
    <row r="45" spans="1:4" x14ac:dyDescent="0.2">
      <c r="A45" s="852">
        <v>2007</v>
      </c>
      <c r="B45" s="853">
        <v>7493</v>
      </c>
      <c r="C45" s="853">
        <v>7987</v>
      </c>
      <c r="D45" s="853">
        <v>0</v>
      </c>
    </row>
    <row r="46" spans="1:4" x14ac:dyDescent="0.2">
      <c r="A46" s="852">
        <v>2008</v>
      </c>
      <c r="B46" s="853">
        <v>7196</v>
      </c>
      <c r="C46" s="853">
        <v>8003</v>
      </c>
      <c r="D46" s="853">
        <v>0</v>
      </c>
    </row>
    <row r="47" spans="1:4" x14ac:dyDescent="0.2">
      <c r="A47" s="852">
        <v>2009</v>
      </c>
      <c r="B47" s="853">
        <v>6807</v>
      </c>
      <c r="C47" s="853">
        <v>7431</v>
      </c>
      <c r="D47" s="853">
        <v>0</v>
      </c>
    </row>
    <row r="48" spans="1:4" x14ac:dyDescent="0.2">
      <c r="A48" s="852">
        <v>2010</v>
      </c>
      <c r="B48" s="853">
        <v>7040</v>
      </c>
      <c r="C48" s="853">
        <v>7409</v>
      </c>
      <c r="D48" s="853">
        <v>0</v>
      </c>
    </row>
    <row r="49" spans="1:4" x14ac:dyDescent="0.2">
      <c r="A49" s="852">
        <v>2011</v>
      </c>
      <c r="B49" s="853">
        <v>7569</v>
      </c>
      <c r="C49" s="853">
        <v>7523</v>
      </c>
      <c r="D49" s="853">
        <v>0</v>
      </c>
    </row>
    <row r="50" spans="1:4" x14ac:dyDescent="0.2">
      <c r="A50" s="852">
        <v>2012</v>
      </c>
      <c r="B50" s="853">
        <v>7448</v>
      </c>
      <c r="C50" s="853">
        <v>8144</v>
      </c>
      <c r="D50" s="853">
        <v>0</v>
      </c>
    </row>
    <row r="51" spans="1:4" x14ac:dyDescent="0.2">
      <c r="A51" s="852">
        <v>2013</v>
      </c>
      <c r="B51" s="853">
        <v>6467</v>
      </c>
      <c r="C51" s="853">
        <v>7557</v>
      </c>
      <c r="D51" s="853">
        <v>0</v>
      </c>
    </row>
    <row r="52" spans="1:4" x14ac:dyDescent="0.2">
      <c r="A52" s="852">
        <v>2014</v>
      </c>
      <c r="B52" s="853">
        <v>7068</v>
      </c>
      <c r="C52" s="853">
        <v>5146</v>
      </c>
      <c r="D52" s="853">
        <v>2786</v>
      </c>
    </row>
    <row r="53" spans="1:4" x14ac:dyDescent="0.2">
      <c r="A53" s="852">
        <v>2015</v>
      </c>
      <c r="B53" s="853">
        <v>7301</v>
      </c>
      <c r="C53" s="853">
        <v>13</v>
      </c>
      <c r="D53" s="853">
        <v>8269</v>
      </c>
    </row>
    <row r="54" spans="1:4" x14ac:dyDescent="0.2">
      <c r="A54" s="852">
        <v>2016</v>
      </c>
      <c r="B54" s="853">
        <v>6382</v>
      </c>
      <c r="C54" s="853">
        <v>14</v>
      </c>
      <c r="D54" s="853">
        <v>8670</v>
      </c>
    </row>
    <row r="55" spans="1:4" x14ac:dyDescent="0.2">
      <c r="A55" s="852">
        <v>2017</v>
      </c>
      <c r="B55" s="853">
        <v>6322</v>
      </c>
      <c r="C55" s="853">
        <v>9</v>
      </c>
      <c r="D55" s="853">
        <v>7870</v>
      </c>
    </row>
    <row r="56" spans="1:4" x14ac:dyDescent="0.2">
      <c r="A56" s="852">
        <v>2018</v>
      </c>
      <c r="B56" s="853">
        <v>5872</v>
      </c>
      <c r="C56" s="853">
        <v>20</v>
      </c>
      <c r="D56" s="853">
        <v>7704</v>
      </c>
    </row>
    <row r="57" spans="1:4" x14ac:dyDescent="0.2">
      <c r="A57" s="289"/>
      <c r="B57" s="289"/>
      <c r="C57" s="289"/>
      <c r="D57" s="289"/>
    </row>
    <row r="59" spans="1:4" x14ac:dyDescent="0.2">
      <c r="A59" s="1125" t="s">
        <v>22</v>
      </c>
      <c r="B59" s="1125"/>
    </row>
  </sheetData>
  <mergeCells count="8">
    <mergeCell ref="A59:B59"/>
    <mergeCell ref="A1:G1"/>
    <mergeCell ref="I1:J1"/>
    <mergeCell ref="A3:D3"/>
    <mergeCell ref="A6:A10"/>
    <mergeCell ref="B6:B10"/>
    <mergeCell ref="C6:C10"/>
    <mergeCell ref="D6:D10"/>
  </mergeCells>
  <hyperlinks>
    <hyperlink ref="I1:J1" location="Contents!A1" display="back to contents"/>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workbookViewId="0">
      <selection sqref="A1:G1"/>
    </sheetView>
  </sheetViews>
  <sheetFormatPr defaultColWidth="9.140625" defaultRowHeight="12.75" x14ac:dyDescent="0.2"/>
  <cols>
    <col min="1" max="1" width="9.140625" style="213"/>
    <col min="2" max="4" width="12.5703125" style="213" customWidth="1"/>
    <col min="5" max="16384" width="9.140625" style="213"/>
  </cols>
  <sheetData>
    <row r="1" spans="1:11" s="212" customFormat="1" ht="18" customHeight="1" x14ac:dyDescent="0.25">
      <c r="A1" s="1083" t="s">
        <v>660</v>
      </c>
      <c r="B1" s="1083"/>
      <c r="C1" s="1083"/>
      <c r="D1" s="1083"/>
      <c r="E1" s="1083"/>
      <c r="F1" s="1083"/>
      <c r="G1" s="1083"/>
      <c r="H1" s="218"/>
      <c r="I1" s="1309" t="s">
        <v>24</v>
      </c>
      <c r="J1" s="1309"/>
      <c r="K1" s="14"/>
    </row>
    <row r="2" spans="1:11" s="212" customFormat="1" ht="15" customHeight="1" x14ac:dyDescent="0.25">
      <c r="A2" s="218"/>
      <c r="B2" s="218"/>
      <c r="C2" s="218"/>
      <c r="D2" s="218"/>
      <c r="E2" s="218"/>
      <c r="F2" s="218"/>
      <c r="G2" s="218"/>
      <c r="H2" s="218"/>
      <c r="J2" s="14"/>
      <c r="K2" s="14"/>
    </row>
    <row r="3" spans="1:11" ht="12.75" customHeight="1" x14ac:dyDescent="0.2">
      <c r="A3" s="1317" t="s">
        <v>691</v>
      </c>
      <c r="B3" s="1317"/>
      <c r="C3" s="1317"/>
      <c r="D3" s="1317"/>
      <c r="E3" s="264"/>
    </row>
    <row r="4" spans="1:11" ht="12.75" customHeight="1" x14ac:dyDescent="0.2"/>
    <row r="5" spans="1:11" ht="12.75" customHeight="1" x14ac:dyDescent="0.2">
      <c r="A5" s="1314" t="s">
        <v>165</v>
      </c>
      <c r="B5" s="1089" t="s">
        <v>692</v>
      </c>
      <c r="C5" s="1089" t="s">
        <v>693</v>
      </c>
      <c r="D5" s="1089" t="s">
        <v>694</v>
      </c>
    </row>
    <row r="6" spans="1:11" ht="12.75" customHeight="1" x14ac:dyDescent="0.2">
      <c r="A6" s="1315"/>
      <c r="B6" s="1090"/>
      <c r="C6" s="1090"/>
      <c r="D6" s="1090"/>
    </row>
    <row r="7" spans="1:11" x14ac:dyDescent="0.2">
      <c r="A7" s="1316"/>
      <c r="B7" s="1091"/>
      <c r="C7" s="1091"/>
      <c r="D7" s="1091"/>
    </row>
    <row r="8" spans="1:11" x14ac:dyDescent="0.2">
      <c r="A8" s="804"/>
      <c r="B8" s="854"/>
      <c r="C8" s="854"/>
      <c r="D8" s="854"/>
    </row>
    <row r="9" spans="1:11" ht="15.6" customHeight="1" x14ac:dyDescent="0.2">
      <c r="A9" s="276" t="s">
        <v>695</v>
      </c>
      <c r="B9" s="855">
        <v>84</v>
      </c>
      <c r="C9" s="855">
        <v>53</v>
      </c>
      <c r="D9" s="855">
        <v>31</v>
      </c>
    </row>
    <row r="10" spans="1:11" ht="15.6" customHeight="1" x14ac:dyDescent="0.2">
      <c r="A10" s="276">
        <v>2006</v>
      </c>
      <c r="B10" s="855">
        <v>1047</v>
      </c>
      <c r="C10" s="855">
        <v>578</v>
      </c>
      <c r="D10" s="855">
        <v>469</v>
      </c>
    </row>
    <row r="11" spans="1:11" ht="15.6" customHeight="1" x14ac:dyDescent="0.2">
      <c r="A11" s="276">
        <v>2007</v>
      </c>
      <c r="B11" s="855">
        <v>688</v>
      </c>
      <c r="C11" s="855">
        <v>340</v>
      </c>
      <c r="D11" s="855">
        <v>348</v>
      </c>
    </row>
    <row r="12" spans="1:11" ht="15.6" customHeight="1" x14ac:dyDescent="0.2">
      <c r="A12" s="276">
        <v>2008</v>
      </c>
      <c r="B12" s="855">
        <v>525</v>
      </c>
      <c r="C12" s="855">
        <v>245</v>
      </c>
      <c r="D12" s="855">
        <v>280</v>
      </c>
    </row>
    <row r="13" spans="1:11" ht="15.6" customHeight="1" x14ac:dyDescent="0.2">
      <c r="A13" s="276">
        <v>2009</v>
      </c>
      <c r="B13" s="855">
        <v>498</v>
      </c>
      <c r="C13" s="855">
        <v>219</v>
      </c>
      <c r="D13" s="855">
        <v>279</v>
      </c>
    </row>
    <row r="14" spans="1:11" ht="15.6" customHeight="1" x14ac:dyDescent="0.2">
      <c r="A14" s="276">
        <v>2010</v>
      </c>
      <c r="B14" s="855">
        <v>465</v>
      </c>
      <c r="C14" s="855">
        <v>197</v>
      </c>
      <c r="D14" s="855">
        <v>268</v>
      </c>
    </row>
    <row r="15" spans="1:11" ht="15.6" customHeight="1" x14ac:dyDescent="0.2">
      <c r="A15" s="276">
        <v>2011</v>
      </c>
      <c r="B15" s="855">
        <v>554</v>
      </c>
      <c r="C15" s="855">
        <v>229</v>
      </c>
      <c r="D15" s="855">
        <v>325</v>
      </c>
    </row>
    <row r="16" spans="1:11" ht="15.6" customHeight="1" x14ac:dyDescent="0.2">
      <c r="A16" s="276">
        <v>2012</v>
      </c>
      <c r="B16" s="855">
        <v>574</v>
      </c>
      <c r="C16" s="855">
        <v>257</v>
      </c>
      <c r="D16" s="855">
        <v>317</v>
      </c>
    </row>
    <row r="17" spans="1:5" ht="15.6" customHeight="1" x14ac:dyDescent="0.2">
      <c r="A17" s="276">
        <v>2013</v>
      </c>
      <c r="B17" s="855">
        <v>530</v>
      </c>
      <c r="C17" s="855">
        <v>217</v>
      </c>
      <c r="D17" s="855">
        <v>313</v>
      </c>
    </row>
    <row r="18" spans="1:5" ht="15.6" customHeight="1" x14ac:dyDescent="0.2">
      <c r="A18" s="276">
        <v>2014</v>
      </c>
      <c r="B18" s="855">
        <v>436</v>
      </c>
      <c r="C18" s="855">
        <v>193</v>
      </c>
      <c r="D18" s="855">
        <v>243</v>
      </c>
    </row>
    <row r="19" spans="1:5" ht="15.6" customHeight="1" x14ac:dyDescent="0.2">
      <c r="A19" s="276">
        <v>2015</v>
      </c>
      <c r="B19" s="856">
        <v>64</v>
      </c>
      <c r="C19" s="856">
        <v>33</v>
      </c>
      <c r="D19" s="856">
        <v>31</v>
      </c>
    </row>
    <row r="20" spans="1:5" ht="15.6" customHeight="1" x14ac:dyDescent="0.2">
      <c r="A20" s="265">
        <v>2016</v>
      </c>
      <c r="B20" s="856">
        <v>70</v>
      </c>
      <c r="C20" s="856">
        <v>42</v>
      </c>
      <c r="D20" s="856">
        <v>28</v>
      </c>
    </row>
    <row r="21" spans="1:5" ht="15.6" customHeight="1" x14ac:dyDescent="0.2">
      <c r="A21" s="265">
        <v>2017</v>
      </c>
      <c r="B21" s="856">
        <v>70</v>
      </c>
      <c r="C21" s="856">
        <v>41</v>
      </c>
      <c r="D21" s="856">
        <v>29</v>
      </c>
    </row>
    <row r="22" spans="1:5" ht="15.6" customHeight="1" x14ac:dyDescent="0.2">
      <c r="A22" s="265">
        <v>2018</v>
      </c>
      <c r="B22" s="856">
        <v>65</v>
      </c>
      <c r="C22" s="856">
        <v>38</v>
      </c>
      <c r="D22" s="856">
        <v>27</v>
      </c>
    </row>
    <row r="23" spans="1:5" ht="15.6" customHeight="1" x14ac:dyDescent="0.2">
      <c r="A23" s="231"/>
      <c r="B23" s="231"/>
      <c r="C23" s="231"/>
      <c r="D23" s="231"/>
    </row>
    <row r="24" spans="1:5" x14ac:dyDescent="0.2">
      <c r="A24" s="265"/>
      <c r="B24" s="856"/>
      <c r="C24" s="856"/>
      <c r="D24" s="856"/>
    </row>
    <row r="25" spans="1:5" x14ac:dyDescent="0.2">
      <c r="A25" s="1139" t="s">
        <v>696</v>
      </c>
      <c r="B25" s="1139"/>
      <c r="C25" s="1139"/>
      <c r="D25" s="1139"/>
      <c r="E25" s="1139"/>
    </row>
    <row r="27" spans="1:5" x14ac:dyDescent="0.2">
      <c r="A27" s="1139" t="s">
        <v>22</v>
      </c>
      <c r="B27" s="1139"/>
    </row>
  </sheetData>
  <mergeCells count="9">
    <mergeCell ref="A25:E25"/>
    <mergeCell ref="A27:B27"/>
    <mergeCell ref="A1:G1"/>
    <mergeCell ref="I1:J1"/>
    <mergeCell ref="A3:D3"/>
    <mergeCell ref="A5:A7"/>
    <mergeCell ref="B5:B7"/>
    <mergeCell ref="C5:C7"/>
    <mergeCell ref="D5:D7"/>
  </mergeCells>
  <hyperlinks>
    <hyperlink ref="I1:J1" location="Contents!A1" display="back to contents"/>
  </hyperlinks>
  <pageMargins left="0.15748031496062992" right="0.15748031496062992" top="0.98425196850393704" bottom="0.98425196850393704" header="0.51181102362204722" footer="0.51181102362204722"/>
  <pageSetup paperSize="9" orientation="landscape" r:id="rId1"/>
  <headerFooter alignWithMargins="0">
    <oddFooter>&amp;L© Crown Copyright 2015</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workbookViewId="0">
      <selection sqref="A1:F1"/>
    </sheetView>
  </sheetViews>
  <sheetFormatPr defaultColWidth="9.140625" defaultRowHeight="12.75" x14ac:dyDescent="0.2"/>
  <cols>
    <col min="1" max="1" width="9.140625" style="862"/>
    <col min="2" max="2" width="10" style="213" bestFit="1" customWidth="1"/>
    <col min="3" max="4" width="9.140625" style="213"/>
    <col min="5" max="5" width="9.140625" style="216"/>
    <col min="6" max="16384" width="9.140625" style="213"/>
  </cols>
  <sheetData>
    <row r="1" spans="1:11" s="212" customFormat="1" ht="18" customHeight="1" x14ac:dyDescent="0.25">
      <c r="A1" s="1083" t="s">
        <v>704</v>
      </c>
      <c r="B1" s="1083"/>
      <c r="C1" s="1083"/>
      <c r="D1" s="1083"/>
      <c r="E1" s="1083"/>
      <c r="F1" s="1083"/>
      <c r="G1" s="218"/>
      <c r="H1" s="1344" t="s">
        <v>24</v>
      </c>
      <c r="I1" s="1344"/>
      <c r="J1" s="284"/>
      <c r="K1" s="284"/>
    </row>
    <row r="2" spans="1:11" s="212" customFormat="1" ht="15" customHeight="1" x14ac:dyDescent="0.25">
      <c r="A2" s="218"/>
      <c r="B2" s="218"/>
      <c r="C2" s="218"/>
      <c r="D2" s="218"/>
      <c r="E2" s="217"/>
      <c r="F2" s="218"/>
      <c r="G2" s="218"/>
      <c r="H2" s="14"/>
      <c r="I2" s="14"/>
      <c r="J2" s="284"/>
      <c r="K2" s="284"/>
    </row>
    <row r="3" spans="1:11" s="220" customFormat="1" x14ac:dyDescent="0.2">
      <c r="A3" s="1345" t="s">
        <v>705</v>
      </c>
      <c r="B3" s="1345"/>
      <c r="C3" s="1345"/>
      <c r="D3" s="1345"/>
      <c r="E3" s="1345"/>
      <c r="F3" s="859"/>
      <c r="G3" s="860"/>
    </row>
    <row r="4" spans="1:11" s="220" customFormat="1" x14ac:dyDescent="0.2">
      <c r="A4" s="861"/>
      <c r="B4" s="861"/>
      <c r="C4" s="861"/>
      <c r="E4" s="221"/>
    </row>
    <row r="5" spans="1:11" s="220" customFormat="1" x14ac:dyDescent="0.2">
      <c r="A5" s="1346" t="s">
        <v>165</v>
      </c>
      <c r="B5" s="1348" t="s">
        <v>706</v>
      </c>
      <c r="C5" s="861"/>
      <c r="E5" s="221"/>
    </row>
    <row r="6" spans="1:11" s="220" customFormat="1" ht="11.25" x14ac:dyDescent="0.2">
      <c r="A6" s="1347"/>
      <c r="B6" s="1349"/>
      <c r="E6" s="221"/>
    </row>
    <row r="7" spans="1:11" x14ac:dyDescent="0.2">
      <c r="A7" s="276">
        <v>1930</v>
      </c>
      <c r="B7" s="213">
        <v>3</v>
      </c>
      <c r="C7" s="277"/>
      <c r="E7" s="216">
        <v>1930</v>
      </c>
    </row>
    <row r="8" spans="1:11" x14ac:dyDescent="0.2">
      <c r="A8" s="276">
        <v>1931</v>
      </c>
      <c r="B8" s="213">
        <v>347</v>
      </c>
    </row>
    <row r="9" spans="1:11" x14ac:dyDescent="0.2">
      <c r="A9" s="276">
        <v>1932</v>
      </c>
      <c r="B9" s="213">
        <v>492</v>
      </c>
    </row>
    <row r="10" spans="1:11" x14ac:dyDescent="0.2">
      <c r="A10" s="276">
        <v>1933</v>
      </c>
      <c r="B10" s="213">
        <v>437</v>
      </c>
    </row>
    <row r="11" spans="1:11" x14ac:dyDescent="0.2">
      <c r="A11" s="276">
        <v>1934</v>
      </c>
      <c r="B11" s="213">
        <v>602</v>
      </c>
    </row>
    <row r="12" spans="1:11" x14ac:dyDescent="0.2">
      <c r="A12" s="276">
        <v>1935</v>
      </c>
      <c r="B12" s="213">
        <v>683</v>
      </c>
      <c r="E12" s="216">
        <v>1935</v>
      </c>
      <c r="G12" s="277"/>
    </row>
    <row r="13" spans="1:11" x14ac:dyDescent="0.2">
      <c r="A13" s="276">
        <v>1936</v>
      </c>
      <c r="B13" s="213">
        <v>704</v>
      </c>
    </row>
    <row r="14" spans="1:11" x14ac:dyDescent="0.2">
      <c r="A14" s="276">
        <v>1937</v>
      </c>
      <c r="B14" s="213">
        <v>820</v>
      </c>
    </row>
    <row r="15" spans="1:11" x14ac:dyDescent="0.2">
      <c r="A15" s="276">
        <v>1938</v>
      </c>
      <c r="B15" s="213">
        <v>812</v>
      </c>
    </row>
    <row r="16" spans="1:11" x14ac:dyDescent="0.2">
      <c r="A16" s="276">
        <v>1939</v>
      </c>
      <c r="B16" s="213">
        <v>1100</v>
      </c>
    </row>
    <row r="17" spans="1:5" x14ac:dyDescent="0.2">
      <c r="A17" s="276">
        <v>1940</v>
      </c>
      <c r="B17" s="213">
        <v>1424</v>
      </c>
      <c r="E17" s="216">
        <v>1940</v>
      </c>
    </row>
    <row r="18" spans="1:5" x14ac:dyDescent="0.2">
      <c r="A18" s="276">
        <v>1941</v>
      </c>
      <c r="B18" s="213">
        <v>1222</v>
      </c>
    </row>
    <row r="19" spans="1:5" x14ac:dyDescent="0.2">
      <c r="A19" s="276">
        <v>1942</v>
      </c>
      <c r="B19" s="213">
        <v>1563</v>
      </c>
    </row>
    <row r="20" spans="1:5" x14ac:dyDescent="0.2">
      <c r="A20" s="276">
        <v>1943</v>
      </c>
      <c r="B20" s="213">
        <v>1747</v>
      </c>
    </row>
    <row r="21" spans="1:5" x14ac:dyDescent="0.2">
      <c r="A21" s="276">
        <v>1944</v>
      </c>
      <c r="B21" s="213">
        <v>1681</v>
      </c>
    </row>
    <row r="22" spans="1:5" x14ac:dyDescent="0.2">
      <c r="A22" s="276">
        <v>1945</v>
      </c>
      <c r="B22" s="213">
        <v>1876</v>
      </c>
      <c r="E22" s="216">
        <v>1945</v>
      </c>
    </row>
    <row r="23" spans="1:5" x14ac:dyDescent="0.2">
      <c r="A23" s="276">
        <v>1946</v>
      </c>
      <c r="B23" s="213">
        <v>2292</v>
      </c>
    </row>
    <row r="24" spans="1:5" x14ac:dyDescent="0.2">
      <c r="A24" s="276">
        <v>1947</v>
      </c>
      <c r="B24" s="213">
        <v>1890</v>
      </c>
    </row>
    <row r="25" spans="1:5" x14ac:dyDescent="0.2">
      <c r="A25" s="276">
        <v>1948</v>
      </c>
      <c r="B25" s="213">
        <v>2073</v>
      </c>
    </row>
    <row r="26" spans="1:5" x14ac:dyDescent="0.2">
      <c r="A26" s="276">
        <v>1949</v>
      </c>
      <c r="B26" s="213">
        <v>1764</v>
      </c>
    </row>
    <row r="27" spans="1:5" x14ac:dyDescent="0.2">
      <c r="A27" s="276">
        <v>1950</v>
      </c>
      <c r="B27" s="213">
        <v>1289</v>
      </c>
      <c r="E27" s="216">
        <v>1950</v>
      </c>
    </row>
    <row r="28" spans="1:5" x14ac:dyDescent="0.2">
      <c r="A28" s="276">
        <v>1951</v>
      </c>
      <c r="B28" s="213">
        <v>1562</v>
      </c>
    </row>
    <row r="29" spans="1:5" x14ac:dyDescent="0.2">
      <c r="A29" s="276">
        <v>1952</v>
      </c>
      <c r="B29" s="213">
        <v>1523</v>
      </c>
    </row>
    <row r="30" spans="1:5" x14ac:dyDescent="0.2">
      <c r="A30" s="276">
        <v>1953</v>
      </c>
      <c r="B30" s="213">
        <v>1486</v>
      </c>
    </row>
    <row r="31" spans="1:5" x14ac:dyDescent="0.2">
      <c r="A31" s="276">
        <v>1954</v>
      </c>
      <c r="B31" s="213">
        <v>1343</v>
      </c>
    </row>
    <row r="32" spans="1:5" x14ac:dyDescent="0.2">
      <c r="A32" s="276">
        <v>1955</v>
      </c>
      <c r="B32" s="213">
        <v>1352</v>
      </c>
      <c r="E32" s="216">
        <v>1955</v>
      </c>
    </row>
    <row r="33" spans="1:5" x14ac:dyDescent="0.2">
      <c r="A33" s="276">
        <v>1956</v>
      </c>
      <c r="B33" s="213">
        <v>1358</v>
      </c>
    </row>
    <row r="34" spans="1:5" x14ac:dyDescent="0.2">
      <c r="A34" s="276">
        <v>1957</v>
      </c>
      <c r="B34" s="213">
        <v>1405</v>
      </c>
    </row>
    <row r="35" spans="1:5" x14ac:dyDescent="0.2">
      <c r="A35" s="276">
        <v>1958</v>
      </c>
      <c r="B35" s="213">
        <v>1365</v>
      </c>
    </row>
    <row r="36" spans="1:5" x14ac:dyDescent="0.2">
      <c r="A36" s="276">
        <v>1959</v>
      </c>
      <c r="B36" s="213">
        <v>1236</v>
      </c>
    </row>
    <row r="37" spans="1:5" x14ac:dyDescent="0.2">
      <c r="A37" s="276">
        <v>1960</v>
      </c>
      <c r="B37" s="213">
        <v>1457</v>
      </c>
      <c r="E37" s="216">
        <v>1960</v>
      </c>
    </row>
    <row r="38" spans="1:5" x14ac:dyDescent="0.2">
      <c r="A38" s="276">
        <v>1961</v>
      </c>
      <c r="B38" s="213">
        <v>1609</v>
      </c>
    </row>
    <row r="39" spans="1:5" x14ac:dyDescent="0.2">
      <c r="A39" s="276">
        <v>1962</v>
      </c>
      <c r="B39" s="213">
        <v>1621</v>
      </c>
    </row>
    <row r="40" spans="1:5" x14ac:dyDescent="0.2">
      <c r="A40" s="276">
        <v>1963</v>
      </c>
      <c r="B40" s="213">
        <v>1683</v>
      </c>
    </row>
    <row r="41" spans="1:5" x14ac:dyDescent="0.2">
      <c r="A41" s="276">
        <v>1964</v>
      </c>
      <c r="B41" s="213">
        <v>1945</v>
      </c>
    </row>
    <row r="42" spans="1:5" x14ac:dyDescent="0.2">
      <c r="A42" s="276">
        <v>1965</v>
      </c>
      <c r="B42" s="213">
        <v>2018</v>
      </c>
      <c r="E42" s="216">
        <v>1965</v>
      </c>
    </row>
    <row r="43" spans="1:5" x14ac:dyDescent="0.2">
      <c r="A43" s="276">
        <v>1966</v>
      </c>
      <c r="B43" s="213">
        <v>2040</v>
      </c>
    </row>
    <row r="44" spans="1:5" x14ac:dyDescent="0.2">
      <c r="A44" s="276">
        <v>1967</v>
      </c>
      <c r="B44" s="213">
        <v>2140</v>
      </c>
    </row>
    <row r="45" spans="1:5" x14ac:dyDescent="0.2">
      <c r="A45" s="276">
        <v>1968</v>
      </c>
      <c r="B45" s="213">
        <v>2155</v>
      </c>
    </row>
    <row r="46" spans="1:5" x14ac:dyDescent="0.2">
      <c r="A46" s="276">
        <v>1969</v>
      </c>
      <c r="B46" s="213">
        <v>2268</v>
      </c>
    </row>
    <row r="47" spans="1:5" x14ac:dyDescent="0.2">
      <c r="A47" s="276">
        <v>1970</v>
      </c>
      <c r="B47" s="213">
        <v>2040</v>
      </c>
      <c r="E47" s="216">
        <v>1970</v>
      </c>
    </row>
    <row r="48" spans="1:5" x14ac:dyDescent="0.2">
      <c r="A48" s="276">
        <v>1971</v>
      </c>
      <c r="B48" s="213">
        <v>1904</v>
      </c>
    </row>
    <row r="49" spans="1:5" x14ac:dyDescent="0.2">
      <c r="A49" s="276">
        <v>1972</v>
      </c>
      <c r="B49" s="213">
        <v>1691</v>
      </c>
    </row>
    <row r="50" spans="1:5" x14ac:dyDescent="0.2">
      <c r="A50" s="276">
        <v>1973</v>
      </c>
      <c r="B50" s="213">
        <v>1900</v>
      </c>
    </row>
    <row r="51" spans="1:5" x14ac:dyDescent="0.2">
      <c r="A51" s="276">
        <v>1974</v>
      </c>
      <c r="B51" s="213">
        <v>1664</v>
      </c>
    </row>
    <row r="52" spans="1:5" x14ac:dyDescent="0.2">
      <c r="A52" s="276">
        <v>1975</v>
      </c>
      <c r="B52" s="213">
        <v>1680</v>
      </c>
      <c r="E52" s="216">
        <v>1975</v>
      </c>
    </row>
    <row r="53" spans="1:5" x14ac:dyDescent="0.2">
      <c r="A53" s="276">
        <v>1976</v>
      </c>
      <c r="B53" s="213">
        <v>1612</v>
      </c>
    </row>
    <row r="54" spans="1:5" x14ac:dyDescent="0.2">
      <c r="A54" s="276">
        <v>1977</v>
      </c>
      <c r="B54" s="213">
        <v>1604</v>
      </c>
    </row>
    <row r="55" spans="1:5" x14ac:dyDescent="0.2">
      <c r="A55" s="276">
        <v>1978</v>
      </c>
      <c r="B55" s="213">
        <v>1356</v>
      </c>
    </row>
    <row r="56" spans="1:5" x14ac:dyDescent="0.2">
      <c r="A56" s="276">
        <v>1979</v>
      </c>
      <c r="B56" s="213">
        <v>1144</v>
      </c>
    </row>
    <row r="57" spans="1:5" x14ac:dyDescent="0.2">
      <c r="A57" s="276">
        <v>1980</v>
      </c>
      <c r="B57" s="213">
        <v>1400</v>
      </c>
      <c r="E57" s="216">
        <v>1980</v>
      </c>
    </row>
    <row r="58" spans="1:5" x14ac:dyDescent="0.2">
      <c r="A58" s="276">
        <v>1981</v>
      </c>
      <c r="B58" s="213">
        <v>1116</v>
      </c>
    </row>
    <row r="59" spans="1:5" x14ac:dyDescent="0.2">
      <c r="A59" s="276">
        <v>1982</v>
      </c>
      <c r="B59" s="213">
        <v>1212</v>
      </c>
    </row>
    <row r="60" spans="1:5" x14ac:dyDescent="0.2">
      <c r="A60" s="276">
        <v>1983</v>
      </c>
      <c r="B60" s="213">
        <v>1164</v>
      </c>
    </row>
    <row r="61" spans="1:5" x14ac:dyDescent="0.2">
      <c r="A61" s="276">
        <v>1984</v>
      </c>
      <c r="B61" s="213">
        <v>972</v>
      </c>
    </row>
    <row r="62" spans="1:5" x14ac:dyDescent="0.2">
      <c r="A62" s="276">
        <v>1985</v>
      </c>
      <c r="B62" s="213">
        <v>936</v>
      </c>
      <c r="E62" s="216">
        <v>1985</v>
      </c>
    </row>
    <row r="63" spans="1:5" x14ac:dyDescent="0.2">
      <c r="A63" s="276">
        <v>1986</v>
      </c>
      <c r="B63" s="213">
        <v>1068</v>
      </c>
    </row>
    <row r="64" spans="1:5" x14ac:dyDescent="0.2">
      <c r="A64" s="276">
        <v>1987</v>
      </c>
      <c r="B64" s="213">
        <v>1056</v>
      </c>
    </row>
    <row r="65" spans="1:5" x14ac:dyDescent="0.2">
      <c r="A65" s="276">
        <v>1988</v>
      </c>
      <c r="B65" s="213">
        <v>868</v>
      </c>
    </row>
    <row r="66" spans="1:5" x14ac:dyDescent="0.2">
      <c r="A66" s="276">
        <v>1989</v>
      </c>
      <c r="B66" s="213">
        <v>848</v>
      </c>
    </row>
    <row r="67" spans="1:5" x14ac:dyDescent="0.2">
      <c r="A67" s="276">
        <v>1990</v>
      </c>
      <c r="B67" s="213">
        <v>821</v>
      </c>
      <c r="E67" s="216">
        <v>1990</v>
      </c>
    </row>
    <row r="68" spans="1:5" x14ac:dyDescent="0.2">
      <c r="A68" s="276">
        <v>1991</v>
      </c>
      <c r="B68" s="213">
        <v>815</v>
      </c>
    </row>
    <row r="69" spans="1:5" x14ac:dyDescent="0.2">
      <c r="A69" s="276">
        <v>1992</v>
      </c>
      <c r="B69" s="213">
        <v>823</v>
      </c>
    </row>
    <row r="70" spans="1:5" x14ac:dyDescent="0.2">
      <c r="A70" s="276">
        <v>1993</v>
      </c>
      <c r="B70" s="213">
        <v>805</v>
      </c>
    </row>
    <row r="71" spans="1:5" x14ac:dyDescent="0.2">
      <c r="A71" s="276">
        <v>1994</v>
      </c>
      <c r="B71" s="213">
        <v>664</v>
      </c>
    </row>
    <row r="72" spans="1:5" x14ac:dyDescent="0.2">
      <c r="A72" s="276">
        <v>1995</v>
      </c>
      <c r="B72" s="213">
        <v>640</v>
      </c>
      <c r="E72" s="216">
        <v>1995</v>
      </c>
    </row>
    <row r="73" spans="1:5" x14ac:dyDescent="0.2">
      <c r="A73" s="276">
        <v>1996</v>
      </c>
      <c r="B73" s="213">
        <v>580</v>
      </c>
    </row>
    <row r="74" spans="1:5" x14ac:dyDescent="0.2">
      <c r="A74" s="276">
        <v>1997</v>
      </c>
      <c r="B74" s="213">
        <v>470</v>
      </c>
    </row>
    <row r="75" spans="1:5" x14ac:dyDescent="0.2">
      <c r="A75" s="276">
        <v>1998</v>
      </c>
      <c r="B75" s="213">
        <v>490</v>
      </c>
    </row>
    <row r="76" spans="1:5" x14ac:dyDescent="0.2">
      <c r="A76" s="276">
        <v>1999</v>
      </c>
      <c r="B76" s="213">
        <v>486</v>
      </c>
    </row>
    <row r="77" spans="1:5" x14ac:dyDescent="0.2">
      <c r="A77" s="276">
        <v>2000</v>
      </c>
      <c r="B77" s="213">
        <v>391</v>
      </c>
      <c r="E77" s="216">
        <v>2000</v>
      </c>
    </row>
    <row r="78" spans="1:5" x14ac:dyDescent="0.2">
      <c r="A78" s="276">
        <v>2001</v>
      </c>
      <c r="B78" s="213">
        <v>470</v>
      </c>
    </row>
    <row r="79" spans="1:5" x14ac:dyDescent="0.2">
      <c r="A79" s="276">
        <v>2002</v>
      </c>
      <c r="B79" s="213">
        <v>385</v>
      </c>
    </row>
    <row r="80" spans="1:5" x14ac:dyDescent="0.2">
      <c r="A80" s="276">
        <v>2003</v>
      </c>
      <c r="B80" s="213">
        <v>467</v>
      </c>
    </row>
    <row r="81" spans="1:5" x14ac:dyDescent="0.2">
      <c r="A81" s="276">
        <v>2004</v>
      </c>
      <c r="B81" s="213">
        <v>393</v>
      </c>
    </row>
    <row r="82" spans="1:5" x14ac:dyDescent="0.2">
      <c r="A82" s="276">
        <v>2005</v>
      </c>
      <c r="B82" s="213">
        <v>439</v>
      </c>
      <c r="E82" s="216">
        <v>2005</v>
      </c>
    </row>
    <row r="83" spans="1:5" x14ac:dyDescent="0.2">
      <c r="A83" s="276">
        <v>2006</v>
      </c>
      <c r="B83" s="213">
        <v>418</v>
      </c>
    </row>
    <row r="84" spans="1:5" x14ac:dyDescent="0.2">
      <c r="A84" s="276">
        <v>2007</v>
      </c>
      <c r="B84" s="213">
        <v>441</v>
      </c>
    </row>
    <row r="85" spans="1:5" x14ac:dyDescent="0.2">
      <c r="A85" s="276">
        <v>2008</v>
      </c>
      <c r="B85" s="213">
        <v>421</v>
      </c>
    </row>
    <row r="86" spans="1:5" x14ac:dyDescent="0.2">
      <c r="A86" s="276">
        <v>2009</v>
      </c>
      <c r="B86" s="213">
        <v>455</v>
      </c>
    </row>
    <row r="87" spans="1:5" x14ac:dyDescent="0.2">
      <c r="A87" s="276">
        <v>2010</v>
      </c>
      <c r="B87" s="213">
        <v>466</v>
      </c>
      <c r="E87" s="216">
        <v>2010</v>
      </c>
    </row>
    <row r="88" spans="1:5" x14ac:dyDescent="0.2">
      <c r="A88" s="276">
        <v>2011</v>
      </c>
      <c r="B88" s="213">
        <v>496</v>
      </c>
    </row>
    <row r="89" spans="1:5" x14ac:dyDescent="0.2">
      <c r="A89" s="276">
        <v>2012</v>
      </c>
      <c r="B89" s="213">
        <v>495</v>
      </c>
    </row>
    <row r="90" spans="1:5" x14ac:dyDescent="0.2">
      <c r="A90" s="276">
        <v>2013</v>
      </c>
      <c r="B90" s="213">
        <v>489</v>
      </c>
    </row>
    <row r="91" spans="1:5" x14ac:dyDescent="0.2">
      <c r="A91" s="276">
        <v>2014</v>
      </c>
      <c r="B91" s="213">
        <v>455</v>
      </c>
    </row>
    <row r="92" spans="1:5" x14ac:dyDescent="0.2">
      <c r="A92" s="276">
        <v>2015</v>
      </c>
      <c r="B92" s="213">
        <v>504</v>
      </c>
    </row>
    <row r="93" spans="1:5" x14ac:dyDescent="0.2">
      <c r="A93" s="276">
        <v>2016</v>
      </c>
      <c r="B93" s="213">
        <v>523</v>
      </c>
    </row>
    <row r="94" spans="1:5" x14ac:dyDescent="0.2">
      <c r="A94" s="276">
        <v>2017</v>
      </c>
      <c r="B94" s="213">
        <v>543</v>
      </c>
    </row>
    <row r="95" spans="1:5" x14ac:dyDescent="0.2">
      <c r="A95" s="279">
        <v>2018</v>
      </c>
      <c r="B95" s="231">
        <v>471</v>
      </c>
      <c r="E95" s="216">
        <v>2018</v>
      </c>
    </row>
    <row r="97" spans="1:2" ht="10.5" customHeight="1" x14ac:dyDescent="0.2">
      <c r="A97" s="1082" t="s">
        <v>22</v>
      </c>
      <c r="B97" s="1082"/>
    </row>
  </sheetData>
  <mergeCells count="6">
    <mergeCell ref="A97:B97"/>
    <mergeCell ref="A1:F1"/>
    <mergeCell ref="H1:I1"/>
    <mergeCell ref="A3:E3"/>
    <mergeCell ref="A5:A6"/>
    <mergeCell ref="B5:B6"/>
  </mergeCells>
  <hyperlinks>
    <hyperlink ref="H1:I1" location="Contents!A1" display="back to contents"/>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workbookViewId="0">
      <selection sqref="A1:F1"/>
    </sheetView>
  </sheetViews>
  <sheetFormatPr defaultColWidth="9.140625" defaultRowHeight="12.75" x14ac:dyDescent="0.2"/>
  <cols>
    <col min="1" max="1" width="9.140625" style="862"/>
    <col min="2" max="2" width="11.5703125" style="213" customWidth="1"/>
    <col min="3" max="16384" width="9.140625" style="213"/>
  </cols>
  <sheetData>
    <row r="1" spans="1:11" s="212" customFormat="1" ht="18" customHeight="1" x14ac:dyDescent="0.25">
      <c r="A1" s="1083" t="s">
        <v>704</v>
      </c>
      <c r="B1" s="1083"/>
      <c r="C1" s="1083"/>
      <c r="D1" s="1083"/>
      <c r="E1" s="1083"/>
      <c r="F1" s="1083"/>
      <c r="H1" s="1344" t="s">
        <v>24</v>
      </c>
      <c r="I1" s="1344"/>
      <c r="J1" s="284"/>
      <c r="K1" s="284"/>
    </row>
    <row r="2" spans="1:11" s="212" customFormat="1" ht="15" customHeight="1" x14ac:dyDescent="0.25">
      <c r="A2" s="218"/>
      <c r="B2" s="218"/>
      <c r="C2" s="218"/>
      <c r="D2" s="218"/>
      <c r="E2" s="218"/>
      <c r="F2" s="218"/>
      <c r="H2" s="14"/>
      <c r="I2" s="14"/>
      <c r="J2" s="284"/>
      <c r="K2" s="284"/>
    </row>
    <row r="3" spans="1:11" s="220" customFormat="1" x14ac:dyDescent="0.2">
      <c r="A3" s="1345" t="s">
        <v>707</v>
      </c>
      <c r="B3" s="1345"/>
      <c r="C3" s="1345"/>
      <c r="D3" s="1345"/>
      <c r="E3" s="1345"/>
      <c r="F3" s="859"/>
    </row>
    <row r="4" spans="1:11" s="220" customFormat="1" x14ac:dyDescent="0.2">
      <c r="A4" s="861"/>
      <c r="B4" s="861"/>
      <c r="C4" s="861"/>
    </row>
    <row r="5" spans="1:11" s="220" customFormat="1" x14ac:dyDescent="0.2">
      <c r="A5" s="1346" t="s">
        <v>161</v>
      </c>
      <c r="B5" s="1351" t="s">
        <v>708</v>
      </c>
      <c r="C5" s="861"/>
    </row>
    <row r="6" spans="1:11" s="220" customFormat="1" x14ac:dyDescent="0.2">
      <c r="A6" s="1350"/>
      <c r="B6" s="1352"/>
      <c r="C6" s="861"/>
    </row>
    <row r="7" spans="1:11" s="220" customFormat="1" ht="11.25" x14ac:dyDescent="0.2">
      <c r="A7" s="1347"/>
      <c r="B7" s="1353"/>
    </row>
    <row r="8" spans="1:11" x14ac:dyDescent="0.2">
      <c r="A8" s="276">
        <v>0</v>
      </c>
      <c r="B8" s="213">
        <v>18</v>
      </c>
      <c r="C8" s="277"/>
      <c r="D8" s="277"/>
    </row>
    <row r="9" spans="1:11" x14ac:dyDescent="0.2">
      <c r="A9" s="276">
        <v>1</v>
      </c>
      <c r="B9" s="213">
        <v>44</v>
      </c>
    </row>
    <row r="10" spans="1:11" x14ac:dyDescent="0.2">
      <c r="A10" s="276">
        <v>2</v>
      </c>
      <c r="B10" s="213">
        <v>68</v>
      </c>
    </row>
    <row r="11" spans="1:11" x14ac:dyDescent="0.2">
      <c r="A11" s="276">
        <v>3</v>
      </c>
      <c r="B11" s="213">
        <v>59</v>
      </c>
    </row>
    <row r="12" spans="1:11" x14ac:dyDescent="0.2">
      <c r="A12" s="276">
        <v>4</v>
      </c>
      <c r="B12" s="213">
        <v>44</v>
      </c>
    </row>
    <row r="13" spans="1:11" x14ac:dyDescent="0.2">
      <c r="A13" s="276">
        <v>5</v>
      </c>
      <c r="B13" s="213">
        <v>43</v>
      </c>
      <c r="G13" s="277"/>
    </row>
    <row r="14" spans="1:11" x14ac:dyDescent="0.2">
      <c r="A14" s="276">
        <v>6</v>
      </c>
      <c r="B14" s="213">
        <v>30</v>
      </c>
    </row>
    <row r="15" spans="1:11" x14ac:dyDescent="0.2">
      <c r="A15" s="276">
        <v>7</v>
      </c>
      <c r="B15" s="213">
        <v>34</v>
      </c>
    </row>
    <row r="16" spans="1:11" x14ac:dyDescent="0.2">
      <c r="A16" s="276">
        <v>8</v>
      </c>
      <c r="B16" s="213">
        <v>25</v>
      </c>
    </row>
    <row r="17" spans="1:2" x14ac:dyDescent="0.2">
      <c r="A17" s="276">
        <v>9</v>
      </c>
      <c r="B17" s="213">
        <v>13</v>
      </c>
    </row>
    <row r="18" spans="1:2" x14ac:dyDescent="0.2">
      <c r="A18" s="276">
        <v>10</v>
      </c>
      <c r="B18" s="213">
        <v>14</v>
      </c>
    </row>
    <row r="19" spans="1:2" x14ac:dyDescent="0.2">
      <c r="A19" s="276">
        <v>11</v>
      </c>
      <c r="B19" s="213">
        <v>5</v>
      </c>
    </row>
    <row r="20" spans="1:2" x14ac:dyDescent="0.2">
      <c r="A20" s="276">
        <v>12</v>
      </c>
      <c r="B20" s="213">
        <v>12</v>
      </c>
    </row>
    <row r="21" spans="1:2" x14ac:dyDescent="0.2">
      <c r="A21" s="276">
        <v>13</v>
      </c>
      <c r="B21" s="213">
        <v>9</v>
      </c>
    </row>
    <row r="22" spans="1:2" x14ac:dyDescent="0.2">
      <c r="A22" s="276">
        <v>14</v>
      </c>
      <c r="B22" s="213">
        <v>14</v>
      </c>
    </row>
    <row r="23" spans="1:2" x14ac:dyDescent="0.2">
      <c r="A23" s="279" t="s">
        <v>709</v>
      </c>
      <c r="B23" s="231">
        <v>39</v>
      </c>
    </row>
    <row r="25" spans="1:2" ht="10.5" customHeight="1" x14ac:dyDescent="0.2">
      <c r="A25" s="1082" t="s">
        <v>22</v>
      </c>
      <c r="B25" s="1082"/>
    </row>
  </sheetData>
  <mergeCells count="6">
    <mergeCell ref="A25:B25"/>
    <mergeCell ref="A1:F1"/>
    <mergeCell ref="H1:I1"/>
    <mergeCell ref="A3:E3"/>
    <mergeCell ref="A5:A7"/>
    <mergeCell ref="B5:B7"/>
  </mergeCells>
  <hyperlinks>
    <hyperlink ref="H1:I1" location="Contents!A1" display="back to contents"/>
  </hyperlinks>
  <pageMargins left="0.15748031496062992" right="0.15748031496062992" top="0.98425196850393704" bottom="0.98425196850393704" header="0.51181102362204722" footer="0.51181102362204722"/>
  <pageSetup paperSize="9" orientation="landscape" r:id="rId1"/>
  <headerFooter alignWithMargins="0">
    <oddFooter>&amp;L© Crown Copyright 2015</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sqref="A1:E1"/>
    </sheetView>
  </sheetViews>
  <sheetFormatPr defaultColWidth="9.140625" defaultRowHeight="12.75" x14ac:dyDescent="0.2"/>
  <cols>
    <col min="1" max="1" width="9.140625" style="862"/>
    <col min="2" max="2" width="11.5703125" style="213" customWidth="1"/>
    <col min="3" max="3" width="10.7109375" style="213" customWidth="1"/>
    <col min="4" max="16384" width="9.140625" style="213"/>
  </cols>
  <sheetData>
    <row r="1" spans="1:9" s="212" customFormat="1" ht="18" customHeight="1" x14ac:dyDescent="0.25">
      <c r="A1" s="1356" t="s">
        <v>704</v>
      </c>
      <c r="B1" s="1322"/>
      <c r="C1" s="1322"/>
      <c r="D1" s="1322"/>
      <c r="E1" s="1322"/>
      <c r="H1" s="1344" t="s">
        <v>24</v>
      </c>
      <c r="I1" s="1344"/>
    </row>
    <row r="2" spans="1:9" s="212" customFormat="1" ht="15" customHeight="1" x14ac:dyDescent="0.25">
      <c r="A2" s="218"/>
      <c r="B2" s="218"/>
      <c r="C2" s="218"/>
      <c r="D2" s="218"/>
    </row>
    <row r="3" spans="1:9" s="220" customFormat="1" x14ac:dyDescent="0.2">
      <c r="A3" s="1357" t="s">
        <v>710</v>
      </c>
      <c r="B3" s="1358"/>
      <c r="C3" s="1358"/>
      <c r="D3" s="1358"/>
      <c r="E3" s="1358"/>
      <c r="F3" s="1358"/>
      <c r="G3" s="1358"/>
      <c r="H3" s="1358"/>
    </row>
    <row r="4" spans="1:9" s="220" customFormat="1" x14ac:dyDescent="0.2">
      <c r="A4" s="861"/>
      <c r="B4" s="861"/>
      <c r="C4" s="861"/>
    </row>
    <row r="5" spans="1:9" s="220" customFormat="1" ht="12.75" customHeight="1" x14ac:dyDescent="0.2">
      <c r="A5" s="1346" t="s">
        <v>161</v>
      </c>
      <c r="B5" s="1351" t="s">
        <v>711</v>
      </c>
      <c r="C5" s="1351" t="s">
        <v>712</v>
      </c>
      <c r="D5" s="1351" t="s">
        <v>713</v>
      </c>
      <c r="E5" s="1351" t="s">
        <v>681</v>
      </c>
    </row>
    <row r="6" spans="1:9" s="220" customFormat="1" ht="12.75" customHeight="1" x14ac:dyDescent="0.2">
      <c r="A6" s="1350"/>
      <c r="B6" s="1352"/>
      <c r="C6" s="1352"/>
      <c r="D6" s="1352"/>
      <c r="E6" s="1352"/>
    </row>
    <row r="7" spans="1:9" s="220" customFormat="1" ht="11.25" x14ac:dyDescent="0.2">
      <c r="A7" s="1347"/>
      <c r="B7" s="1353"/>
      <c r="C7" s="1353"/>
      <c r="D7" s="1353"/>
      <c r="E7" s="1353"/>
    </row>
    <row r="8" spans="1:9" s="220" customFormat="1" x14ac:dyDescent="0.2">
      <c r="A8" s="863"/>
      <c r="B8" s="864"/>
      <c r="C8" s="864"/>
      <c r="D8" s="864"/>
      <c r="E8" s="864"/>
    </row>
    <row r="9" spans="1:9" x14ac:dyDescent="0.2">
      <c r="A9" s="865" t="s">
        <v>714</v>
      </c>
      <c r="B9" s="213">
        <v>48</v>
      </c>
      <c r="C9" s="213">
        <v>0</v>
      </c>
      <c r="D9" s="213">
        <v>14</v>
      </c>
      <c r="E9" s="213">
        <f>SUM(B9:D9)</f>
        <v>62</v>
      </c>
      <c r="F9" s="866"/>
    </row>
    <row r="10" spans="1:9" x14ac:dyDescent="0.2">
      <c r="A10" s="867" t="s">
        <v>715</v>
      </c>
      <c r="B10" s="213">
        <v>156</v>
      </c>
      <c r="C10" s="213">
        <v>6</v>
      </c>
      <c r="D10" s="213">
        <v>9</v>
      </c>
      <c r="E10" s="213">
        <f t="shared" ref="E10:E12" si="0">SUM(B10:D10)</f>
        <v>171</v>
      </c>
      <c r="F10" s="866"/>
    </row>
    <row r="11" spans="1:9" x14ac:dyDescent="0.2">
      <c r="A11" s="867" t="s">
        <v>716</v>
      </c>
      <c r="B11" s="213">
        <v>88</v>
      </c>
      <c r="C11" s="213">
        <v>8</v>
      </c>
      <c r="D11" s="213">
        <v>49</v>
      </c>
      <c r="E11" s="213">
        <f t="shared" si="0"/>
        <v>145</v>
      </c>
      <c r="F11" s="866"/>
    </row>
    <row r="12" spans="1:9" x14ac:dyDescent="0.2">
      <c r="A12" s="234" t="s">
        <v>717</v>
      </c>
      <c r="B12" s="234">
        <v>9</v>
      </c>
      <c r="C12" s="234">
        <v>3</v>
      </c>
      <c r="D12" s="234">
        <v>81</v>
      </c>
      <c r="E12" s="234">
        <f t="shared" si="0"/>
        <v>93</v>
      </c>
      <c r="F12" s="866"/>
    </row>
    <row r="13" spans="1:9" x14ac:dyDescent="0.2">
      <c r="A13" s="231"/>
      <c r="B13" s="231"/>
      <c r="C13" s="231"/>
      <c r="D13" s="231"/>
      <c r="E13" s="231"/>
      <c r="F13" s="866"/>
    </row>
    <row r="14" spans="1:9" x14ac:dyDescent="0.2">
      <c r="A14" s="234"/>
      <c r="B14" s="234"/>
      <c r="C14" s="234"/>
      <c r="D14" s="234"/>
    </row>
    <row r="15" spans="1:9" x14ac:dyDescent="0.2">
      <c r="A15" s="1092" t="s">
        <v>137</v>
      </c>
      <c r="B15" s="1092"/>
      <c r="D15" s="868"/>
    </row>
    <row r="16" spans="1:9" x14ac:dyDescent="0.2">
      <c r="A16" s="1354" t="s">
        <v>718</v>
      </c>
      <c r="B16" s="1354"/>
      <c r="C16" s="1354"/>
      <c r="D16" s="868"/>
    </row>
    <row r="17" spans="1:4" x14ac:dyDescent="0.2">
      <c r="D17" s="868"/>
    </row>
    <row r="18" spans="1:4" x14ac:dyDescent="0.2">
      <c r="A18" s="1355" t="s">
        <v>22</v>
      </c>
      <c r="B18" s="1355"/>
      <c r="D18" s="869"/>
    </row>
    <row r="19" spans="1:4" x14ac:dyDescent="0.2">
      <c r="D19" s="237"/>
    </row>
  </sheetData>
  <mergeCells count="11">
    <mergeCell ref="A15:B15"/>
    <mergeCell ref="A16:C16"/>
    <mergeCell ref="A18:B18"/>
    <mergeCell ref="A1:E1"/>
    <mergeCell ref="H1:I1"/>
    <mergeCell ref="A3:H3"/>
    <mergeCell ref="A5:A7"/>
    <mergeCell ref="B5:B7"/>
    <mergeCell ref="C5:C7"/>
    <mergeCell ref="D5:D7"/>
    <mergeCell ref="E5:E7"/>
  </mergeCells>
  <hyperlinks>
    <hyperlink ref="H1:I1" location="Contents!A1" display="back to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election sqref="A1:E1"/>
    </sheetView>
  </sheetViews>
  <sheetFormatPr defaultColWidth="9.140625" defaultRowHeight="13.5" customHeight="1" x14ac:dyDescent="0.2"/>
  <cols>
    <col min="1" max="1" width="15.85546875" style="213" customWidth="1"/>
    <col min="2" max="3" width="15.85546875" style="225" customWidth="1"/>
    <col min="4" max="5" width="15.85546875" style="894" customWidth="1"/>
    <col min="6" max="6" width="8.140625" style="213" customWidth="1"/>
    <col min="7" max="16384" width="9.140625" style="213"/>
  </cols>
  <sheetData>
    <row r="1" spans="1:13" ht="18" customHeight="1" x14ac:dyDescent="0.25">
      <c r="A1" s="1031" t="s">
        <v>734</v>
      </c>
      <c r="B1" s="1031"/>
      <c r="C1" s="1031"/>
      <c r="D1" s="1031"/>
      <c r="E1" s="1031"/>
      <c r="F1" s="870"/>
      <c r="G1" s="992" t="s">
        <v>24</v>
      </c>
      <c r="H1" s="992"/>
      <c r="I1" s="6"/>
      <c r="J1" s="6"/>
    </row>
    <row r="2" spans="1:13" ht="15" customHeight="1" x14ac:dyDescent="0.25">
      <c r="A2" s="870"/>
      <c r="B2" s="870"/>
      <c r="C2" s="870"/>
      <c r="D2" s="870"/>
      <c r="E2" s="870"/>
      <c r="F2" s="870"/>
      <c r="G2" s="870"/>
      <c r="H2" s="871"/>
      <c r="I2" s="6"/>
      <c r="J2" s="872"/>
    </row>
    <row r="3" spans="1:13" ht="12.75" x14ac:dyDescent="0.2">
      <c r="A3" s="1362" t="s">
        <v>735</v>
      </c>
      <c r="B3" s="1362"/>
      <c r="C3" s="1362"/>
      <c r="D3" s="1362"/>
      <c r="E3" s="1363"/>
      <c r="F3" s="873"/>
      <c r="G3" s="873"/>
      <c r="H3" s="873"/>
    </row>
    <row r="4" spans="1:13" ht="13.5" customHeight="1" x14ac:dyDescent="0.2">
      <c r="A4" s="874"/>
      <c r="B4" s="874"/>
      <c r="C4" s="874"/>
      <c r="D4" s="874"/>
      <c r="E4" s="874"/>
      <c r="F4" s="874"/>
      <c r="G4" s="874"/>
      <c r="H4" s="874"/>
    </row>
    <row r="5" spans="1:13" ht="13.5" customHeight="1" x14ac:dyDescent="0.2">
      <c r="A5" s="1364" t="s">
        <v>165</v>
      </c>
      <c r="B5" s="1367" t="s">
        <v>736</v>
      </c>
      <c r="C5" s="1368"/>
      <c r="D5" s="1371" t="s">
        <v>737</v>
      </c>
      <c r="E5" s="1372"/>
    </row>
    <row r="6" spans="1:13" ht="13.5" customHeight="1" x14ac:dyDescent="0.2">
      <c r="A6" s="1365"/>
      <c r="B6" s="1369"/>
      <c r="C6" s="1370"/>
      <c r="D6" s="1373"/>
      <c r="E6" s="1374"/>
    </row>
    <row r="7" spans="1:13" ht="13.5" customHeight="1" x14ac:dyDescent="0.2">
      <c r="A7" s="1365"/>
      <c r="B7" s="1375" t="s">
        <v>171</v>
      </c>
      <c r="C7" s="1377" t="s">
        <v>738</v>
      </c>
      <c r="D7" s="1379" t="s">
        <v>171</v>
      </c>
      <c r="E7" s="1381" t="s">
        <v>738</v>
      </c>
      <c r="K7" s="225"/>
      <c r="L7" s="225"/>
      <c r="M7" s="225"/>
    </row>
    <row r="8" spans="1:13" ht="13.5" customHeight="1" x14ac:dyDescent="0.2">
      <c r="A8" s="1366"/>
      <c r="B8" s="1376"/>
      <c r="C8" s="1378"/>
      <c r="D8" s="1380"/>
      <c r="E8" s="1382"/>
      <c r="K8" s="225"/>
      <c r="L8" s="225"/>
      <c r="M8" s="225"/>
    </row>
    <row r="9" spans="1:13" ht="13.5" customHeight="1" x14ac:dyDescent="0.2">
      <c r="A9" s="875"/>
      <c r="B9" s="876"/>
      <c r="C9" s="877"/>
      <c r="D9" s="878"/>
      <c r="E9" s="879"/>
      <c r="K9" s="225"/>
      <c r="L9" s="225"/>
      <c r="M9" s="225"/>
    </row>
    <row r="10" spans="1:13" ht="13.5" customHeight="1" x14ac:dyDescent="0.2">
      <c r="A10" s="880">
        <v>2008</v>
      </c>
      <c r="B10" s="881">
        <v>5202900</v>
      </c>
      <c r="C10" s="882">
        <v>2337967</v>
      </c>
      <c r="D10" s="883">
        <v>0</v>
      </c>
      <c r="E10" s="884">
        <v>0</v>
      </c>
      <c r="G10" s="225"/>
      <c r="H10" s="225"/>
      <c r="K10" s="225"/>
      <c r="L10" s="225"/>
      <c r="M10" s="225"/>
    </row>
    <row r="11" spans="1:13" ht="13.5" customHeight="1" x14ac:dyDescent="0.2">
      <c r="A11" s="880">
        <v>2009</v>
      </c>
      <c r="B11" s="881">
        <v>5231900</v>
      </c>
      <c r="C11" s="882">
        <v>2351780</v>
      </c>
      <c r="D11" s="883">
        <v>5.5738146033942606E-3</v>
      </c>
      <c r="E11" s="884">
        <v>5.9081244517138181E-3</v>
      </c>
      <c r="G11" s="225"/>
      <c r="H11" s="225"/>
      <c r="K11" s="225"/>
      <c r="L11" s="225"/>
      <c r="M11" s="225"/>
    </row>
    <row r="12" spans="1:13" ht="13.5" customHeight="1" x14ac:dyDescent="0.2">
      <c r="A12" s="880">
        <v>2010</v>
      </c>
      <c r="B12" s="881">
        <v>5262200</v>
      </c>
      <c r="C12" s="882">
        <v>2364850</v>
      </c>
      <c r="D12" s="883">
        <v>1.1397489861423436E-2</v>
      </c>
      <c r="E12" s="884">
        <v>1.1498451432376933E-2</v>
      </c>
      <c r="G12" s="225"/>
      <c r="H12" s="225"/>
      <c r="K12" s="225"/>
      <c r="L12" s="225"/>
      <c r="M12" s="225"/>
    </row>
    <row r="13" spans="1:13" ht="13.5" customHeight="1" x14ac:dyDescent="0.2">
      <c r="A13" s="880">
        <v>2011</v>
      </c>
      <c r="B13" s="881">
        <v>5299900</v>
      </c>
      <c r="C13" s="882">
        <v>2376424</v>
      </c>
      <c r="D13" s="883">
        <v>1.8643448845835978E-2</v>
      </c>
      <c r="E13" s="884">
        <v>1.6448906250601483E-2</v>
      </c>
      <c r="G13" s="225"/>
      <c r="H13" s="225"/>
      <c r="K13" s="225"/>
      <c r="L13" s="225"/>
      <c r="M13" s="225"/>
    </row>
    <row r="14" spans="1:13" ht="13.5" customHeight="1" x14ac:dyDescent="0.2">
      <c r="A14" s="880">
        <v>2012</v>
      </c>
      <c r="B14" s="881">
        <v>5313600</v>
      </c>
      <c r="C14" s="882">
        <v>2386660</v>
      </c>
      <c r="D14" s="883">
        <v>2.1276595744680851E-2</v>
      </c>
      <c r="E14" s="884">
        <v>2.0827068987714539E-2</v>
      </c>
      <c r="G14" s="225"/>
      <c r="H14" s="225"/>
      <c r="K14" s="225"/>
      <c r="L14" s="225"/>
      <c r="M14" s="225"/>
    </row>
    <row r="15" spans="1:13" ht="13.5" customHeight="1" x14ac:dyDescent="0.2">
      <c r="A15" s="880">
        <v>2013</v>
      </c>
      <c r="B15" s="881">
        <v>5327700</v>
      </c>
      <c r="C15" s="882">
        <v>2400342</v>
      </c>
      <c r="D15" s="883">
        <v>2.3986622844951854E-2</v>
      </c>
      <c r="E15" s="884">
        <v>2.6679161853011613E-2</v>
      </c>
      <c r="G15" s="225"/>
      <c r="H15" s="225"/>
      <c r="K15" s="225"/>
      <c r="L15" s="225"/>
      <c r="M15" s="225"/>
    </row>
    <row r="16" spans="1:13" ht="13.5" customHeight="1" x14ac:dyDescent="0.2">
      <c r="A16" s="880">
        <v>2014</v>
      </c>
      <c r="B16" s="881">
        <v>5347600</v>
      </c>
      <c r="C16" s="882">
        <v>2416014</v>
      </c>
      <c r="D16" s="883">
        <v>2.7811412865901709E-2</v>
      </c>
      <c r="E16" s="884">
        <v>3.3382421565402762E-2</v>
      </c>
      <c r="G16" s="225"/>
      <c r="H16" s="225"/>
      <c r="K16" s="225"/>
      <c r="L16" s="225"/>
      <c r="M16" s="225"/>
    </row>
    <row r="17" spans="1:13" ht="13.5" customHeight="1" x14ac:dyDescent="0.2">
      <c r="A17" s="880">
        <v>2015</v>
      </c>
      <c r="B17" s="881">
        <v>5373000</v>
      </c>
      <c r="C17" s="882">
        <v>2429943</v>
      </c>
      <c r="D17" s="883">
        <v>3.2693305656460822E-2</v>
      </c>
      <c r="E17" s="884">
        <v>3.9340161773027592E-2</v>
      </c>
      <c r="G17" s="225"/>
      <c r="H17" s="225"/>
      <c r="K17" s="225"/>
      <c r="L17" s="225"/>
      <c r="M17" s="225"/>
    </row>
    <row r="18" spans="1:13" ht="13.5" customHeight="1" x14ac:dyDescent="0.2">
      <c r="A18" s="880">
        <v>2016</v>
      </c>
      <c r="B18" s="881">
        <v>5404700</v>
      </c>
      <c r="C18" s="882">
        <v>2446171</v>
      </c>
      <c r="D18" s="883">
        <v>3.8786061619481442E-2</v>
      </c>
      <c r="E18" s="884">
        <v>4.6281234936164622E-2</v>
      </c>
      <c r="G18" s="225"/>
      <c r="H18" s="225"/>
      <c r="K18" s="225"/>
      <c r="L18" s="225"/>
      <c r="M18" s="225"/>
    </row>
    <row r="19" spans="1:13" ht="13.5" customHeight="1" x14ac:dyDescent="0.2">
      <c r="A19" s="880">
        <v>2017</v>
      </c>
      <c r="B19" s="881">
        <v>5424800</v>
      </c>
      <c r="C19" s="882">
        <v>2462736</v>
      </c>
      <c r="D19" s="883">
        <v>4.264929174114436E-2</v>
      </c>
      <c r="E19" s="884">
        <v>5.3366450424663821E-2</v>
      </c>
      <c r="G19" s="225"/>
      <c r="H19" s="225"/>
    </row>
    <row r="20" spans="1:13" ht="13.5" customHeight="1" x14ac:dyDescent="0.2">
      <c r="A20" s="880">
        <v>2018</v>
      </c>
      <c r="B20" s="881">
        <v>5438100</v>
      </c>
      <c r="C20" s="885">
        <v>2477275</v>
      </c>
      <c r="D20" s="883">
        <v>4.5205558438563109E-2</v>
      </c>
      <c r="E20" s="884">
        <v>5.9585101072855175E-2</v>
      </c>
      <c r="G20" s="225"/>
      <c r="H20" s="225"/>
    </row>
    <row r="21" spans="1:13" ht="13.5" customHeight="1" x14ac:dyDescent="0.2">
      <c r="A21" s="886"/>
      <c r="B21" s="887"/>
      <c r="C21" s="888"/>
      <c r="D21" s="889"/>
      <c r="E21" s="890"/>
    </row>
    <row r="22" spans="1:13" ht="13.5" customHeight="1" x14ac:dyDescent="0.2">
      <c r="A22" s="265"/>
      <c r="B22" s="891"/>
      <c r="C22" s="891"/>
      <c r="D22" s="892"/>
      <c r="E22" s="892"/>
    </row>
    <row r="23" spans="1:13" ht="12.75" x14ac:dyDescent="0.2">
      <c r="A23" s="291" t="s">
        <v>137</v>
      </c>
      <c r="B23" s="291"/>
      <c r="C23" s="891"/>
      <c r="D23" s="892"/>
      <c r="E23" s="892"/>
    </row>
    <row r="24" spans="1:13" ht="12.75" x14ac:dyDescent="0.2">
      <c r="A24" s="1359" t="s">
        <v>739</v>
      </c>
      <c r="B24" s="1359"/>
      <c r="C24" s="1359"/>
      <c r="D24" s="1359"/>
      <c r="E24" s="1359"/>
      <c r="F24" s="1359"/>
      <c r="G24" s="1359"/>
    </row>
    <row r="25" spans="1:13" ht="12.75" x14ac:dyDescent="0.2">
      <c r="B25" s="213"/>
      <c r="C25" s="213"/>
      <c r="D25" s="213"/>
      <c r="E25" s="213"/>
    </row>
    <row r="26" spans="1:13" ht="12.75" x14ac:dyDescent="0.2">
      <c r="A26" s="1311" t="s">
        <v>22</v>
      </c>
      <c r="B26" s="1311"/>
      <c r="C26" s="893"/>
      <c r="D26" s="213"/>
      <c r="E26" s="213"/>
    </row>
    <row r="27" spans="1:13" ht="13.5" customHeight="1" x14ac:dyDescent="0.2">
      <c r="B27" s="213"/>
      <c r="C27" s="213"/>
      <c r="D27" s="213"/>
      <c r="E27" s="213"/>
    </row>
    <row r="28" spans="1:13" ht="13.5" customHeight="1" x14ac:dyDescent="0.2">
      <c r="A28" s="1360"/>
      <c r="B28" s="1361"/>
      <c r="C28" s="1361"/>
      <c r="D28" s="1361"/>
      <c r="E28" s="1361"/>
    </row>
  </sheetData>
  <mergeCells count="13">
    <mergeCell ref="A24:G24"/>
    <mergeCell ref="A26:B26"/>
    <mergeCell ref="A28:E28"/>
    <mergeCell ref="A1:E1"/>
    <mergeCell ref="G1:H1"/>
    <mergeCell ref="A3:E3"/>
    <mergeCell ref="A5:A8"/>
    <mergeCell ref="B5:C6"/>
    <mergeCell ref="D5:E6"/>
    <mergeCell ref="B7:B8"/>
    <mergeCell ref="C7:C8"/>
    <mergeCell ref="D7:D8"/>
    <mergeCell ref="E7:E8"/>
  </mergeCells>
  <hyperlinks>
    <hyperlink ref="G1" location="Contents!A1" display="back to conten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sqref="A1:F1"/>
    </sheetView>
  </sheetViews>
  <sheetFormatPr defaultRowHeight="12.75" x14ac:dyDescent="0.2"/>
  <cols>
    <col min="1" max="1" width="11.28515625" style="895" customWidth="1"/>
    <col min="2" max="5" width="13.28515625" style="895" customWidth="1"/>
    <col min="6" max="16384" width="9.140625" style="895"/>
  </cols>
  <sheetData>
    <row r="1" spans="1:11" ht="18" customHeight="1" x14ac:dyDescent="0.25">
      <c r="A1" s="1031" t="s">
        <v>734</v>
      </c>
      <c r="B1" s="1031"/>
      <c r="C1" s="1031"/>
      <c r="D1" s="1031"/>
      <c r="E1" s="1031"/>
      <c r="F1" s="1031"/>
      <c r="G1" s="14"/>
      <c r="H1" s="992" t="s">
        <v>24</v>
      </c>
      <c r="I1" s="992"/>
      <c r="J1" s="6"/>
      <c r="K1" s="6"/>
    </row>
    <row r="2" spans="1:11" ht="15" customHeight="1" x14ac:dyDescent="0.25">
      <c r="A2" s="870"/>
      <c r="B2" s="870"/>
      <c r="C2" s="870"/>
      <c r="D2" s="870"/>
      <c r="E2" s="870"/>
      <c r="F2" s="870"/>
      <c r="G2" s="870"/>
      <c r="J2" s="6"/>
      <c r="K2" s="872"/>
    </row>
    <row r="3" spans="1:11" ht="12.75" customHeight="1" x14ac:dyDescent="0.25">
      <c r="A3" s="1140" t="s">
        <v>740</v>
      </c>
      <c r="B3" s="1140"/>
      <c r="C3" s="1140"/>
      <c r="D3" s="1140"/>
      <c r="E3" s="1140"/>
      <c r="F3" s="1322"/>
      <c r="G3" s="896"/>
    </row>
    <row r="4" spans="1:11" ht="12.75" customHeight="1" x14ac:dyDescent="0.2"/>
    <row r="5" spans="1:11" ht="12.75" customHeight="1" x14ac:dyDescent="0.2">
      <c r="A5" s="1384" t="s">
        <v>165</v>
      </c>
      <c r="B5" s="1387" t="s">
        <v>741</v>
      </c>
      <c r="C5" s="1387" t="s">
        <v>742</v>
      </c>
      <c r="D5" s="1384" t="s">
        <v>743</v>
      </c>
      <c r="E5" s="1390" t="s">
        <v>681</v>
      </c>
    </row>
    <row r="6" spans="1:11" ht="12.75" customHeight="1" x14ac:dyDescent="0.2">
      <c r="A6" s="1385"/>
      <c r="B6" s="1388"/>
      <c r="C6" s="1388"/>
      <c r="D6" s="1385"/>
      <c r="E6" s="1391"/>
    </row>
    <row r="7" spans="1:11" ht="12.75" customHeight="1" x14ac:dyDescent="0.2">
      <c r="A7" s="1385"/>
      <c r="B7" s="1388"/>
      <c r="C7" s="1388"/>
      <c r="D7" s="1385"/>
      <c r="E7" s="1391"/>
    </row>
    <row r="8" spans="1:11" s="897" customFormat="1" x14ac:dyDescent="0.2">
      <c r="A8" s="1386"/>
      <c r="B8" s="1389"/>
      <c r="C8" s="1389"/>
      <c r="D8" s="1386"/>
      <c r="E8" s="1392"/>
    </row>
    <row r="9" spans="1:11" s="897" customFormat="1" x14ac:dyDescent="0.2">
      <c r="A9" s="898"/>
      <c r="B9" s="899"/>
      <c r="C9" s="899"/>
      <c r="D9" s="899"/>
      <c r="E9" s="900"/>
    </row>
    <row r="10" spans="1:11" x14ac:dyDescent="0.2">
      <c r="A10" s="901">
        <v>2001</v>
      </c>
      <c r="B10" s="902">
        <v>721876</v>
      </c>
      <c r="C10" s="902">
        <v>725975</v>
      </c>
      <c r="D10" s="902">
        <v>746713</v>
      </c>
      <c r="E10" s="903">
        <v>2194564</v>
      </c>
      <c r="F10" s="904"/>
      <c r="G10" s="905"/>
      <c r="H10" s="905"/>
      <c r="I10" s="905"/>
      <c r="J10" s="905"/>
    </row>
    <row r="11" spans="1:11" x14ac:dyDescent="0.2">
      <c r="A11" s="901">
        <v>2002</v>
      </c>
      <c r="B11" s="902">
        <v>730642</v>
      </c>
      <c r="C11" s="902">
        <v>736347</v>
      </c>
      <c r="D11" s="902">
        <v>744441</v>
      </c>
      <c r="E11" s="903">
        <v>2211430</v>
      </c>
      <c r="F11" s="904"/>
      <c r="G11" s="905"/>
      <c r="H11" s="905"/>
      <c r="I11" s="905"/>
      <c r="J11" s="905"/>
    </row>
    <row r="12" spans="1:11" x14ac:dyDescent="0.2">
      <c r="A12" s="901">
        <v>2003</v>
      </c>
      <c r="B12" s="902">
        <v>742717</v>
      </c>
      <c r="C12" s="902">
        <v>743449</v>
      </c>
      <c r="D12" s="902">
        <v>744631</v>
      </c>
      <c r="E12" s="903">
        <v>2230797</v>
      </c>
      <c r="F12" s="904"/>
      <c r="G12" s="905"/>
      <c r="H12" s="905"/>
      <c r="I12" s="905"/>
      <c r="J12" s="905"/>
    </row>
    <row r="13" spans="1:11" x14ac:dyDescent="0.2">
      <c r="A13" s="901">
        <v>2004</v>
      </c>
      <c r="B13" s="902">
        <v>771061</v>
      </c>
      <c r="C13" s="902">
        <v>745026</v>
      </c>
      <c r="D13" s="902">
        <v>735175</v>
      </c>
      <c r="E13" s="903">
        <v>2251262</v>
      </c>
      <c r="F13" s="904"/>
      <c r="G13" s="905"/>
      <c r="H13" s="905"/>
      <c r="I13" s="905"/>
      <c r="J13" s="905"/>
    </row>
    <row r="14" spans="1:11" x14ac:dyDescent="0.2">
      <c r="A14" s="901">
        <v>2005</v>
      </c>
      <c r="B14" s="902">
        <v>767067</v>
      </c>
      <c r="C14" s="902">
        <v>766457</v>
      </c>
      <c r="D14" s="902">
        <v>740759</v>
      </c>
      <c r="E14" s="903">
        <v>2274283</v>
      </c>
      <c r="F14" s="904"/>
      <c r="G14" s="905"/>
      <c r="H14" s="905"/>
      <c r="I14" s="905"/>
      <c r="J14" s="905"/>
    </row>
    <row r="15" spans="1:11" x14ac:dyDescent="0.2">
      <c r="A15" s="901">
        <v>2006</v>
      </c>
      <c r="B15" s="902">
        <v>787230</v>
      </c>
      <c r="C15" s="902">
        <v>776255</v>
      </c>
      <c r="D15" s="902">
        <v>731700</v>
      </c>
      <c r="E15" s="903">
        <v>2295185</v>
      </c>
      <c r="F15" s="904"/>
      <c r="G15" s="905"/>
      <c r="H15" s="905"/>
      <c r="I15" s="905"/>
      <c r="J15" s="905"/>
    </row>
    <row r="16" spans="1:11" x14ac:dyDescent="0.2">
      <c r="A16" s="901">
        <v>2007</v>
      </c>
      <c r="B16" s="902">
        <v>790372</v>
      </c>
      <c r="C16" s="902">
        <v>802428</v>
      </c>
      <c r="D16" s="902">
        <v>726166</v>
      </c>
      <c r="E16" s="903">
        <v>2318966</v>
      </c>
      <c r="F16" s="904"/>
      <c r="G16" s="905"/>
      <c r="H16" s="905"/>
      <c r="I16" s="905"/>
      <c r="J16" s="905"/>
    </row>
    <row r="17" spans="1:10" x14ac:dyDescent="0.2">
      <c r="A17" s="901">
        <v>2008</v>
      </c>
      <c r="B17" s="902">
        <v>816129</v>
      </c>
      <c r="C17" s="902">
        <v>787653</v>
      </c>
      <c r="D17" s="902">
        <v>734186</v>
      </c>
      <c r="E17" s="903">
        <v>2337967</v>
      </c>
      <c r="F17" s="904"/>
      <c r="G17" s="905"/>
      <c r="H17" s="905"/>
      <c r="I17" s="905"/>
      <c r="J17" s="905"/>
    </row>
    <row r="18" spans="1:10" x14ac:dyDescent="0.2">
      <c r="A18" s="901">
        <v>2009</v>
      </c>
      <c r="B18" s="902">
        <v>810312</v>
      </c>
      <c r="C18" s="902">
        <v>820068</v>
      </c>
      <c r="D18" s="902">
        <v>721401</v>
      </c>
      <c r="E18" s="903">
        <v>2351780</v>
      </c>
      <c r="F18" s="904"/>
      <c r="G18" s="905"/>
      <c r="H18" s="905"/>
      <c r="I18" s="905"/>
      <c r="J18" s="905"/>
    </row>
    <row r="19" spans="1:10" x14ac:dyDescent="0.2">
      <c r="A19" s="901">
        <v>2010</v>
      </c>
      <c r="B19" s="902">
        <v>825292</v>
      </c>
      <c r="C19" s="902">
        <v>809075</v>
      </c>
      <c r="D19" s="902">
        <v>730484</v>
      </c>
      <c r="E19" s="903">
        <v>2364850</v>
      </c>
      <c r="F19" s="904"/>
      <c r="G19" s="905"/>
      <c r="H19" s="905"/>
      <c r="I19" s="905"/>
      <c r="J19" s="905"/>
    </row>
    <row r="20" spans="1:10" x14ac:dyDescent="0.2">
      <c r="A20" s="901">
        <v>2011</v>
      </c>
      <c r="B20" s="902">
        <v>825257</v>
      </c>
      <c r="C20" s="902">
        <v>809628</v>
      </c>
      <c r="D20" s="902">
        <v>741539</v>
      </c>
      <c r="E20" s="903">
        <v>2376424</v>
      </c>
      <c r="F20" s="904"/>
      <c r="G20" s="905"/>
      <c r="H20" s="905"/>
      <c r="I20" s="905"/>
      <c r="J20" s="905"/>
    </row>
    <row r="21" spans="1:10" x14ac:dyDescent="0.2">
      <c r="A21" s="901">
        <v>2012</v>
      </c>
      <c r="B21" s="902">
        <v>847795</v>
      </c>
      <c r="C21" s="902">
        <v>821832</v>
      </c>
      <c r="D21" s="902">
        <v>717032</v>
      </c>
      <c r="E21" s="903">
        <v>2386660</v>
      </c>
      <c r="G21" s="905"/>
      <c r="H21" s="905"/>
      <c r="I21" s="905"/>
      <c r="J21" s="905"/>
    </row>
    <row r="22" spans="1:10" x14ac:dyDescent="0.2">
      <c r="A22" s="901">
        <v>2013</v>
      </c>
      <c r="B22" s="902">
        <v>870316</v>
      </c>
      <c r="C22" s="902">
        <v>813051</v>
      </c>
      <c r="D22" s="902">
        <v>716976</v>
      </c>
      <c r="E22" s="903">
        <v>2400342</v>
      </c>
      <c r="G22" s="905"/>
      <c r="H22" s="905"/>
      <c r="I22" s="905"/>
      <c r="J22" s="905"/>
    </row>
    <row r="23" spans="1:10" x14ac:dyDescent="0.2">
      <c r="A23" s="901">
        <v>2014</v>
      </c>
      <c r="B23" s="902">
        <v>880426</v>
      </c>
      <c r="C23" s="902">
        <v>821257</v>
      </c>
      <c r="D23" s="902">
        <v>714331</v>
      </c>
      <c r="E23" s="903">
        <v>2416014</v>
      </c>
      <c r="G23" s="905"/>
      <c r="H23" s="905"/>
      <c r="I23" s="905"/>
      <c r="J23" s="905"/>
    </row>
    <row r="24" spans="1:10" x14ac:dyDescent="0.2">
      <c r="A24" s="901">
        <v>2015</v>
      </c>
      <c r="B24" s="902">
        <v>887514</v>
      </c>
      <c r="C24" s="902">
        <v>844779</v>
      </c>
      <c r="D24" s="902">
        <v>697650</v>
      </c>
      <c r="E24" s="903">
        <v>2429943</v>
      </c>
      <c r="G24" s="905"/>
      <c r="H24" s="905"/>
      <c r="I24" s="905"/>
      <c r="J24" s="905"/>
    </row>
    <row r="25" spans="1:10" x14ac:dyDescent="0.2">
      <c r="A25" s="901">
        <v>2016</v>
      </c>
      <c r="B25" s="902">
        <v>903547</v>
      </c>
      <c r="C25" s="902">
        <v>847719</v>
      </c>
      <c r="D25" s="902">
        <v>694905</v>
      </c>
      <c r="E25" s="903">
        <v>2446171</v>
      </c>
      <c r="G25" s="905"/>
      <c r="H25" s="905"/>
      <c r="I25" s="905"/>
      <c r="J25" s="905"/>
    </row>
    <row r="26" spans="1:10" x14ac:dyDescent="0.2">
      <c r="A26" s="901">
        <v>2017</v>
      </c>
      <c r="B26" s="906">
        <v>885052</v>
      </c>
      <c r="C26" s="902">
        <v>850835</v>
      </c>
      <c r="D26" s="902">
        <v>726850</v>
      </c>
      <c r="E26" s="903">
        <v>2462736</v>
      </c>
      <c r="G26" s="905"/>
      <c r="H26" s="905"/>
      <c r="I26" s="905"/>
      <c r="J26" s="905"/>
    </row>
    <row r="27" spans="1:10" x14ac:dyDescent="0.2">
      <c r="A27" s="907"/>
      <c r="B27" s="908"/>
      <c r="C27" s="908"/>
      <c r="D27" s="909"/>
      <c r="E27" s="910"/>
      <c r="G27" s="905"/>
      <c r="H27" s="905"/>
    </row>
    <row r="28" spans="1:10" x14ac:dyDescent="0.2">
      <c r="A28" s="911"/>
      <c r="B28" s="902"/>
      <c r="C28" s="902"/>
      <c r="D28" s="902"/>
      <c r="E28" s="902"/>
      <c r="G28" s="905"/>
      <c r="H28" s="905"/>
    </row>
    <row r="29" spans="1:10" x14ac:dyDescent="0.2">
      <c r="A29" s="912" t="s">
        <v>137</v>
      </c>
      <c r="B29" s="902"/>
      <c r="C29" s="902"/>
      <c r="D29" s="902"/>
      <c r="E29" s="902"/>
      <c r="G29" s="905"/>
      <c r="H29" s="905"/>
    </row>
    <row r="30" spans="1:10" x14ac:dyDescent="0.2">
      <c r="A30" s="1383" t="s">
        <v>744</v>
      </c>
      <c r="B30" s="1383"/>
      <c r="C30" s="1383"/>
      <c r="D30" s="1383"/>
      <c r="E30" s="1383"/>
    </row>
    <row r="32" spans="1:10" x14ac:dyDescent="0.2">
      <c r="A32" s="1082" t="s">
        <v>22</v>
      </c>
      <c r="B32" s="1082"/>
    </row>
  </sheetData>
  <mergeCells count="10">
    <mergeCell ref="A30:E30"/>
    <mergeCell ref="A32:B32"/>
    <mergeCell ref="A1:F1"/>
    <mergeCell ref="H1:I1"/>
    <mergeCell ref="A3:F3"/>
    <mergeCell ref="A5:A8"/>
    <mergeCell ref="B5:B8"/>
    <mergeCell ref="C5:C8"/>
    <mergeCell ref="D5:D8"/>
    <mergeCell ref="E5:E8"/>
  </mergeCells>
  <hyperlinks>
    <hyperlink ref="H1" location="Contents!A1" display="back to conten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sqref="A1:G1"/>
    </sheetView>
  </sheetViews>
  <sheetFormatPr defaultRowHeight="12.75" x14ac:dyDescent="0.2"/>
  <cols>
    <col min="1" max="1" width="13.85546875" style="914" customWidth="1"/>
    <col min="2" max="3" width="9.140625" style="914"/>
    <col min="4" max="4" width="10.7109375" style="914" customWidth="1"/>
    <col min="5" max="5" width="9.140625" style="914"/>
    <col min="6" max="9" width="9.140625" style="915"/>
    <col min="10" max="10" width="10.42578125" style="914" bestFit="1" customWidth="1"/>
    <col min="11" max="16384" width="9.140625" style="914"/>
  </cols>
  <sheetData>
    <row r="1" spans="1:12" s="378" customFormat="1" ht="18" customHeight="1" x14ac:dyDescent="0.25">
      <c r="A1" s="1031" t="s">
        <v>734</v>
      </c>
      <c r="B1" s="1031"/>
      <c r="C1" s="1031"/>
      <c r="D1" s="1031"/>
      <c r="E1" s="1031"/>
      <c r="F1" s="1031"/>
      <c r="G1" s="1031"/>
      <c r="I1" s="992" t="s">
        <v>24</v>
      </c>
      <c r="J1" s="992"/>
    </row>
    <row r="2" spans="1:12" s="378" customFormat="1" ht="15" customHeight="1" x14ac:dyDescent="0.25">
      <c r="A2" s="870"/>
      <c r="B2" s="870"/>
      <c r="C2" s="870"/>
      <c r="D2" s="870"/>
      <c r="E2" s="870"/>
      <c r="F2" s="870"/>
      <c r="G2" s="870"/>
      <c r="H2" s="871"/>
      <c r="I2" s="6"/>
      <c r="J2" s="872"/>
    </row>
    <row r="3" spans="1:12" x14ac:dyDescent="0.2">
      <c r="A3" s="913" t="s">
        <v>745</v>
      </c>
      <c r="K3" s="992"/>
      <c r="L3" s="992"/>
    </row>
    <row r="4" spans="1:12" x14ac:dyDescent="0.2">
      <c r="A4" s="913"/>
    </row>
    <row r="5" spans="1:12" x14ac:dyDescent="0.2">
      <c r="A5" s="1393" t="s">
        <v>527</v>
      </c>
      <c r="B5" s="1395" t="s">
        <v>746</v>
      </c>
      <c r="C5" s="1395" t="s">
        <v>747</v>
      </c>
    </row>
    <row r="6" spans="1:12" x14ac:dyDescent="0.2">
      <c r="A6" s="1394"/>
      <c r="B6" s="1396"/>
      <c r="C6" s="1396"/>
    </row>
    <row r="7" spans="1:12" x14ac:dyDescent="0.2">
      <c r="D7" s="916"/>
      <c r="E7" s="916"/>
    </row>
    <row r="8" spans="1:12" x14ac:dyDescent="0.2">
      <c r="A8" s="915" t="s">
        <v>748</v>
      </c>
      <c r="B8" s="917">
        <v>0.04</v>
      </c>
      <c r="C8" s="918">
        <v>0.03</v>
      </c>
      <c r="D8" s="916"/>
      <c r="E8" s="916"/>
    </row>
    <row r="9" spans="1:12" x14ac:dyDescent="0.2">
      <c r="A9" s="915" t="s">
        <v>220</v>
      </c>
      <c r="B9" s="917">
        <v>7.0000000000000007E-2</v>
      </c>
      <c r="C9" s="918">
        <v>0.08</v>
      </c>
      <c r="D9" s="916"/>
      <c r="E9" s="916"/>
    </row>
    <row r="10" spans="1:12" x14ac:dyDescent="0.2">
      <c r="A10" s="915" t="s">
        <v>221</v>
      </c>
      <c r="B10" s="917">
        <v>0.12</v>
      </c>
      <c r="C10" s="918">
        <v>0.18</v>
      </c>
      <c r="D10" s="916"/>
      <c r="E10" s="916"/>
    </row>
    <row r="11" spans="1:12" x14ac:dyDescent="0.2">
      <c r="A11" s="915" t="s">
        <v>222</v>
      </c>
      <c r="B11" s="917">
        <v>0.13</v>
      </c>
      <c r="C11" s="918">
        <v>0.21</v>
      </c>
      <c r="D11" s="916"/>
      <c r="E11" s="916"/>
    </row>
    <row r="12" spans="1:12" x14ac:dyDescent="0.2">
      <c r="A12" s="915" t="s">
        <v>223</v>
      </c>
      <c r="B12" s="917">
        <v>0.12</v>
      </c>
      <c r="C12" s="918">
        <v>0.23</v>
      </c>
      <c r="D12" s="916"/>
      <c r="E12" s="916"/>
    </row>
    <row r="13" spans="1:12" x14ac:dyDescent="0.2">
      <c r="A13" s="915" t="s">
        <v>224</v>
      </c>
      <c r="B13" s="917">
        <v>0.12</v>
      </c>
      <c r="C13" s="918">
        <v>0.22</v>
      </c>
      <c r="D13" s="916"/>
      <c r="E13" s="916"/>
    </row>
    <row r="14" spans="1:12" x14ac:dyDescent="0.2">
      <c r="A14" s="915" t="s">
        <v>749</v>
      </c>
      <c r="B14" s="917">
        <v>0.13</v>
      </c>
      <c r="C14" s="918">
        <v>0.23</v>
      </c>
      <c r="D14" s="916"/>
      <c r="E14" s="916"/>
    </row>
    <row r="15" spans="1:12" x14ac:dyDescent="0.2">
      <c r="A15" s="915" t="s">
        <v>750</v>
      </c>
      <c r="B15" s="917">
        <v>0.17</v>
      </c>
      <c r="C15" s="918">
        <v>0.22</v>
      </c>
      <c r="D15" s="916"/>
      <c r="E15" s="916"/>
    </row>
    <row r="16" spans="1:12" x14ac:dyDescent="0.2">
      <c r="A16" s="915" t="s">
        <v>751</v>
      </c>
      <c r="B16" s="917">
        <v>0.2</v>
      </c>
      <c r="C16" s="918">
        <v>0.22</v>
      </c>
      <c r="D16" s="916"/>
      <c r="E16" s="916"/>
    </row>
    <row r="17" spans="1:10" x14ac:dyDescent="0.2">
      <c r="A17" s="915" t="s">
        <v>752</v>
      </c>
      <c r="B17" s="917">
        <v>0.22</v>
      </c>
      <c r="C17" s="918">
        <v>0.22</v>
      </c>
      <c r="D17" s="916"/>
      <c r="E17" s="916"/>
    </row>
    <row r="18" spans="1:10" x14ac:dyDescent="0.2">
      <c r="A18" s="915" t="s">
        <v>753</v>
      </c>
      <c r="B18" s="917">
        <v>0.27</v>
      </c>
      <c r="C18" s="918">
        <v>0.21</v>
      </c>
      <c r="D18" s="916"/>
      <c r="E18" s="916"/>
    </row>
    <row r="19" spans="1:10" x14ac:dyDescent="0.2">
      <c r="A19" s="915" t="s">
        <v>754</v>
      </c>
      <c r="B19" s="917">
        <v>0.34</v>
      </c>
      <c r="C19" s="918">
        <v>0.21</v>
      </c>
      <c r="D19" s="916"/>
      <c r="E19" s="916"/>
    </row>
    <row r="20" spans="1:10" x14ac:dyDescent="0.2">
      <c r="A20" s="915" t="s">
        <v>755</v>
      </c>
      <c r="B20" s="917">
        <v>0.44</v>
      </c>
      <c r="C20" s="918">
        <v>0.24</v>
      </c>
      <c r="D20" s="916"/>
      <c r="E20" s="916"/>
    </row>
    <row r="21" spans="1:10" x14ac:dyDescent="0.2">
      <c r="A21" s="915" t="s">
        <v>756</v>
      </c>
      <c r="B21" s="917">
        <v>0.56999999999999995</v>
      </c>
      <c r="C21" s="918">
        <v>0.3</v>
      </c>
      <c r="D21" s="916"/>
      <c r="E21" s="916"/>
    </row>
    <row r="22" spans="1:10" x14ac:dyDescent="0.2">
      <c r="A22" s="915" t="s">
        <v>757</v>
      </c>
      <c r="B22" s="917">
        <v>0.64</v>
      </c>
      <c r="C22" s="918">
        <v>0.39</v>
      </c>
      <c r="D22" s="916"/>
      <c r="E22" s="916"/>
    </row>
    <row r="23" spans="1:10" x14ac:dyDescent="0.2">
      <c r="A23" s="915" t="s">
        <v>758</v>
      </c>
      <c r="B23" s="917">
        <v>0.61</v>
      </c>
      <c r="C23" s="918">
        <v>0.43</v>
      </c>
      <c r="D23" s="916"/>
      <c r="E23" s="916"/>
    </row>
    <row r="24" spans="1:10" x14ac:dyDescent="0.2">
      <c r="A24" s="919"/>
      <c r="B24" s="919"/>
      <c r="C24" s="919"/>
    </row>
    <row r="25" spans="1:10" x14ac:dyDescent="0.2">
      <c r="A25" s="915"/>
      <c r="B25" s="915"/>
      <c r="C25" s="915"/>
    </row>
    <row r="26" spans="1:10" x14ac:dyDescent="0.2">
      <c r="A26" s="1397" t="s">
        <v>137</v>
      </c>
      <c r="B26" s="1397"/>
    </row>
    <row r="27" spans="1:10" x14ac:dyDescent="0.2">
      <c r="A27" s="1398" t="s">
        <v>759</v>
      </c>
      <c r="B27" s="1398"/>
      <c r="C27" s="1398"/>
      <c r="D27" s="1398"/>
      <c r="E27" s="1398"/>
      <c r="F27" s="1398"/>
      <c r="G27" s="1398"/>
      <c r="H27" s="1398"/>
    </row>
    <row r="28" spans="1:10" ht="14.25" customHeight="1" x14ac:dyDescent="0.2">
      <c r="A28" s="1398" t="s">
        <v>760</v>
      </c>
      <c r="B28" s="1398"/>
      <c r="C28" s="1398"/>
      <c r="D28" s="1398"/>
      <c r="E28" s="1398"/>
      <c r="F28" s="1398"/>
      <c r="G28" s="1398"/>
      <c r="H28" s="1398"/>
      <c r="I28" s="920"/>
      <c r="J28" s="920"/>
    </row>
    <row r="29" spans="1:10" x14ac:dyDescent="0.2">
      <c r="A29" s="1398" t="s">
        <v>761</v>
      </c>
      <c r="B29" s="1398"/>
      <c r="C29" s="1398"/>
      <c r="D29" s="1398"/>
      <c r="E29" s="1398"/>
      <c r="F29" s="1398"/>
      <c r="G29" s="1398"/>
      <c r="H29" s="1398"/>
    </row>
    <row r="31" spans="1:10" x14ac:dyDescent="0.2">
      <c r="A31" s="1399" t="s">
        <v>22</v>
      </c>
      <c r="B31" s="1400"/>
    </row>
  </sheetData>
  <mergeCells count="11">
    <mergeCell ref="A26:B26"/>
    <mergeCell ref="A27:H27"/>
    <mergeCell ref="A28:H28"/>
    <mergeCell ref="A29:H29"/>
    <mergeCell ref="A31:B31"/>
    <mergeCell ref="A1:G1"/>
    <mergeCell ref="I1:J1"/>
    <mergeCell ref="K3:L3"/>
    <mergeCell ref="A5:A6"/>
    <mergeCell ref="B5:B6"/>
    <mergeCell ref="C5:C6"/>
  </mergeCells>
  <hyperlinks>
    <hyperlink ref="I1" location="Contents!A1" display="back to contents"/>
  </hyperlinks>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zoomScaleNormal="100" workbookViewId="0">
      <selection sqref="A1:F1"/>
    </sheetView>
  </sheetViews>
  <sheetFormatPr defaultRowHeight="12.75" x14ac:dyDescent="0.2"/>
  <cols>
    <col min="1" max="1" width="14.5703125" style="929" customWidth="1"/>
    <col min="2" max="2" width="12.42578125" style="942" customWidth="1"/>
    <col min="3" max="3" width="20.5703125" style="942" customWidth="1"/>
    <col min="4" max="16384" width="9.140625" style="925"/>
  </cols>
  <sheetData>
    <row r="1" spans="1:10" s="914" customFormat="1" ht="18" customHeight="1" x14ac:dyDescent="0.25">
      <c r="A1" s="1031" t="s">
        <v>734</v>
      </c>
      <c r="B1" s="1031"/>
      <c r="C1" s="1031"/>
      <c r="D1" s="1031"/>
      <c r="E1" s="1031"/>
      <c r="F1" s="1031"/>
      <c r="G1" s="921"/>
      <c r="H1" s="1029" t="s">
        <v>24</v>
      </c>
      <c r="I1" s="1029"/>
      <c r="J1" s="1029"/>
    </row>
    <row r="2" spans="1:10" s="914" customFormat="1" ht="15" customHeight="1" x14ac:dyDescent="0.25">
      <c r="A2" s="870"/>
      <c r="B2" s="870"/>
      <c r="C2" s="870"/>
      <c r="D2" s="870"/>
      <c r="E2" s="870"/>
      <c r="F2" s="870"/>
      <c r="G2" s="870"/>
      <c r="H2" s="871"/>
      <c r="I2" s="6"/>
      <c r="J2" s="872"/>
    </row>
    <row r="3" spans="1:10" ht="12.75" customHeight="1" x14ac:dyDescent="0.25">
      <c r="A3" s="922" t="s">
        <v>762</v>
      </c>
      <c r="B3" s="923"/>
      <c r="C3" s="923"/>
      <c r="D3" s="924"/>
      <c r="E3" s="924"/>
    </row>
    <row r="4" spans="1:10" s="928" customFormat="1" ht="12.75" customHeight="1" x14ac:dyDescent="0.25">
      <c r="A4" s="926"/>
      <c r="B4" s="927"/>
      <c r="C4" s="927"/>
    </row>
    <row r="5" spans="1:10" s="928" customFormat="1" ht="12.75" customHeight="1" x14ac:dyDescent="0.2">
      <c r="A5" s="1401" t="s">
        <v>165</v>
      </c>
      <c r="B5" s="1404" t="s">
        <v>763</v>
      </c>
      <c r="C5" s="1404" t="s">
        <v>764</v>
      </c>
    </row>
    <row r="6" spans="1:10" s="928" customFormat="1" ht="12.75" customHeight="1" x14ac:dyDescent="0.2">
      <c r="A6" s="1402"/>
      <c r="B6" s="1405"/>
      <c r="C6" s="1405"/>
    </row>
    <row r="7" spans="1:10" s="929" customFormat="1" x14ac:dyDescent="0.2">
      <c r="A7" s="1403"/>
      <c r="B7" s="1406"/>
      <c r="C7" s="1406"/>
    </row>
    <row r="8" spans="1:10" x14ac:dyDescent="0.2">
      <c r="B8" s="930"/>
      <c r="C8" s="931"/>
      <c r="G8" s="932"/>
    </row>
    <row r="9" spans="1:10" x14ac:dyDescent="0.2">
      <c r="A9" s="929">
        <v>1998</v>
      </c>
      <c r="B9" s="930">
        <v>2153365</v>
      </c>
      <c r="C9" s="931">
        <f>B9/1000000</f>
        <v>2.153365</v>
      </c>
      <c r="G9" s="932"/>
    </row>
    <row r="10" spans="1:10" x14ac:dyDescent="0.2">
      <c r="A10" s="929">
        <v>1999</v>
      </c>
      <c r="B10" s="930">
        <v>2165819</v>
      </c>
      <c r="C10" s="931">
        <f>B10/1000000</f>
        <v>2.1658189999999999</v>
      </c>
      <c r="G10" s="932"/>
    </row>
    <row r="11" spans="1:10" x14ac:dyDescent="0.2">
      <c r="A11" s="929">
        <v>2000</v>
      </c>
      <c r="B11" s="930">
        <v>2177484</v>
      </c>
      <c r="C11" s="931">
        <f>B11/1000000</f>
        <v>2.1774840000000002</v>
      </c>
      <c r="G11" s="932"/>
    </row>
    <row r="12" spans="1:10" x14ac:dyDescent="0.2">
      <c r="A12" s="933">
        <v>2001</v>
      </c>
      <c r="B12" s="930">
        <v>2194564.4049</v>
      </c>
      <c r="C12" s="931">
        <f t="shared" ref="C12:C52" si="0">B12/1000000</f>
        <v>2.1945644048999999</v>
      </c>
      <c r="G12" s="932"/>
    </row>
    <row r="13" spans="1:10" x14ac:dyDescent="0.2">
      <c r="A13" s="933">
        <v>2002</v>
      </c>
      <c r="B13" s="930">
        <v>2211429.8775999998</v>
      </c>
      <c r="C13" s="931">
        <f t="shared" si="0"/>
        <v>2.2114298775999996</v>
      </c>
      <c r="G13" s="932"/>
    </row>
    <row r="14" spans="1:10" x14ac:dyDescent="0.2">
      <c r="A14" s="933">
        <v>2003</v>
      </c>
      <c r="B14" s="930">
        <v>2230797.1855000001</v>
      </c>
      <c r="C14" s="931">
        <f t="shared" si="0"/>
        <v>2.2307971855000002</v>
      </c>
      <c r="G14" s="932"/>
    </row>
    <row r="15" spans="1:10" x14ac:dyDescent="0.2">
      <c r="A15" s="933">
        <v>2004</v>
      </c>
      <c r="B15" s="930">
        <v>2251261.7177999998</v>
      </c>
      <c r="C15" s="931">
        <f t="shared" si="0"/>
        <v>2.2512617177999998</v>
      </c>
      <c r="G15" s="932"/>
    </row>
    <row r="16" spans="1:10" x14ac:dyDescent="0.2">
      <c r="A16" s="933">
        <v>2005</v>
      </c>
      <c r="B16" s="930">
        <v>2274283.0104999999</v>
      </c>
      <c r="C16" s="931">
        <f t="shared" si="0"/>
        <v>2.2742830105</v>
      </c>
      <c r="G16" s="932"/>
    </row>
    <row r="17" spans="1:7" x14ac:dyDescent="0.2">
      <c r="A17" s="933">
        <v>2006</v>
      </c>
      <c r="B17" s="930">
        <v>2295185.4191000001</v>
      </c>
      <c r="C17" s="931">
        <f t="shared" si="0"/>
        <v>2.2951854191000001</v>
      </c>
      <c r="G17" s="932"/>
    </row>
    <row r="18" spans="1:7" x14ac:dyDescent="0.2">
      <c r="A18" s="933">
        <v>2007</v>
      </c>
      <c r="B18" s="930">
        <v>2318965.9515</v>
      </c>
      <c r="C18" s="931">
        <f t="shared" si="0"/>
        <v>2.3189659515000001</v>
      </c>
      <c r="G18" s="932"/>
    </row>
    <row r="19" spans="1:7" x14ac:dyDescent="0.2">
      <c r="A19" s="933">
        <v>2008</v>
      </c>
      <c r="B19" s="930">
        <v>2337966.6294</v>
      </c>
      <c r="C19" s="931">
        <f t="shared" si="0"/>
        <v>2.3379666293999999</v>
      </c>
      <c r="G19" s="932"/>
    </row>
    <row r="20" spans="1:7" x14ac:dyDescent="0.2">
      <c r="A20" s="933">
        <v>2009</v>
      </c>
      <c r="B20" s="930">
        <v>2351780.0593999997</v>
      </c>
      <c r="C20" s="931">
        <f t="shared" si="0"/>
        <v>2.3517800593999998</v>
      </c>
      <c r="G20" s="932"/>
    </row>
    <row r="21" spans="1:7" x14ac:dyDescent="0.2">
      <c r="A21" s="933">
        <v>2010</v>
      </c>
      <c r="B21" s="930">
        <v>2364850.0190000003</v>
      </c>
      <c r="C21" s="931">
        <f t="shared" si="0"/>
        <v>2.3648500190000004</v>
      </c>
      <c r="G21" s="932"/>
    </row>
    <row r="22" spans="1:7" x14ac:dyDescent="0.2">
      <c r="A22" s="933">
        <v>2011</v>
      </c>
      <c r="B22" s="930">
        <v>2376424</v>
      </c>
      <c r="C22" s="931">
        <f t="shared" si="0"/>
        <v>2.3764240000000001</v>
      </c>
      <c r="G22" s="932"/>
    </row>
    <row r="23" spans="1:7" x14ac:dyDescent="0.2">
      <c r="A23" s="933">
        <v>2012</v>
      </c>
      <c r="B23" s="930">
        <v>2386660</v>
      </c>
      <c r="C23" s="931">
        <f t="shared" si="0"/>
        <v>2.38666</v>
      </c>
      <c r="G23" s="932"/>
    </row>
    <row r="24" spans="1:7" x14ac:dyDescent="0.2">
      <c r="A24" s="933">
        <v>2013</v>
      </c>
      <c r="B24" s="930">
        <v>2400342</v>
      </c>
      <c r="C24" s="931">
        <f t="shared" si="0"/>
        <v>2.4003420000000002</v>
      </c>
      <c r="G24" s="932"/>
    </row>
    <row r="25" spans="1:7" x14ac:dyDescent="0.2">
      <c r="A25" s="933">
        <v>2014</v>
      </c>
      <c r="B25" s="930">
        <v>2416014</v>
      </c>
      <c r="C25" s="931">
        <f t="shared" si="0"/>
        <v>2.4160140000000001</v>
      </c>
      <c r="G25" s="932"/>
    </row>
    <row r="26" spans="1:7" x14ac:dyDescent="0.2">
      <c r="A26" s="933">
        <v>2015</v>
      </c>
      <c r="B26" s="930">
        <v>2429943</v>
      </c>
      <c r="C26" s="931">
        <f t="shared" si="0"/>
        <v>2.4299430000000002</v>
      </c>
      <c r="G26" s="932"/>
    </row>
    <row r="27" spans="1:7" x14ac:dyDescent="0.2">
      <c r="A27" s="933">
        <v>2016</v>
      </c>
      <c r="B27" s="930">
        <v>2446171</v>
      </c>
      <c r="C27" s="931">
        <f t="shared" si="0"/>
        <v>2.4461710000000001</v>
      </c>
      <c r="G27" s="932"/>
    </row>
    <row r="28" spans="1:7" x14ac:dyDescent="0.2">
      <c r="A28" s="933">
        <v>2017</v>
      </c>
      <c r="B28" s="930">
        <v>2462736</v>
      </c>
      <c r="C28" s="931">
        <f t="shared" si="0"/>
        <v>2.462736</v>
      </c>
      <c r="G28" s="932"/>
    </row>
    <row r="29" spans="1:7" x14ac:dyDescent="0.2">
      <c r="A29" s="933">
        <v>2018</v>
      </c>
      <c r="B29" s="930">
        <v>2477275</v>
      </c>
      <c r="C29" s="931">
        <f t="shared" si="0"/>
        <v>2.4772750000000001</v>
      </c>
      <c r="D29" s="934"/>
      <c r="G29" s="932"/>
    </row>
    <row r="30" spans="1:7" x14ac:dyDescent="0.2">
      <c r="A30" s="935">
        <v>2019</v>
      </c>
      <c r="B30" s="936">
        <v>2501209</v>
      </c>
      <c r="C30" s="937">
        <f t="shared" si="0"/>
        <v>2.5012089999999998</v>
      </c>
      <c r="D30" s="938">
        <v>2.5012089999999998</v>
      </c>
      <c r="G30" s="932"/>
    </row>
    <row r="31" spans="1:7" x14ac:dyDescent="0.2">
      <c r="A31" s="935">
        <v>2020</v>
      </c>
      <c r="B31" s="936">
        <v>2518232</v>
      </c>
      <c r="C31" s="937">
        <f t="shared" si="0"/>
        <v>2.5182319999999998</v>
      </c>
      <c r="D31" s="938">
        <v>2.5182319999999998</v>
      </c>
      <c r="G31" s="932"/>
    </row>
    <row r="32" spans="1:7" x14ac:dyDescent="0.2">
      <c r="A32" s="935">
        <v>2021</v>
      </c>
      <c r="B32" s="936">
        <v>2534461</v>
      </c>
      <c r="C32" s="937">
        <f t="shared" si="0"/>
        <v>2.5344609999999999</v>
      </c>
      <c r="D32" s="938">
        <v>2.5344609999999999</v>
      </c>
      <c r="G32" s="932"/>
    </row>
    <row r="33" spans="1:7" x14ac:dyDescent="0.2">
      <c r="A33" s="935">
        <v>2022</v>
      </c>
      <c r="B33" s="936">
        <v>2550015</v>
      </c>
      <c r="C33" s="937">
        <f t="shared" si="0"/>
        <v>2.5500150000000001</v>
      </c>
      <c r="D33" s="938">
        <v>2.5500150000000001</v>
      </c>
      <c r="G33" s="932"/>
    </row>
    <row r="34" spans="1:7" x14ac:dyDescent="0.2">
      <c r="A34" s="935">
        <v>2023</v>
      </c>
      <c r="B34" s="936">
        <v>2564015</v>
      </c>
      <c r="C34" s="937">
        <f t="shared" si="0"/>
        <v>2.5640149999999999</v>
      </c>
      <c r="D34" s="938">
        <v>2.5640149999999999</v>
      </c>
      <c r="G34" s="932"/>
    </row>
    <row r="35" spans="1:7" x14ac:dyDescent="0.2">
      <c r="A35" s="935">
        <v>2024</v>
      </c>
      <c r="B35" s="936">
        <v>2577783</v>
      </c>
      <c r="C35" s="937">
        <f t="shared" si="0"/>
        <v>2.5777830000000002</v>
      </c>
      <c r="D35" s="938">
        <v>2.5777830000000002</v>
      </c>
      <c r="G35" s="932"/>
    </row>
    <row r="36" spans="1:7" x14ac:dyDescent="0.2">
      <c r="A36" s="935">
        <v>2025</v>
      </c>
      <c r="B36" s="936">
        <v>2590889</v>
      </c>
      <c r="C36" s="937">
        <f t="shared" si="0"/>
        <v>2.5908890000000002</v>
      </c>
      <c r="D36" s="938">
        <v>2.5908890000000002</v>
      </c>
      <c r="G36" s="932"/>
    </row>
    <row r="37" spans="1:7" x14ac:dyDescent="0.2">
      <c r="A37" s="935">
        <v>2026</v>
      </c>
      <c r="B37" s="936">
        <v>2603641</v>
      </c>
      <c r="C37" s="937">
        <f t="shared" si="0"/>
        <v>2.6036410000000001</v>
      </c>
      <c r="D37" s="938">
        <v>2.6036410000000001</v>
      </c>
      <c r="G37" s="932"/>
    </row>
    <row r="38" spans="1:7" x14ac:dyDescent="0.2">
      <c r="A38" s="935">
        <v>2027</v>
      </c>
      <c r="B38" s="936">
        <v>2616908</v>
      </c>
      <c r="C38" s="937">
        <f t="shared" si="0"/>
        <v>2.616908</v>
      </c>
      <c r="D38" s="938">
        <v>2.616908</v>
      </c>
      <c r="G38" s="932"/>
    </row>
    <row r="39" spans="1:7" x14ac:dyDescent="0.2">
      <c r="A39" s="935">
        <v>2028</v>
      </c>
      <c r="B39" s="936">
        <v>2629703</v>
      </c>
      <c r="C39" s="937">
        <f t="shared" si="0"/>
        <v>2.6297030000000001</v>
      </c>
      <c r="D39" s="938">
        <v>2.6297030000000001</v>
      </c>
      <c r="G39" s="932"/>
    </row>
    <row r="40" spans="1:7" x14ac:dyDescent="0.2">
      <c r="A40" s="935">
        <v>2029</v>
      </c>
      <c r="B40" s="936">
        <v>2642191</v>
      </c>
      <c r="C40" s="937">
        <f t="shared" si="0"/>
        <v>2.642191</v>
      </c>
      <c r="D40" s="938">
        <v>2.642191</v>
      </c>
      <c r="G40" s="932"/>
    </row>
    <row r="41" spans="1:7" x14ac:dyDescent="0.2">
      <c r="A41" s="935">
        <v>2030</v>
      </c>
      <c r="B41" s="936">
        <v>2653842</v>
      </c>
      <c r="C41" s="937">
        <f t="shared" si="0"/>
        <v>2.653842</v>
      </c>
      <c r="D41" s="938">
        <v>2.653842</v>
      </c>
      <c r="G41" s="932"/>
    </row>
    <row r="42" spans="1:7" x14ac:dyDescent="0.2">
      <c r="A42" s="935">
        <v>2031</v>
      </c>
      <c r="B42" s="936">
        <v>2665854</v>
      </c>
      <c r="C42" s="937">
        <f t="shared" si="0"/>
        <v>2.6658539999999999</v>
      </c>
      <c r="D42" s="938">
        <v>2.6658539999999999</v>
      </c>
      <c r="G42" s="932"/>
    </row>
    <row r="43" spans="1:7" x14ac:dyDescent="0.2">
      <c r="A43" s="935">
        <v>2032</v>
      </c>
      <c r="B43" s="936">
        <v>2677384</v>
      </c>
      <c r="C43" s="937">
        <f t="shared" si="0"/>
        <v>2.677384</v>
      </c>
      <c r="D43" s="938">
        <v>2.677384</v>
      </c>
      <c r="G43" s="932"/>
    </row>
    <row r="44" spans="1:7" x14ac:dyDescent="0.2">
      <c r="A44" s="935">
        <v>2033</v>
      </c>
      <c r="B44" s="936">
        <v>2688332</v>
      </c>
      <c r="C44" s="937">
        <f t="shared" si="0"/>
        <v>2.6883319999999999</v>
      </c>
      <c r="D44" s="938">
        <v>2.6883319999999999</v>
      </c>
      <c r="G44" s="932"/>
    </row>
    <row r="45" spans="1:7" x14ac:dyDescent="0.2">
      <c r="A45" s="935">
        <v>2034</v>
      </c>
      <c r="B45" s="936">
        <v>2699043</v>
      </c>
      <c r="C45" s="937">
        <f t="shared" si="0"/>
        <v>2.6990430000000001</v>
      </c>
      <c r="D45" s="938">
        <v>2.6990430000000001</v>
      </c>
      <c r="G45" s="932"/>
    </row>
    <row r="46" spans="1:7" x14ac:dyDescent="0.2">
      <c r="A46" s="935">
        <v>2035</v>
      </c>
      <c r="B46" s="936">
        <v>2709036</v>
      </c>
      <c r="C46" s="937">
        <f t="shared" si="0"/>
        <v>2.7090360000000002</v>
      </c>
      <c r="D46" s="938">
        <v>2.7090360000000002</v>
      </c>
      <c r="G46" s="932"/>
    </row>
    <row r="47" spans="1:7" x14ac:dyDescent="0.2">
      <c r="A47" s="935">
        <v>2036</v>
      </c>
      <c r="B47" s="936">
        <v>2719130</v>
      </c>
      <c r="C47" s="937">
        <f t="shared" si="0"/>
        <v>2.7191299999999998</v>
      </c>
      <c r="D47" s="938">
        <v>2.7191299999999998</v>
      </c>
      <c r="G47" s="932"/>
    </row>
    <row r="48" spans="1:7" x14ac:dyDescent="0.2">
      <c r="A48" s="935">
        <v>2037</v>
      </c>
      <c r="B48" s="936">
        <v>2728179</v>
      </c>
      <c r="C48" s="937">
        <f t="shared" si="0"/>
        <v>2.7281789999999999</v>
      </c>
      <c r="D48" s="938">
        <v>2.7281789999999999</v>
      </c>
      <c r="G48" s="932"/>
    </row>
    <row r="49" spans="1:12" x14ac:dyDescent="0.2">
      <c r="A49" s="935">
        <v>2038</v>
      </c>
      <c r="B49" s="936">
        <v>2737425</v>
      </c>
      <c r="C49" s="937">
        <f t="shared" si="0"/>
        <v>2.737425</v>
      </c>
      <c r="D49" s="938">
        <v>2.737425</v>
      </c>
      <c r="G49" s="932"/>
    </row>
    <row r="50" spans="1:12" x14ac:dyDescent="0.2">
      <c r="A50" s="935">
        <v>2039</v>
      </c>
      <c r="B50" s="936">
        <v>2746384</v>
      </c>
      <c r="C50" s="937">
        <f t="shared" si="0"/>
        <v>2.7463839999999999</v>
      </c>
      <c r="D50" s="938">
        <v>2.7463839999999999</v>
      </c>
      <c r="G50" s="932"/>
    </row>
    <row r="51" spans="1:12" x14ac:dyDescent="0.2">
      <c r="A51" s="935">
        <v>2040</v>
      </c>
      <c r="B51" s="936">
        <v>2754825</v>
      </c>
      <c r="C51" s="937">
        <f t="shared" si="0"/>
        <v>2.7548249999999999</v>
      </c>
      <c r="D51" s="938">
        <v>2.7548249999999999</v>
      </c>
      <c r="G51" s="932"/>
    </row>
    <row r="52" spans="1:12" x14ac:dyDescent="0.2">
      <c r="A52" s="935">
        <v>2041</v>
      </c>
      <c r="B52" s="936">
        <v>2763089</v>
      </c>
      <c r="C52" s="937">
        <f t="shared" si="0"/>
        <v>2.7630889999999999</v>
      </c>
      <c r="D52" s="938">
        <v>2.7630889999999999</v>
      </c>
      <c r="G52" s="932"/>
    </row>
    <row r="53" spans="1:12" s="942" customFormat="1" x14ac:dyDescent="0.2">
      <c r="A53" s="939"/>
      <c r="B53" s="940"/>
      <c r="C53" s="941"/>
      <c r="D53" s="925"/>
      <c r="E53" s="925"/>
      <c r="F53" s="925"/>
      <c r="G53" s="925"/>
      <c r="H53" s="925"/>
      <c r="I53" s="925"/>
      <c r="J53" s="925"/>
      <c r="K53" s="925"/>
      <c r="L53" s="925"/>
    </row>
    <row r="54" spans="1:12" s="942" customFormat="1" x14ac:dyDescent="0.2">
      <c r="A54" s="943"/>
      <c r="B54" s="944"/>
      <c r="C54" s="945"/>
      <c r="D54" s="925"/>
      <c r="E54" s="925"/>
      <c r="F54" s="925"/>
      <c r="G54" s="925"/>
      <c r="H54" s="925"/>
      <c r="I54" s="925"/>
      <c r="J54" s="925"/>
      <c r="K54" s="925"/>
      <c r="L54" s="925"/>
    </row>
    <row r="55" spans="1:12" s="942" customFormat="1" x14ac:dyDescent="0.2">
      <c r="A55" s="912" t="s">
        <v>137</v>
      </c>
      <c r="B55" s="902"/>
      <c r="C55" s="902"/>
      <c r="D55" s="902"/>
      <c r="E55" s="902"/>
      <c r="F55" s="925"/>
      <c r="G55" s="925"/>
      <c r="H55" s="925"/>
      <c r="I55" s="925"/>
      <c r="J55" s="925"/>
      <c r="K55" s="925"/>
      <c r="L55" s="925"/>
    </row>
    <row r="56" spans="1:12" x14ac:dyDescent="0.2">
      <c r="A56" s="1407" t="s">
        <v>765</v>
      </c>
      <c r="B56" s="1407"/>
      <c r="C56" s="1407"/>
      <c r="D56" s="1407"/>
      <c r="E56" s="1407"/>
      <c r="F56" s="1407"/>
      <c r="G56" s="1407"/>
      <c r="H56" s="1407"/>
    </row>
    <row r="57" spans="1:12" ht="8.25" customHeight="1" x14ac:dyDescent="0.2">
      <c r="A57" s="895"/>
      <c r="B57" s="895"/>
      <c r="C57" s="895"/>
      <c r="D57" s="895"/>
      <c r="E57" s="895"/>
    </row>
    <row r="58" spans="1:12" x14ac:dyDescent="0.2">
      <c r="A58" s="1082" t="s">
        <v>22</v>
      </c>
      <c r="B58" s="1082"/>
      <c r="C58" s="895"/>
      <c r="D58" s="895"/>
      <c r="E58" s="895"/>
    </row>
  </sheetData>
  <mergeCells count="7">
    <mergeCell ref="A58:B58"/>
    <mergeCell ref="H1:J1"/>
    <mergeCell ref="A1:F1"/>
    <mergeCell ref="A5:A7"/>
    <mergeCell ref="B5:B7"/>
    <mergeCell ref="C5:C7"/>
    <mergeCell ref="A56:H56"/>
  </mergeCells>
  <hyperlinks>
    <hyperlink ref="H1" location="Contents!A1" display="back to conten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workbookViewId="0">
      <selection sqref="A1:F1"/>
    </sheetView>
  </sheetViews>
  <sheetFormatPr defaultRowHeight="12.75" x14ac:dyDescent="0.2"/>
  <cols>
    <col min="1" max="1" width="22.7109375" style="213" customWidth="1"/>
    <col min="2" max="16384" width="9.140625" style="213"/>
  </cols>
  <sheetData>
    <row r="1" spans="1:12" ht="18" customHeight="1" x14ac:dyDescent="0.25">
      <c r="A1" s="1031" t="s">
        <v>734</v>
      </c>
      <c r="B1" s="1031"/>
      <c r="C1" s="1031"/>
      <c r="D1" s="1031"/>
      <c r="E1" s="1031"/>
      <c r="F1" s="1031"/>
      <c r="G1" s="870"/>
      <c r="H1" s="1029" t="s">
        <v>24</v>
      </c>
      <c r="I1" s="1029"/>
      <c r="K1" s="6"/>
      <c r="L1" s="6"/>
    </row>
    <row r="2" spans="1:12" ht="15" customHeight="1" x14ac:dyDescent="0.25">
      <c r="A2" s="870"/>
      <c r="B2" s="870"/>
      <c r="C2" s="870"/>
      <c r="D2" s="870"/>
      <c r="E2" s="870"/>
      <c r="F2" s="870"/>
      <c r="G2" s="870"/>
      <c r="K2" s="6"/>
      <c r="L2" s="872"/>
    </row>
    <row r="3" spans="1:12" s="214" customFormat="1" x14ac:dyDescent="0.2">
      <c r="A3" s="1096" t="s">
        <v>766</v>
      </c>
      <c r="B3" s="1409"/>
      <c r="C3" s="1409"/>
      <c r="D3" s="1409"/>
      <c r="E3" s="1409"/>
      <c r="F3" s="1409"/>
      <c r="G3" s="1409"/>
    </row>
    <row r="4" spans="1:12" ht="15" customHeight="1" x14ac:dyDescent="0.2">
      <c r="A4" s="1410" t="s">
        <v>767</v>
      </c>
      <c r="B4" s="1410"/>
      <c r="C4" s="1410"/>
      <c r="D4" s="1410"/>
      <c r="E4" s="1410"/>
    </row>
    <row r="6" spans="1:12" x14ac:dyDescent="0.2">
      <c r="A6" s="1121" t="s">
        <v>768</v>
      </c>
      <c r="B6" s="1127">
        <v>2018</v>
      </c>
      <c r="C6" s="1127">
        <v>2041</v>
      </c>
    </row>
    <row r="7" spans="1:12" x14ac:dyDescent="0.2">
      <c r="A7" s="1122"/>
      <c r="B7" s="1128"/>
      <c r="C7" s="1128"/>
      <c r="D7" s="234"/>
    </row>
    <row r="8" spans="1:12" x14ac:dyDescent="0.2">
      <c r="A8" s="814"/>
      <c r="B8" s="946"/>
      <c r="C8" s="946"/>
      <c r="D8" s="234"/>
    </row>
    <row r="9" spans="1:12" x14ac:dyDescent="0.2">
      <c r="A9" s="234" t="s">
        <v>769</v>
      </c>
      <c r="B9" s="250">
        <v>914048</v>
      </c>
      <c r="C9" s="250">
        <v>1141616</v>
      </c>
      <c r="D9" s="916"/>
      <c r="H9" s="947"/>
      <c r="I9" s="947"/>
    </row>
    <row r="10" spans="1:12" x14ac:dyDescent="0.2">
      <c r="A10" s="234" t="s">
        <v>770</v>
      </c>
      <c r="B10" s="250">
        <v>777298</v>
      </c>
      <c r="C10" s="250">
        <v>871724</v>
      </c>
      <c r="D10" s="916"/>
      <c r="H10" s="947"/>
      <c r="I10" s="947"/>
    </row>
    <row r="11" spans="1:12" x14ac:dyDescent="0.2">
      <c r="A11" s="234" t="s">
        <v>771</v>
      </c>
      <c r="B11" s="250">
        <v>162752</v>
      </c>
      <c r="C11" s="250">
        <v>194369</v>
      </c>
      <c r="D11" s="916"/>
      <c r="H11" s="947"/>
      <c r="I11" s="947"/>
    </row>
    <row r="12" spans="1:12" x14ac:dyDescent="0.2">
      <c r="A12" s="234" t="s">
        <v>772</v>
      </c>
      <c r="B12" s="250">
        <v>429118.07549999998</v>
      </c>
      <c r="C12" s="250">
        <v>388109</v>
      </c>
      <c r="D12" s="916"/>
      <c r="H12" s="947"/>
      <c r="I12" s="947"/>
    </row>
    <row r="13" spans="1:12" x14ac:dyDescent="0.2">
      <c r="A13" s="234" t="s">
        <v>773</v>
      </c>
      <c r="B13" s="250">
        <v>199886</v>
      </c>
      <c r="C13" s="250">
        <v>167271</v>
      </c>
      <c r="D13" s="916"/>
      <c r="H13" s="947"/>
      <c r="I13" s="947"/>
    </row>
    <row r="14" spans="1:12" x14ac:dyDescent="0.2">
      <c r="A14" s="231"/>
      <c r="B14" s="254"/>
      <c r="C14" s="254"/>
    </row>
    <row r="16" spans="1:12" s="949" customFormat="1" ht="10.5" customHeight="1" x14ac:dyDescent="0.2">
      <c r="A16" s="1408" t="s">
        <v>22</v>
      </c>
      <c r="B16" s="1408"/>
      <c r="C16" s="948"/>
    </row>
    <row r="19" spans="2:3" x14ac:dyDescent="0.2">
      <c r="B19" s="225"/>
      <c r="C19" s="225"/>
    </row>
  </sheetData>
  <mergeCells count="8">
    <mergeCell ref="A16:B16"/>
    <mergeCell ref="A1:F1"/>
    <mergeCell ref="H1:I1"/>
    <mergeCell ref="A3:G3"/>
    <mergeCell ref="A4:E4"/>
    <mergeCell ref="A6:A7"/>
    <mergeCell ref="B6:B7"/>
    <mergeCell ref="C6:C7"/>
  </mergeCells>
  <hyperlinks>
    <hyperlink ref="H1" location="Contents!A1" display="back to contents"/>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161"/>
  <sheetViews>
    <sheetView showGridLines="0" workbookViewId="0">
      <selection sqref="A1:E1"/>
    </sheetView>
  </sheetViews>
  <sheetFormatPr defaultRowHeight="12.75" x14ac:dyDescent="0.2"/>
  <cols>
    <col min="1" max="1" width="6.140625" style="117" customWidth="1"/>
    <col min="2" max="5" width="13.85546875" style="117" customWidth="1"/>
    <col min="6" max="16384" width="9.140625" style="116"/>
  </cols>
  <sheetData>
    <row r="1" spans="1:110" ht="18" customHeight="1" x14ac:dyDescent="0.25">
      <c r="A1" s="989" t="s">
        <v>23</v>
      </c>
      <c r="B1" s="989"/>
      <c r="C1" s="989"/>
      <c r="D1" s="989"/>
      <c r="E1" s="989"/>
      <c r="G1" s="1044" t="s">
        <v>24</v>
      </c>
      <c r="H1" s="1044"/>
    </row>
    <row r="2" spans="1:110" ht="15" customHeight="1" x14ac:dyDescent="0.2"/>
    <row r="3" spans="1:110" s="119" customFormat="1" ht="12.75" customHeight="1" x14ac:dyDescent="0.25">
      <c r="A3" s="1004" t="s">
        <v>160</v>
      </c>
      <c r="B3" s="1004"/>
      <c r="C3" s="1004"/>
      <c r="D3" s="1004"/>
      <c r="E3" s="1004"/>
      <c r="F3" s="1005"/>
      <c r="G3" s="118"/>
      <c r="H3" s="1006"/>
      <c r="I3" s="1006"/>
    </row>
    <row r="4" spans="1:110" ht="15" customHeight="1" x14ac:dyDescent="0.2"/>
    <row r="5" spans="1:110" s="121" customFormat="1" ht="17.25" customHeight="1" x14ac:dyDescent="0.2">
      <c r="A5" s="120"/>
      <c r="B5" s="1010">
        <v>2018</v>
      </c>
      <c r="C5" s="1010"/>
      <c r="D5" s="1010">
        <v>2008</v>
      </c>
      <c r="E5" s="1010"/>
      <c r="J5" s="62"/>
      <c r="K5" s="62"/>
      <c r="L5" s="62"/>
      <c r="O5" s="122"/>
      <c r="P5" s="122"/>
      <c r="Q5" s="123"/>
    </row>
    <row r="6" spans="1:110" s="121" customFormat="1" ht="16.5" customHeight="1" x14ac:dyDescent="0.2">
      <c r="A6" s="124" t="s">
        <v>161</v>
      </c>
      <c r="B6" s="125" t="s">
        <v>162</v>
      </c>
      <c r="C6" s="125" t="s">
        <v>163</v>
      </c>
      <c r="D6" s="126" t="s">
        <v>162</v>
      </c>
      <c r="E6" s="126" t="s">
        <v>163</v>
      </c>
      <c r="F6" s="116"/>
      <c r="G6" s="116"/>
      <c r="J6" s="54"/>
      <c r="K6" s="54"/>
      <c r="L6" s="127"/>
      <c r="M6" s="59"/>
      <c r="N6" s="128"/>
      <c r="O6" s="129"/>
      <c r="P6" s="130"/>
      <c r="Q6" s="131"/>
    </row>
    <row r="7" spans="1:110" s="121" customFormat="1" ht="16.5" customHeight="1" x14ac:dyDescent="0.2">
      <c r="A7" s="51"/>
      <c r="B7" s="132"/>
      <c r="C7" s="132"/>
      <c r="D7" s="133"/>
      <c r="E7" s="133"/>
      <c r="F7" s="116"/>
      <c r="G7" s="116"/>
      <c r="J7" s="54"/>
      <c r="K7" s="54"/>
      <c r="L7" s="127"/>
      <c r="M7" s="59"/>
      <c r="N7" s="128"/>
      <c r="O7" s="129"/>
      <c r="P7" s="130"/>
      <c r="Q7" s="131"/>
    </row>
    <row r="8" spans="1:110" x14ac:dyDescent="0.2">
      <c r="A8" s="55">
        <v>0</v>
      </c>
      <c r="B8" s="134">
        <v>-26832</v>
      </c>
      <c r="C8" s="134">
        <v>25478</v>
      </c>
      <c r="D8" s="135">
        <v>-30335</v>
      </c>
      <c r="E8" s="136">
        <v>29211</v>
      </c>
      <c r="F8" s="137"/>
      <c r="J8" s="138"/>
      <c r="K8" s="139"/>
      <c r="L8" s="139"/>
      <c r="M8" s="140"/>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row>
    <row r="9" spans="1:110" x14ac:dyDescent="0.2">
      <c r="A9" s="55">
        <v>1</v>
      </c>
      <c r="B9" s="134">
        <v>-27811</v>
      </c>
      <c r="C9" s="134">
        <v>26041</v>
      </c>
      <c r="D9" s="135">
        <v>-29400</v>
      </c>
      <c r="E9" s="136">
        <v>27861</v>
      </c>
      <c r="F9" s="137"/>
      <c r="J9" s="138"/>
      <c r="K9" s="139"/>
      <c r="L9" s="139"/>
      <c r="M9" s="140"/>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row>
    <row r="10" spans="1:110" x14ac:dyDescent="0.2">
      <c r="A10" s="55">
        <v>2</v>
      </c>
      <c r="B10" s="134">
        <v>-29032</v>
      </c>
      <c r="C10" s="134">
        <v>27052</v>
      </c>
      <c r="D10" s="135">
        <v>-28449</v>
      </c>
      <c r="E10" s="136">
        <v>27194</v>
      </c>
      <c r="F10" s="137"/>
      <c r="J10" s="138"/>
      <c r="K10" s="139"/>
      <c r="L10" s="139"/>
      <c r="M10" s="142"/>
      <c r="N10" s="143"/>
      <c r="O10" s="129"/>
      <c r="P10" s="130"/>
      <c r="Q10" s="131"/>
    </row>
    <row r="11" spans="1:110" x14ac:dyDescent="0.2">
      <c r="A11" s="55">
        <v>3</v>
      </c>
      <c r="B11" s="134">
        <v>-29296</v>
      </c>
      <c r="C11" s="134">
        <v>27769</v>
      </c>
      <c r="D11" s="135">
        <v>-28479</v>
      </c>
      <c r="E11" s="136">
        <v>26770</v>
      </c>
      <c r="F11" s="137"/>
      <c r="J11" s="138"/>
      <c r="K11" s="139"/>
      <c r="L11" s="139"/>
      <c r="M11" s="142"/>
      <c r="N11" s="143"/>
      <c r="O11" s="129"/>
      <c r="P11" s="130"/>
      <c r="Q11" s="131"/>
    </row>
    <row r="12" spans="1:110" x14ac:dyDescent="0.2">
      <c r="A12" s="55">
        <v>4</v>
      </c>
      <c r="B12" s="134">
        <v>-29608</v>
      </c>
      <c r="C12" s="134">
        <v>27943</v>
      </c>
      <c r="D12" s="135">
        <v>-28029</v>
      </c>
      <c r="E12" s="136">
        <v>26348</v>
      </c>
      <c r="F12" s="137"/>
      <c r="J12" s="138"/>
      <c r="K12" s="139"/>
      <c r="L12" s="139"/>
      <c r="M12" s="142"/>
      <c r="N12" s="143">
        <v>28029</v>
      </c>
      <c r="O12" s="129"/>
      <c r="P12" s="130"/>
      <c r="Q12" s="131"/>
    </row>
    <row r="13" spans="1:110" x14ac:dyDescent="0.2">
      <c r="A13" s="55">
        <v>5</v>
      </c>
      <c r="B13" s="134">
        <v>-30015</v>
      </c>
      <c r="C13" s="134">
        <v>28697</v>
      </c>
      <c r="D13" s="135">
        <v>-26868</v>
      </c>
      <c r="E13" s="136">
        <v>25812</v>
      </c>
      <c r="F13" s="137"/>
      <c r="J13" s="138"/>
      <c r="K13" s="139"/>
      <c r="L13" s="139"/>
      <c r="M13" s="142"/>
      <c r="N13" s="143">
        <v>26868</v>
      </c>
      <c r="O13" s="129"/>
      <c r="P13" s="130"/>
      <c r="Q13" s="131"/>
    </row>
    <row r="14" spans="1:110" x14ac:dyDescent="0.2">
      <c r="A14" s="55">
        <v>6</v>
      </c>
      <c r="B14" s="134">
        <v>-31003</v>
      </c>
      <c r="C14" s="134">
        <v>29249</v>
      </c>
      <c r="D14" s="135">
        <v>-26709</v>
      </c>
      <c r="E14" s="136">
        <v>25697</v>
      </c>
      <c r="F14" s="137"/>
      <c r="J14" s="138"/>
      <c r="K14" s="139"/>
      <c r="L14" s="139"/>
      <c r="M14" s="142"/>
      <c r="N14" s="143">
        <v>26709</v>
      </c>
      <c r="O14" s="129"/>
      <c r="P14" s="130"/>
      <c r="Q14" s="131"/>
    </row>
    <row r="15" spans="1:110" x14ac:dyDescent="0.2">
      <c r="A15" s="55">
        <v>7</v>
      </c>
      <c r="B15" s="134">
        <v>-31760</v>
      </c>
      <c r="C15" s="134">
        <v>30334</v>
      </c>
      <c r="D15" s="135">
        <v>-27430</v>
      </c>
      <c r="E15" s="136">
        <v>26687</v>
      </c>
      <c r="F15" s="137"/>
      <c r="J15" s="138"/>
      <c r="K15" s="139"/>
      <c r="L15" s="139"/>
      <c r="M15" s="142"/>
      <c r="N15" s="143">
        <v>27430</v>
      </c>
      <c r="O15" s="129"/>
      <c r="P15" s="130"/>
      <c r="Q15" s="131"/>
    </row>
    <row r="16" spans="1:110" x14ac:dyDescent="0.2">
      <c r="A16" s="55">
        <v>8</v>
      </c>
      <c r="B16" s="134">
        <v>-30122</v>
      </c>
      <c r="C16" s="134">
        <v>29085</v>
      </c>
      <c r="D16" s="135">
        <v>-28580</v>
      </c>
      <c r="E16" s="136">
        <v>26796</v>
      </c>
      <c r="F16" s="137"/>
      <c r="J16" s="138"/>
      <c r="K16" s="139"/>
      <c r="L16" s="139"/>
      <c r="M16" s="142"/>
      <c r="N16" s="143">
        <v>28580</v>
      </c>
      <c r="O16" s="129"/>
      <c r="P16" s="130"/>
      <c r="Q16" s="131"/>
    </row>
    <row r="17" spans="1:17" x14ac:dyDescent="0.2">
      <c r="A17" s="55">
        <v>9</v>
      </c>
      <c r="B17" s="134">
        <v>-30946</v>
      </c>
      <c r="C17" s="134">
        <v>29878</v>
      </c>
      <c r="D17" s="135">
        <v>-29543</v>
      </c>
      <c r="E17" s="136">
        <v>28096</v>
      </c>
      <c r="F17" s="137"/>
      <c r="J17" s="138"/>
      <c r="K17" s="139"/>
      <c r="L17" s="139"/>
      <c r="M17" s="142"/>
      <c r="N17" s="143">
        <v>29543</v>
      </c>
      <c r="O17" s="129"/>
      <c r="P17" s="130"/>
      <c r="Q17" s="131"/>
    </row>
    <row r="18" spans="1:17" x14ac:dyDescent="0.2">
      <c r="A18" s="55">
        <v>10</v>
      </c>
      <c r="B18" s="134">
        <v>-30815</v>
      </c>
      <c r="C18" s="134">
        <v>29763</v>
      </c>
      <c r="D18" s="135">
        <v>-30111</v>
      </c>
      <c r="E18" s="136">
        <v>28725</v>
      </c>
      <c r="F18" s="137"/>
      <c r="J18" s="138"/>
      <c r="K18" s="139"/>
      <c r="L18" s="139"/>
      <c r="M18" s="142"/>
      <c r="N18" s="143">
        <v>30111</v>
      </c>
      <c r="O18" s="129"/>
      <c r="P18" s="130"/>
      <c r="Q18" s="131"/>
    </row>
    <row r="19" spans="1:17" x14ac:dyDescent="0.2">
      <c r="A19" s="55">
        <v>11</v>
      </c>
      <c r="B19" s="134">
        <v>-29788</v>
      </c>
      <c r="C19" s="134">
        <v>28452</v>
      </c>
      <c r="D19" s="135">
        <v>-31244</v>
      </c>
      <c r="E19" s="136">
        <v>29565</v>
      </c>
      <c r="F19" s="137"/>
      <c r="J19" s="138"/>
      <c r="K19" s="139"/>
      <c r="L19" s="139"/>
      <c r="M19" s="142"/>
      <c r="N19" s="143">
        <v>31244</v>
      </c>
      <c r="O19" s="129"/>
      <c r="P19" s="130"/>
      <c r="Q19" s="131"/>
    </row>
    <row r="20" spans="1:17" x14ac:dyDescent="0.2">
      <c r="A20" s="55">
        <v>12</v>
      </c>
      <c r="B20" s="134">
        <v>-29050</v>
      </c>
      <c r="C20" s="134">
        <v>27978</v>
      </c>
      <c r="D20" s="135">
        <v>-31122</v>
      </c>
      <c r="E20" s="136">
        <v>29258</v>
      </c>
      <c r="F20" s="137"/>
      <c r="J20" s="138"/>
      <c r="K20" s="139"/>
      <c r="L20" s="139"/>
      <c r="M20" s="142"/>
      <c r="N20" s="143">
        <v>31122</v>
      </c>
      <c r="O20" s="129"/>
      <c r="P20" s="130"/>
      <c r="Q20" s="131"/>
    </row>
    <row r="21" spans="1:17" x14ac:dyDescent="0.2">
      <c r="A21" s="55">
        <v>13</v>
      </c>
      <c r="B21" s="134">
        <v>-29105</v>
      </c>
      <c r="C21" s="134">
        <v>27444</v>
      </c>
      <c r="D21" s="135">
        <v>-31382</v>
      </c>
      <c r="E21" s="136">
        <v>29668</v>
      </c>
      <c r="F21" s="137"/>
      <c r="J21" s="138"/>
      <c r="K21" s="139"/>
      <c r="L21" s="139"/>
      <c r="M21" s="142"/>
      <c r="N21" s="143">
        <v>31382</v>
      </c>
      <c r="O21" s="129"/>
      <c r="P21" s="130"/>
      <c r="Q21" s="131"/>
    </row>
    <row r="22" spans="1:17" x14ac:dyDescent="0.2">
      <c r="A22" s="55">
        <v>14</v>
      </c>
      <c r="B22" s="134">
        <v>-28508</v>
      </c>
      <c r="C22" s="134">
        <v>26887</v>
      </c>
      <c r="D22" s="135">
        <v>-32074</v>
      </c>
      <c r="E22" s="136">
        <v>30639</v>
      </c>
      <c r="F22" s="137"/>
      <c r="J22" s="138"/>
      <c r="K22" s="139"/>
      <c r="L22" s="139"/>
      <c r="M22" s="142"/>
      <c r="N22" s="143">
        <v>32074</v>
      </c>
      <c r="O22" s="129"/>
      <c r="P22" s="130"/>
      <c r="Q22" s="131"/>
    </row>
    <row r="23" spans="1:17" x14ac:dyDescent="0.2">
      <c r="A23" s="55">
        <v>15</v>
      </c>
      <c r="B23" s="134">
        <v>-27445</v>
      </c>
      <c r="C23" s="134">
        <v>26316</v>
      </c>
      <c r="D23" s="135">
        <v>-32178</v>
      </c>
      <c r="E23" s="136">
        <v>31381</v>
      </c>
      <c r="F23" s="137"/>
      <c r="J23" s="138"/>
      <c r="K23" s="139"/>
      <c r="L23" s="139"/>
      <c r="M23" s="142"/>
      <c r="N23" s="143">
        <v>32178</v>
      </c>
      <c r="O23" s="129"/>
      <c r="P23" s="130"/>
      <c r="Q23" s="131"/>
    </row>
    <row r="24" spans="1:17" x14ac:dyDescent="0.2">
      <c r="A24" s="55">
        <v>16</v>
      </c>
      <c r="B24" s="134">
        <v>-27290</v>
      </c>
      <c r="C24" s="134">
        <v>26180</v>
      </c>
      <c r="D24" s="135">
        <v>-33012</v>
      </c>
      <c r="E24" s="136">
        <v>32414</v>
      </c>
      <c r="F24" s="137"/>
      <c r="J24" s="138"/>
      <c r="K24" s="139"/>
      <c r="L24" s="139"/>
      <c r="M24" s="142"/>
      <c r="N24" s="143">
        <v>33012</v>
      </c>
      <c r="O24" s="129"/>
      <c r="P24" s="130"/>
      <c r="Q24" s="131"/>
    </row>
    <row r="25" spans="1:17" x14ac:dyDescent="0.2">
      <c r="A25" s="55">
        <v>17</v>
      </c>
      <c r="B25" s="134">
        <v>-28431</v>
      </c>
      <c r="C25" s="134">
        <v>27395</v>
      </c>
      <c r="D25" s="135">
        <v>-32934</v>
      </c>
      <c r="E25" s="136">
        <v>32277</v>
      </c>
      <c r="F25" s="137"/>
      <c r="J25" s="138"/>
      <c r="K25" s="139"/>
      <c r="L25" s="139"/>
      <c r="M25" s="142"/>
      <c r="N25" s="143">
        <v>32934</v>
      </c>
      <c r="O25" s="129"/>
      <c r="P25" s="130"/>
      <c r="Q25" s="131"/>
    </row>
    <row r="26" spans="1:17" x14ac:dyDescent="0.2">
      <c r="A26" s="55">
        <v>18</v>
      </c>
      <c r="B26" s="134">
        <v>-29913</v>
      </c>
      <c r="C26" s="134">
        <v>28010</v>
      </c>
      <c r="D26" s="135">
        <v>-33433</v>
      </c>
      <c r="E26" s="136">
        <v>32340</v>
      </c>
      <c r="F26" s="137"/>
      <c r="J26" s="138"/>
      <c r="K26" s="139"/>
      <c r="L26" s="139"/>
      <c r="M26" s="142"/>
      <c r="N26" s="143">
        <v>33433</v>
      </c>
      <c r="O26" s="129"/>
      <c r="P26" s="130"/>
      <c r="Q26" s="131"/>
    </row>
    <row r="27" spans="1:17" x14ac:dyDescent="0.2">
      <c r="A27" s="55">
        <v>19</v>
      </c>
      <c r="B27" s="134">
        <v>-32326</v>
      </c>
      <c r="C27" s="134">
        <v>31258</v>
      </c>
      <c r="D27" s="135">
        <v>-34780</v>
      </c>
      <c r="E27" s="136">
        <v>34378</v>
      </c>
      <c r="F27" s="137"/>
      <c r="J27" s="138"/>
      <c r="K27" s="139"/>
      <c r="L27" s="139"/>
      <c r="M27" s="142"/>
      <c r="N27" s="143">
        <v>34780</v>
      </c>
      <c r="O27" s="129"/>
      <c r="P27" s="130"/>
      <c r="Q27" s="131"/>
    </row>
    <row r="28" spans="1:17" x14ac:dyDescent="0.2">
      <c r="A28" s="55">
        <v>20</v>
      </c>
      <c r="B28" s="134">
        <v>-33736</v>
      </c>
      <c r="C28" s="134">
        <v>32817</v>
      </c>
      <c r="D28" s="135">
        <v>-36167</v>
      </c>
      <c r="E28" s="136">
        <v>35736</v>
      </c>
      <c r="F28" s="137"/>
      <c r="J28" s="138"/>
      <c r="K28" s="139"/>
      <c r="L28" s="139"/>
      <c r="M28" s="142"/>
      <c r="N28" s="143">
        <v>36167</v>
      </c>
      <c r="O28" s="129"/>
      <c r="P28" s="130"/>
      <c r="Q28" s="131"/>
    </row>
    <row r="29" spans="1:17" x14ac:dyDescent="0.2">
      <c r="A29" s="55">
        <v>21</v>
      </c>
      <c r="B29" s="134">
        <v>-35241</v>
      </c>
      <c r="C29" s="134">
        <v>34397</v>
      </c>
      <c r="D29" s="135">
        <v>-34119</v>
      </c>
      <c r="E29" s="136">
        <v>35013</v>
      </c>
      <c r="F29" s="137"/>
      <c r="J29" s="138"/>
      <c r="K29" s="139"/>
      <c r="L29" s="139"/>
      <c r="M29" s="142"/>
      <c r="N29" s="143">
        <v>34119</v>
      </c>
      <c r="O29" s="129"/>
      <c r="P29" s="130"/>
      <c r="Q29" s="131"/>
    </row>
    <row r="30" spans="1:17" x14ac:dyDescent="0.2">
      <c r="A30" s="55">
        <v>22</v>
      </c>
      <c r="B30" s="134">
        <v>-35695</v>
      </c>
      <c r="C30" s="134">
        <v>34625</v>
      </c>
      <c r="D30" s="135">
        <v>-34646</v>
      </c>
      <c r="E30" s="136">
        <v>35070</v>
      </c>
      <c r="F30" s="137"/>
      <c r="J30" s="138"/>
      <c r="K30" s="139"/>
      <c r="L30" s="139"/>
      <c r="M30" s="142"/>
      <c r="N30" s="143">
        <v>34646</v>
      </c>
      <c r="O30" s="129"/>
      <c r="P30" s="130"/>
      <c r="Q30" s="131"/>
    </row>
    <row r="31" spans="1:17" x14ac:dyDescent="0.2">
      <c r="A31" s="55">
        <v>23</v>
      </c>
      <c r="B31" s="134">
        <v>-35912</v>
      </c>
      <c r="C31" s="134">
        <v>35203</v>
      </c>
      <c r="D31" s="135">
        <v>-34312</v>
      </c>
      <c r="E31" s="136">
        <v>34963</v>
      </c>
      <c r="F31" s="137"/>
      <c r="J31" s="138"/>
      <c r="K31" s="139"/>
      <c r="L31" s="139"/>
      <c r="M31" s="142"/>
      <c r="N31" s="143">
        <v>34312</v>
      </c>
      <c r="O31" s="129"/>
      <c r="P31" s="130"/>
      <c r="Q31" s="131"/>
    </row>
    <row r="32" spans="1:17" x14ac:dyDescent="0.2">
      <c r="A32" s="55">
        <v>24</v>
      </c>
      <c r="B32" s="134">
        <v>-36703</v>
      </c>
      <c r="C32" s="134">
        <v>36295</v>
      </c>
      <c r="D32" s="135">
        <v>-32999</v>
      </c>
      <c r="E32" s="136">
        <v>33660</v>
      </c>
      <c r="F32" s="137"/>
      <c r="J32" s="138"/>
      <c r="K32" s="139"/>
      <c r="L32" s="139"/>
      <c r="M32" s="142"/>
      <c r="N32" s="143">
        <v>32999</v>
      </c>
      <c r="O32" s="129"/>
      <c r="P32" s="130"/>
      <c r="Q32" s="131"/>
    </row>
    <row r="33" spans="1:17" x14ac:dyDescent="0.2">
      <c r="A33" s="55">
        <v>25</v>
      </c>
      <c r="B33" s="134">
        <v>-36944</v>
      </c>
      <c r="C33" s="134">
        <v>37508</v>
      </c>
      <c r="D33" s="135">
        <v>-33427</v>
      </c>
      <c r="E33" s="136">
        <v>34240</v>
      </c>
      <c r="F33" s="137"/>
      <c r="J33" s="138"/>
      <c r="K33" s="139"/>
      <c r="L33" s="139"/>
      <c r="M33" s="142"/>
      <c r="N33" s="143">
        <v>33427</v>
      </c>
      <c r="O33" s="129"/>
      <c r="P33" s="130"/>
      <c r="Q33" s="131"/>
    </row>
    <row r="34" spans="1:17" x14ac:dyDescent="0.2">
      <c r="A34" s="55">
        <v>26</v>
      </c>
      <c r="B34" s="134">
        <v>-39075</v>
      </c>
      <c r="C34" s="134">
        <v>39612</v>
      </c>
      <c r="D34" s="135">
        <v>-33589</v>
      </c>
      <c r="E34" s="136">
        <v>34904</v>
      </c>
      <c r="F34" s="137"/>
      <c r="J34" s="138"/>
      <c r="K34" s="139"/>
      <c r="L34" s="139"/>
      <c r="M34" s="142"/>
      <c r="N34" s="143">
        <v>33589</v>
      </c>
      <c r="O34" s="129"/>
      <c r="P34" s="130"/>
      <c r="Q34" s="131"/>
    </row>
    <row r="35" spans="1:17" x14ac:dyDescent="0.2">
      <c r="A35" s="55">
        <v>27</v>
      </c>
      <c r="B35" s="134">
        <v>-39374</v>
      </c>
      <c r="C35" s="134">
        <v>39220</v>
      </c>
      <c r="D35" s="135">
        <v>-34126</v>
      </c>
      <c r="E35" s="136">
        <v>34639</v>
      </c>
      <c r="F35" s="137"/>
      <c r="J35" s="138"/>
      <c r="K35" s="139"/>
      <c r="L35" s="139"/>
      <c r="M35" s="142"/>
      <c r="N35" s="143">
        <v>34126</v>
      </c>
      <c r="O35" s="129"/>
      <c r="P35" s="130"/>
      <c r="Q35" s="131"/>
    </row>
    <row r="36" spans="1:17" x14ac:dyDescent="0.2">
      <c r="A36" s="55">
        <v>28</v>
      </c>
      <c r="B36" s="134">
        <v>-37825</v>
      </c>
      <c r="C36" s="134">
        <v>37773</v>
      </c>
      <c r="D36" s="135">
        <v>-33266</v>
      </c>
      <c r="E36" s="136">
        <v>33978</v>
      </c>
      <c r="F36" s="137"/>
      <c r="J36" s="138"/>
      <c r="K36" s="139"/>
      <c r="L36" s="139"/>
      <c r="M36" s="142"/>
      <c r="N36" s="143">
        <v>33266</v>
      </c>
      <c r="O36" s="129"/>
      <c r="P36" s="130"/>
      <c r="Q36" s="131"/>
    </row>
    <row r="37" spans="1:17" x14ac:dyDescent="0.2">
      <c r="A37" s="55">
        <v>29</v>
      </c>
      <c r="B37" s="134">
        <v>-37314</v>
      </c>
      <c r="C37" s="134">
        <v>37695</v>
      </c>
      <c r="D37" s="135">
        <v>-32063</v>
      </c>
      <c r="E37" s="136">
        <v>32248</v>
      </c>
      <c r="F37" s="137"/>
      <c r="J37" s="138"/>
      <c r="K37" s="139"/>
      <c r="L37" s="139"/>
      <c r="M37" s="142"/>
      <c r="N37" s="143">
        <v>32063</v>
      </c>
      <c r="O37" s="129"/>
      <c r="P37" s="130"/>
      <c r="Q37" s="131"/>
    </row>
    <row r="38" spans="1:17" x14ac:dyDescent="0.2">
      <c r="A38" s="55">
        <v>30</v>
      </c>
      <c r="B38" s="134">
        <v>-37276</v>
      </c>
      <c r="C38" s="134">
        <v>37934</v>
      </c>
      <c r="D38" s="135">
        <v>-29401</v>
      </c>
      <c r="E38" s="136">
        <v>30454</v>
      </c>
      <c r="F38" s="137"/>
      <c r="J38" s="138"/>
      <c r="K38" s="139"/>
      <c r="L38" s="139"/>
      <c r="M38" s="142"/>
      <c r="N38" s="143">
        <v>29401</v>
      </c>
      <c r="O38" s="129"/>
      <c r="P38" s="130"/>
      <c r="Q38" s="131"/>
    </row>
    <row r="39" spans="1:17" x14ac:dyDescent="0.2">
      <c r="A39" s="55">
        <v>31</v>
      </c>
      <c r="B39" s="134">
        <v>-35819</v>
      </c>
      <c r="C39" s="134">
        <v>36980</v>
      </c>
      <c r="D39" s="135">
        <v>-28898</v>
      </c>
      <c r="E39" s="136">
        <v>29487</v>
      </c>
      <c r="F39" s="137"/>
      <c r="J39" s="138"/>
      <c r="K39" s="139"/>
      <c r="L39" s="139"/>
      <c r="M39" s="142"/>
      <c r="N39" s="143">
        <v>28898</v>
      </c>
      <c r="O39" s="129"/>
      <c r="P39" s="130"/>
      <c r="Q39" s="131"/>
    </row>
    <row r="40" spans="1:17" x14ac:dyDescent="0.2">
      <c r="A40" s="55">
        <v>32</v>
      </c>
      <c r="B40" s="134">
        <v>-35819</v>
      </c>
      <c r="C40" s="134">
        <v>36365</v>
      </c>
      <c r="D40" s="135">
        <v>-30470</v>
      </c>
      <c r="E40" s="136">
        <v>31441</v>
      </c>
      <c r="F40" s="137"/>
      <c r="J40" s="138"/>
      <c r="K40" s="139"/>
      <c r="L40" s="139"/>
      <c r="M40" s="142"/>
      <c r="N40" s="143">
        <v>30470</v>
      </c>
      <c r="O40" s="129"/>
      <c r="P40" s="130"/>
      <c r="Q40" s="131"/>
    </row>
    <row r="41" spans="1:17" x14ac:dyDescent="0.2">
      <c r="A41" s="55">
        <v>33</v>
      </c>
      <c r="B41" s="134">
        <v>-35044</v>
      </c>
      <c r="C41" s="134">
        <v>36579</v>
      </c>
      <c r="D41" s="135">
        <v>-30370</v>
      </c>
      <c r="E41" s="136">
        <v>32166</v>
      </c>
      <c r="F41" s="137"/>
      <c r="J41" s="138"/>
      <c r="K41" s="139"/>
      <c r="L41" s="139"/>
      <c r="M41" s="142"/>
      <c r="N41" s="143">
        <v>30370</v>
      </c>
      <c r="O41" s="129"/>
      <c r="P41" s="130"/>
      <c r="Q41" s="131"/>
    </row>
    <row r="42" spans="1:17" x14ac:dyDescent="0.2">
      <c r="A42" s="55">
        <v>34</v>
      </c>
      <c r="B42" s="134">
        <v>-33983</v>
      </c>
      <c r="C42" s="134">
        <v>35459</v>
      </c>
      <c r="D42" s="135">
        <v>-31234</v>
      </c>
      <c r="E42" s="136">
        <v>32606</v>
      </c>
      <c r="F42" s="137"/>
      <c r="J42" s="138"/>
      <c r="K42" s="139"/>
      <c r="L42" s="139"/>
      <c r="M42" s="142"/>
      <c r="N42" s="143">
        <v>31234</v>
      </c>
      <c r="O42" s="129"/>
      <c r="P42" s="130"/>
      <c r="Q42" s="131"/>
    </row>
    <row r="43" spans="1:17" x14ac:dyDescent="0.2">
      <c r="A43" s="55">
        <v>35</v>
      </c>
      <c r="B43" s="134">
        <v>-34304</v>
      </c>
      <c r="C43" s="134">
        <v>35961</v>
      </c>
      <c r="D43" s="135">
        <v>-33099</v>
      </c>
      <c r="E43" s="136">
        <v>34889</v>
      </c>
      <c r="F43" s="137"/>
      <c r="J43" s="138"/>
      <c r="K43" s="139"/>
      <c r="L43" s="139"/>
      <c r="M43" s="142"/>
      <c r="N43" s="143">
        <v>33099</v>
      </c>
      <c r="O43" s="129"/>
      <c r="P43" s="130"/>
      <c r="Q43" s="131"/>
    </row>
    <row r="44" spans="1:17" x14ac:dyDescent="0.2">
      <c r="A44" s="55">
        <v>36</v>
      </c>
      <c r="B44" s="134">
        <v>-34613</v>
      </c>
      <c r="C44" s="134">
        <v>36497</v>
      </c>
      <c r="D44" s="135">
        <v>-34942</v>
      </c>
      <c r="E44" s="136">
        <v>37541</v>
      </c>
      <c r="F44" s="137"/>
      <c r="J44" s="138"/>
      <c r="K44" s="139"/>
      <c r="L44" s="139"/>
      <c r="M44" s="142"/>
      <c r="N44" s="143">
        <v>34942</v>
      </c>
      <c r="O44" s="129"/>
      <c r="P44" s="130"/>
      <c r="Q44" s="131"/>
    </row>
    <row r="45" spans="1:17" x14ac:dyDescent="0.2">
      <c r="A45" s="55">
        <v>37</v>
      </c>
      <c r="B45" s="134">
        <v>-34557</v>
      </c>
      <c r="C45" s="134">
        <v>35913</v>
      </c>
      <c r="D45" s="135">
        <v>-36503</v>
      </c>
      <c r="E45" s="136">
        <v>39339</v>
      </c>
      <c r="F45" s="137"/>
      <c r="J45" s="138"/>
      <c r="K45" s="139"/>
      <c r="L45" s="139"/>
      <c r="M45" s="142"/>
      <c r="N45" s="143">
        <v>36503</v>
      </c>
      <c r="O45" s="129"/>
      <c r="P45" s="130"/>
      <c r="Q45" s="131"/>
    </row>
    <row r="46" spans="1:17" x14ac:dyDescent="0.2">
      <c r="A46" s="55">
        <v>38</v>
      </c>
      <c r="B46" s="134">
        <v>-34016</v>
      </c>
      <c r="C46" s="134">
        <v>35192</v>
      </c>
      <c r="D46" s="135">
        <v>-36217</v>
      </c>
      <c r="E46" s="136">
        <v>38995</v>
      </c>
      <c r="F46" s="137"/>
      <c r="J46" s="138"/>
      <c r="K46" s="139"/>
      <c r="L46" s="139"/>
      <c r="M46" s="142"/>
      <c r="N46" s="143">
        <v>36217</v>
      </c>
      <c r="O46" s="129"/>
      <c r="P46" s="130"/>
      <c r="Q46" s="131"/>
    </row>
    <row r="47" spans="1:17" x14ac:dyDescent="0.2">
      <c r="A47" s="55">
        <v>39</v>
      </c>
      <c r="B47" s="134">
        <v>-33259</v>
      </c>
      <c r="C47" s="134">
        <v>33685</v>
      </c>
      <c r="D47" s="135">
        <v>-37885</v>
      </c>
      <c r="E47" s="136">
        <v>40464</v>
      </c>
      <c r="F47" s="137"/>
      <c r="J47" s="138"/>
      <c r="K47" s="139"/>
      <c r="L47" s="139"/>
      <c r="M47" s="142"/>
      <c r="N47" s="143">
        <v>37885</v>
      </c>
      <c r="O47" s="129"/>
      <c r="P47" s="130"/>
      <c r="Q47" s="131"/>
    </row>
    <row r="48" spans="1:17" x14ac:dyDescent="0.2">
      <c r="A48" s="55">
        <v>40</v>
      </c>
      <c r="B48" s="134">
        <v>-30305</v>
      </c>
      <c r="C48" s="134">
        <v>31815</v>
      </c>
      <c r="D48" s="135">
        <v>-38627</v>
      </c>
      <c r="E48" s="136">
        <v>41418</v>
      </c>
      <c r="F48" s="137"/>
      <c r="J48" s="138"/>
      <c r="K48" s="139"/>
      <c r="L48" s="139"/>
      <c r="M48" s="142"/>
      <c r="N48" s="143">
        <v>38627</v>
      </c>
      <c r="O48" s="129"/>
      <c r="P48" s="130"/>
      <c r="Q48" s="131"/>
    </row>
    <row r="49" spans="1:17" x14ac:dyDescent="0.2">
      <c r="A49" s="55">
        <v>41</v>
      </c>
      <c r="B49" s="134">
        <v>-30240</v>
      </c>
      <c r="C49" s="134">
        <v>30712</v>
      </c>
      <c r="D49" s="135">
        <v>-39651</v>
      </c>
      <c r="E49" s="136">
        <v>41465</v>
      </c>
      <c r="F49" s="137"/>
      <c r="J49" s="138"/>
      <c r="K49" s="139"/>
      <c r="L49" s="139"/>
      <c r="M49" s="142"/>
      <c r="N49" s="143">
        <v>39651</v>
      </c>
      <c r="O49" s="129"/>
      <c r="P49" s="130"/>
      <c r="Q49" s="131"/>
    </row>
    <row r="50" spans="1:17" x14ac:dyDescent="0.2">
      <c r="A50" s="55">
        <v>42</v>
      </c>
      <c r="B50" s="134">
        <v>-31456</v>
      </c>
      <c r="C50" s="134">
        <v>32769</v>
      </c>
      <c r="D50" s="135">
        <v>-39039</v>
      </c>
      <c r="E50" s="136">
        <v>41551</v>
      </c>
      <c r="F50" s="137"/>
      <c r="J50" s="138"/>
      <c r="K50" s="139"/>
      <c r="L50" s="139"/>
      <c r="M50" s="142"/>
      <c r="N50" s="143">
        <v>39039</v>
      </c>
      <c r="O50" s="129"/>
      <c r="P50" s="130"/>
      <c r="Q50" s="131"/>
    </row>
    <row r="51" spans="1:17" x14ac:dyDescent="0.2">
      <c r="A51" s="55">
        <v>43</v>
      </c>
      <c r="B51" s="134">
        <v>-31362</v>
      </c>
      <c r="C51" s="134">
        <v>33233</v>
      </c>
      <c r="D51" s="135">
        <v>-40625</v>
      </c>
      <c r="E51" s="136">
        <v>42694</v>
      </c>
      <c r="F51" s="137"/>
      <c r="J51" s="138"/>
      <c r="K51" s="139"/>
      <c r="L51" s="139"/>
      <c r="M51" s="142"/>
      <c r="N51" s="143">
        <v>40625</v>
      </c>
      <c r="O51" s="129"/>
      <c r="P51" s="130"/>
      <c r="Q51" s="131"/>
    </row>
    <row r="52" spans="1:17" x14ac:dyDescent="0.2">
      <c r="A52" s="55">
        <v>44</v>
      </c>
      <c r="B52" s="134">
        <v>-32212</v>
      </c>
      <c r="C52" s="134">
        <v>33418</v>
      </c>
      <c r="D52" s="135">
        <v>-39918</v>
      </c>
      <c r="E52" s="136">
        <v>42790</v>
      </c>
      <c r="F52" s="137"/>
      <c r="J52" s="138"/>
      <c r="K52" s="139"/>
      <c r="L52" s="139"/>
      <c r="M52" s="142"/>
      <c r="N52" s="143">
        <v>39918</v>
      </c>
      <c r="O52" s="129"/>
      <c r="P52" s="130"/>
      <c r="Q52" s="131"/>
    </row>
    <row r="53" spans="1:17" x14ac:dyDescent="0.2">
      <c r="A53" s="55">
        <v>45</v>
      </c>
      <c r="B53" s="134">
        <v>-34047</v>
      </c>
      <c r="C53" s="134">
        <v>35596</v>
      </c>
      <c r="D53" s="135">
        <v>-39986</v>
      </c>
      <c r="E53" s="136">
        <v>42445</v>
      </c>
      <c r="F53" s="137"/>
      <c r="J53" s="138"/>
      <c r="K53" s="139"/>
      <c r="L53" s="139"/>
      <c r="M53" s="142"/>
      <c r="N53" s="143">
        <v>39986</v>
      </c>
      <c r="O53" s="129"/>
      <c r="P53" s="130"/>
      <c r="Q53" s="131"/>
    </row>
    <row r="54" spans="1:17" x14ac:dyDescent="0.2">
      <c r="A54" s="55">
        <v>46</v>
      </c>
      <c r="B54" s="134">
        <v>-35633</v>
      </c>
      <c r="C54" s="134">
        <v>38172</v>
      </c>
      <c r="D54" s="135">
        <v>-39682</v>
      </c>
      <c r="E54" s="136">
        <v>41104</v>
      </c>
      <c r="F54" s="137"/>
      <c r="J54" s="138"/>
      <c r="K54" s="139"/>
      <c r="L54" s="139"/>
      <c r="M54" s="142"/>
      <c r="N54" s="143">
        <v>39682</v>
      </c>
      <c r="O54" s="129"/>
      <c r="P54" s="130"/>
      <c r="Q54" s="131"/>
    </row>
    <row r="55" spans="1:17" x14ac:dyDescent="0.2">
      <c r="A55" s="55">
        <v>47</v>
      </c>
      <c r="B55" s="134">
        <v>-36742</v>
      </c>
      <c r="C55" s="134">
        <v>39954</v>
      </c>
      <c r="D55" s="135">
        <v>-38619</v>
      </c>
      <c r="E55" s="136">
        <v>40463</v>
      </c>
      <c r="F55" s="137"/>
      <c r="J55" s="138"/>
      <c r="K55" s="139"/>
      <c r="L55" s="139"/>
      <c r="M55" s="142"/>
      <c r="N55" s="143">
        <v>38619</v>
      </c>
      <c r="O55" s="129"/>
      <c r="P55" s="130"/>
      <c r="Q55" s="131"/>
    </row>
    <row r="56" spans="1:17" x14ac:dyDescent="0.2">
      <c r="A56" s="55">
        <v>48</v>
      </c>
      <c r="B56" s="134">
        <v>-36320</v>
      </c>
      <c r="C56" s="134">
        <v>39228</v>
      </c>
      <c r="D56" s="135">
        <v>-37583</v>
      </c>
      <c r="E56" s="136">
        <v>39078</v>
      </c>
      <c r="F56" s="137"/>
      <c r="J56" s="138"/>
      <c r="K56" s="139"/>
      <c r="L56" s="139"/>
      <c r="M56" s="142"/>
      <c r="N56" s="143">
        <v>37583</v>
      </c>
      <c r="O56" s="129"/>
      <c r="P56" s="130"/>
      <c r="Q56" s="131"/>
    </row>
    <row r="57" spans="1:17" x14ac:dyDescent="0.2">
      <c r="A57" s="55">
        <v>49</v>
      </c>
      <c r="B57" s="134">
        <v>-37819</v>
      </c>
      <c r="C57" s="134">
        <v>40776</v>
      </c>
      <c r="D57" s="135">
        <v>-37161</v>
      </c>
      <c r="E57" s="136">
        <v>39088</v>
      </c>
      <c r="F57" s="137"/>
      <c r="J57" s="138"/>
      <c r="K57" s="139"/>
      <c r="L57" s="139"/>
      <c r="M57" s="142"/>
      <c r="N57" s="143">
        <v>37161</v>
      </c>
      <c r="O57" s="129"/>
      <c r="P57" s="130"/>
      <c r="Q57" s="131"/>
    </row>
    <row r="58" spans="1:17" x14ac:dyDescent="0.2">
      <c r="A58" s="55">
        <v>50</v>
      </c>
      <c r="B58" s="134">
        <v>-38490</v>
      </c>
      <c r="C58" s="134">
        <v>41471</v>
      </c>
      <c r="D58" s="135">
        <v>-36276</v>
      </c>
      <c r="E58" s="136">
        <v>38073</v>
      </c>
      <c r="F58" s="137"/>
      <c r="J58" s="138"/>
      <c r="K58" s="139"/>
      <c r="L58" s="139"/>
      <c r="M58" s="142"/>
      <c r="N58" s="143">
        <v>36276</v>
      </c>
      <c r="O58" s="129"/>
      <c r="P58" s="130"/>
      <c r="Q58" s="131"/>
    </row>
    <row r="59" spans="1:17" x14ac:dyDescent="0.2">
      <c r="A59" s="55">
        <v>51</v>
      </c>
      <c r="B59" s="134">
        <v>-39277</v>
      </c>
      <c r="C59" s="134">
        <v>41295</v>
      </c>
      <c r="D59" s="135">
        <v>-35598</v>
      </c>
      <c r="E59" s="136">
        <v>37035</v>
      </c>
      <c r="F59" s="137"/>
      <c r="J59" s="138"/>
      <c r="K59" s="139"/>
      <c r="L59" s="139"/>
      <c r="M59" s="142"/>
      <c r="N59" s="143">
        <v>35598</v>
      </c>
      <c r="O59" s="129"/>
      <c r="P59" s="130"/>
      <c r="Q59" s="131"/>
    </row>
    <row r="60" spans="1:17" x14ac:dyDescent="0.2">
      <c r="A60" s="55">
        <v>52</v>
      </c>
      <c r="B60" s="134">
        <v>-38616</v>
      </c>
      <c r="C60" s="134">
        <v>41262</v>
      </c>
      <c r="D60" s="135">
        <v>-34761</v>
      </c>
      <c r="E60" s="136">
        <v>35934</v>
      </c>
      <c r="F60" s="137"/>
      <c r="J60" s="138"/>
      <c r="K60" s="139"/>
      <c r="L60" s="139"/>
      <c r="M60" s="142"/>
      <c r="N60" s="143">
        <v>34761</v>
      </c>
      <c r="O60" s="129"/>
      <c r="P60" s="130"/>
      <c r="Q60" s="131"/>
    </row>
    <row r="61" spans="1:17" x14ac:dyDescent="0.2">
      <c r="A61" s="55">
        <v>53</v>
      </c>
      <c r="B61" s="134">
        <v>-40178</v>
      </c>
      <c r="C61" s="134">
        <v>42493</v>
      </c>
      <c r="D61" s="135">
        <v>-33308</v>
      </c>
      <c r="E61" s="136">
        <v>34549</v>
      </c>
      <c r="F61" s="137"/>
      <c r="J61" s="138"/>
      <c r="K61" s="139"/>
      <c r="L61" s="139"/>
      <c r="M61" s="142"/>
      <c r="N61" s="143">
        <v>33308</v>
      </c>
      <c r="O61" s="129"/>
      <c r="P61" s="130"/>
      <c r="Q61" s="131"/>
    </row>
    <row r="62" spans="1:17" x14ac:dyDescent="0.2">
      <c r="A62" s="55">
        <v>54</v>
      </c>
      <c r="B62" s="134">
        <v>-39308</v>
      </c>
      <c r="C62" s="134">
        <v>42297</v>
      </c>
      <c r="D62" s="135">
        <v>-33066</v>
      </c>
      <c r="E62" s="136">
        <v>34126</v>
      </c>
      <c r="F62" s="137"/>
      <c r="J62" s="138"/>
      <c r="K62" s="139"/>
      <c r="L62" s="139"/>
      <c r="M62" s="142"/>
      <c r="N62" s="143">
        <v>33066</v>
      </c>
      <c r="O62" s="129"/>
      <c r="P62" s="130"/>
      <c r="Q62" s="131"/>
    </row>
    <row r="63" spans="1:17" x14ac:dyDescent="0.2">
      <c r="A63" s="55">
        <v>55</v>
      </c>
      <c r="B63" s="134">
        <v>-39354</v>
      </c>
      <c r="C63" s="134">
        <v>41967</v>
      </c>
      <c r="D63" s="135">
        <v>-32467</v>
      </c>
      <c r="E63" s="136">
        <v>33507</v>
      </c>
      <c r="F63" s="137"/>
      <c r="J63" s="138"/>
      <c r="K63" s="139"/>
      <c r="L63" s="139"/>
      <c r="M63" s="142"/>
      <c r="N63" s="143">
        <v>32467</v>
      </c>
      <c r="O63" s="129"/>
      <c r="P63" s="130"/>
      <c r="Q63" s="131"/>
    </row>
    <row r="64" spans="1:17" x14ac:dyDescent="0.2">
      <c r="A64" s="55">
        <v>56</v>
      </c>
      <c r="B64" s="134">
        <v>-38748</v>
      </c>
      <c r="C64" s="134">
        <v>40603</v>
      </c>
      <c r="D64" s="135">
        <v>-31317</v>
      </c>
      <c r="E64" s="136">
        <v>32489</v>
      </c>
      <c r="F64" s="137"/>
      <c r="J64" s="138"/>
      <c r="K64" s="139"/>
      <c r="L64" s="139"/>
      <c r="M64" s="142"/>
      <c r="N64" s="143">
        <v>31317</v>
      </c>
      <c r="O64" s="129"/>
      <c r="P64" s="130"/>
      <c r="Q64" s="131"/>
    </row>
    <row r="65" spans="1:17" x14ac:dyDescent="0.2">
      <c r="A65" s="55">
        <v>57</v>
      </c>
      <c r="B65" s="134">
        <v>-37685</v>
      </c>
      <c r="C65" s="134">
        <v>39689</v>
      </c>
      <c r="D65" s="135">
        <v>-31923</v>
      </c>
      <c r="E65" s="136">
        <v>33115</v>
      </c>
      <c r="F65" s="137"/>
      <c r="J65" s="138"/>
      <c r="K65" s="139"/>
      <c r="L65" s="139"/>
      <c r="M65" s="142"/>
      <c r="N65" s="143">
        <v>31923</v>
      </c>
      <c r="O65" s="129"/>
      <c r="P65" s="130"/>
      <c r="Q65" s="131"/>
    </row>
    <row r="66" spans="1:17" x14ac:dyDescent="0.2">
      <c r="A66" s="55">
        <v>58</v>
      </c>
      <c r="B66" s="134">
        <v>-36500</v>
      </c>
      <c r="C66" s="134">
        <v>38242</v>
      </c>
      <c r="D66" s="135">
        <v>-32236</v>
      </c>
      <c r="E66" s="136">
        <v>33114</v>
      </c>
      <c r="F66" s="137"/>
      <c r="J66" s="138"/>
      <c r="K66" s="139"/>
      <c r="L66" s="139"/>
      <c r="M66" s="142"/>
      <c r="N66" s="143">
        <v>32236</v>
      </c>
      <c r="O66" s="129"/>
      <c r="P66" s="130"/>
      <c r="Q66" s="131"/>
    </row>
    <row r="67" spans="1:17" x14ac:dyDescent="0.2">
      <c r="A67" s="55">
        <v>59</v>
      </c>
      <c r="B67" s="134">
        <v>-35765</v>
      </c>
      <c r="C67" s="134">
        <v>38107</v>
      </c>
      <c r="D67" s="135">
        <v>-33225</v>
      </c>
      <c r="E67" s="136">
        <v>34287</v>
      </c>
      <c r="F67" s="137"/>
      <c r="J67" s="138"/>
      <c r="K67" s="139"/>
      <c r="L67" s="139"/>
      <c r="M67" s="142"/>
      <c r="N67" s="143">
        <v>33225</v>
      </c>
      <c r="O67" s="129"/>
      <c r="P67" s="130"/>
      <c r="Q67" s="131"/>
    </row>
    <row r="68" spans="1:17" x14ac:dyDescent="0.2">
      <c r="A68" s="55">
        <v>60</v>
      </c>
      <c r="B68" s="134">
        <v>-34827</v>
      </c>
      <c r="C68" s="134">
        <v>37003</v>
      </c>
      <c r="D68" s="135">
        <v>-34223</v>
      </c>
      <c r="E68" s="136">
        <v>35498</v>
      </c>
      <c r="F68" s="137"/>
      <c r="J68" s="138"/>
      <c r="K68" s="139"/>
      <c r="L68" s="139"/>
      <c r="M68" s="142"/>
      <c r="N68" s="143">
        <v>34223</v>
      </c>
      <c r="O68" s="129"/>
      <c r="P68" s="130"/>
      <c r="Q68" s="131"/>
    </row>
    <row r="69" spans="1:17" x14ac:dyDescent="0.2">
      <c r="A69" s="55">
        <v>61</v>
      </c>
      <c r="B69" s="134">
        <v>-33894</v>
      </c>
      <c r="C69" s="134">
        <v>35770</v>
      </c>
      <c r="D69" s="135">
        <v>-37012</v>
      </c>
      <c r="E69" s="136">
        <v>38710</v>
      </c>
      <c r="F69" s="137"/>
      <c r="J69" s="138"/>
      <c r="K69" s="139"/>
      <c r="L69" s="139"/>
      <c r="M69" s="142"/>
      <c r="N69" s="143">
        <v>37012</v>
      </c>
      <c r="O69" s="129"/>
      <c r="P69" s="130"/>
      <c r="Q69" s="131"/>
    </row>
    <row r="70" spans="1:17" x14ac:dyDescent="0.2">
      <c r="A70" s="55">
        <v>62</v>
      </c>
      <c r="B70" s="134">
        <v>-32738</v>
      </c>
      <c r="C70" s="134">
        <v>34621</v>
      </c>
      <c r="D70" s="135">
        <v>-28481</v>
      </c>
      <c r="E70" s="136">
        <v>29498</v>
      </c>
      <c r="F70" s="137"/>
      <c r="J70" s="138"/>
      <c r="K70" s="139"/>
      <c r="L70" s="139"/>
      <c r="M70" s="142"/>
      <c r="N70" s="143">
        <v>28481</v>
      </c>
      <c r="O70" s="129"/>
      <c r="P70" s="130"/>
      <c r="Q70" s="131"/>
    </row>
    <row r="71" spans="1:17" x14ac:dyDescent="0.2">
      <c r="A71" s="55">
        <v>63</v>
      </c>
      <c r="B71" s="134">
        <v>-31050</v>
      </c>
      <c r="C71" s="134">
        <v>33182</v>
      </c>
      <c r="D71" s="135">
        <v>-26688</v>
      </c>
      <c r="E71" s="136">
        <v>28486</v>
      </c>
      <c r="F71" s="137"/>
      <c r="J71" s="138"/>
      <c r="K71" s="139"/>
      <c r="L71" s="139"/>
      <c r="M71" s="142"/>
      <c r="N71" s="143">
        <v>26688</v>
      </c>
      <c r="O71" s="129"/>
      <c r="P71" s="130"/>
      <c r="Q71" s="131"/>
    </row>
    <row r="72" spans="1:17" x14ac:dyDescent="0.2">
      <c r="A72" s="55">
        <v>64</v>
      </c>
      <c r="B72" s="134">
        <v>-30734</v>
      </c>
      <c r="C72" s="134">
        <v>32487</v>
      </c>
      <c r="D72" s="135">
        <v>-27380</v>
      </c>
      <c r="E72" s="136">
        <v>28995</v>
      </c>
      <c r="F72" s="137"/>
      <c r="J72" s="138"/>
      <c r="K72" s="139"/>
      <c r="L72" s="139"/>
      <c r="M72" s="142"/>
      <c r="N72" s="143">
        <v>27380</v>
      </c>
      <c r="O72" s="129"/>
      <c r="P72" s="130"/>
      <c r="Q72" s="131"/>
    </row>
    <row r="73" spans="1:17" x14ac:dyDescent="0.2">
      <c r="A73" s="55">
        <v>65</v>
      </c>
      <c r="B73" s="134">
        <v>-29878</v>
      </c>
      <c r="C73" s="134">
        <v>31832</v>
      </c>
      <c r="D73" s="135">
        <v>-26067</v>
      </c>
      <c r="E73" s="136">
        <v>28722</v>
      </c>
      <c r="F73" s="137"/>
      <c r="J73" s="138"/>
      <c r="K73" s="139"/>
      <c r="L73" s="139"/>
      <c r="M73" s="142"/>
      <c r="N73" s="143">
        <v>26067</v>
      </c>
      <c r="O73" s="129"/>
      <c r="P73" s="130"/>
      <c r="Q73" s="131"/>
    </row>
    <row r="74" spans="1:17" x14ac:dyDescent="0.2">
      <c r="A74" s="55">
        <v>66</v>
      </c>
      <c r="B74" s="134">
        <v>-28670</v>
      </c>
      <c r="C74" s="134">
        <v>30645</v>
      </c>
      <c r="D74" s="135">
        <v>-23918</v>
      </c>
      <c r="E74" s="136">
        <v>26762</v>
      </c>
      <c r="F74" s="137"/>
      <c r="J74" s="138"/>
      <c r="K74" s="139"/>
      <c r="L74" s="139"/>
      <c r="M74" s="142"/>
      <c r="N74" s="143">
        <v>23918</v>
      </c>
      <c r="O74" s="129"/>
      <c r="P74" s="130"/>
      <c r="Q74" s="131"/>
    </row>
    <row r="75" spans="1:17" x14ac:dyDescent="0.2">
      <c r="A75" s="55">
        <v>67</v>
      </c>
      <c r="B75" s="134">
        <v>-28628</v>
      </c>
      <c r="C75" s="134">
        <v>30850</v>
      </c>
      <c r="D75" s="135">
        <v>-22124</v>
      </c>
      <c r="E75" s="136">
        <v>25258</v>
      </c>
      <c r="F75" s="137"/>
      <c r="J75" s="138"/>
      <c r="K75" s="139"/>
      <c r="L75" s="139"/>
      <c r="M75" s="142"/>
      <c r="N75" s="143">
        <v>22124</v>
      </c>
      <c r="O75" s="129"/>
      <c r="P75" s="130"/>
      <c r="Q75" s="131"/>
    </row>
    <row r="76" spans="1:17" x14ac:dyDescent="0.2">
      <c r="A76" s="55">
        <v>68</v>
      </c>
      <c r="B76" s="134">
        <v>-28748</v>
      </c>
      <c r="C76" s="134">
        <v>30733</v>
      </c>
      <c r="D76" s="135">
        <v>-22748</v>
      </c>
      <c r="E76" s="136">
        <v>25940</v>
      </c>
      <c r="F76" s="137"/>
      <c r="J76" s="138"/>
      <c r="K76" s="139"/>
      <c r="L76" s="139"/>
      <c r="M76" s="142"/>
      <c r="N76" s="143">
        <v>22748</v>
      </c>
      <c r="O76" s="129"/>
      <c r="P76" s="130"/>
      <c r="Q76" s="131"/>
    </row>
    <row r="77" spans="1:17" x14ac:dyDescent="0.2">
      <c r="A77" s="55">
        <v>69</v>
      </c>
      <c r="B77" s="134">
        <v>-29090</v>
      </c>
      <c r="C77" s="134">
        <v>31339</v>
      </c>
      <c r="D77" s="135">
        <v>-22349</v>
      </c>
      <c r="E77" s="136">
        <v>25515</v>
      </c>
      <c r="F77" s="137"/>
      <c r="J77" s="138"/>
      <c r="K77" s="139"/>
      <c r="L77" s="139"/>
      <c r="M77" s="142"/>
      <c r="N77" s="143">
        <v>22349</v>
      </c>
      <c r="O77" s="129"/>
      <c r="P77" s="130"/>
      <c r="Q77" s="131"/>
    </row>
    <row r="78" spans="1:17" x14ac:dyDescent="0.2">
      <c r="A78" s="55">
        <v>70</v>
      </c>
      <c r="B78" s="134">
        <v>-29649</v>
      </c>
      <c r="C78" s="134">
        <v>32133</v>
      </c>
      <c r="D78" s="135">
        <v>-21718</v>
      </c>
      <c r="E78" s="136">
        <v>25062</v>
      </c>
      <c r="F78" s="137"/>
      <c r="J78" s="138"/>
      <c r="K78" s="139"/>
      <c r="L78" s="139"/>
      <c r="M78" s="142"/>
      <c r="N78" s="143">
        <v>21718</v>
      </c>
      <c r="O78" s="129"/>
      <c r="P78" s="130"/>
      <c r="Q78" s="131"/>
    </row>
    <row r="79" spans="1:17" x14ac:dyDescent="0.2">
      <c r="A79" s="55">
        <v>71</v>
      </c>
      <c r="B79" s="134">
        <v>-31649</v>
      </c>
      <c r="C79" s="134">
        <v>34834</v>
      </c>
      <c r="D79" s="135">
        <v>-20385</v>
      </c>
      <c r="E79" s="136">
        <v>24561</v>
      </c>
      <c r="F79" s="137"/>
      <c r="J79" s="138"/>
      <c r="K79" s="139"/>
      <c r="L79" s="139"/>
      <c r="M79" s="142"/>
      <c r="N79" s="143">
        <v>20385</v>
      </c>
      <c r="O79" s="129"/>
      <c r="P79" s="130"/>
      <c r="Q79" s="131"/>
    </row>
    <row r="80" spans="1:17" x14ac:dyDescent="0.2">
      <c r="A80" s="55">
        <v>72</v>
      </c>
      <c r="B80" s="134">
        <v>-23530</v>
      </c>
      <c r="C80" s="134">
        <v>26024</v>
      </c>
      <c r="D80" s="135">
        <v>-19677</v>
      </c>
      <c r="E80" s="136">
        <v>23950</v>
      </c>
      <c r="F80" s="137"/>
      <c r="J80" s="138"/>
      <c r="K80" s="139"/>
      <c r="L80" s="139"/>
      <c r="M80" s="142"/>
      <c r="N80" s="143">
        <v>19677</v>
      </c>
      <c r="O80" s="129"/>
      <c r="P80" s="130"/>
      <c r="Q80" s="131"/>
    </row>
    <row r="81" spans="1:17" x14ac:dyDescent="0.2">
      <c r="A81" s="55">
        <v>73</v>
      </c>
      <c r="B81" s="134">
        <v>-21656</v>
      </c>
      <c r="C81" s="134">
        <v>24750</v>
      </c>
      <c r="D81" s="135">
        <v>-18792</v>
      </c>
      <c r="E81" s="136">
        <v>23218</v>
      </c>
      <c r="F81" s="137"/>
      <c r="J81" s="138"/>
      <c r="K81" s="139"/>
      <c r="L81" s="139"/>
      <c r="M81" s="142"/>
      <c r="N81" s="143">
        <v>18792</v>
      </c>
      <c r="O81" s="129"/>
      <c r="P81" s="130"/>
      <c r="Q81" s="131"/>
    </row>
    <row r="82" spans="1:17" x14ac:dyDescent="0.2">
      <c r="A82" s="55">
        <v>74</v>
      </c>
      <c r="B82" s="134">
        <v>-21871</v>
      </c>
      <c r="C82" s="134">
        <v>24869</v>
      </c>
      <c r="D82" s="135">
        <v>-17470</v>
      </c>
      <c r="E82" s="136">
        <v>22064</v>
      </c>
      <c r="F82" s="137"/>
      <c r="J82" s="138"/>
      <c r="K82" s="139"/>
      <c r="L82" s="139"/>
      <c r="M82" s="142"/>
      <c r="N82" s="143">
        <v>17470</v>
      </c>
      <c r="O82" s="129"/>
      <c r="P82" s="130"/>
      <c r="Q82" s="131"/>
    </row>
    <row r="83" spans="1:17" x14ac:dyDescent="0.2">
      <c r="A83" s="55">
        <v>75</v>
      </c>
      <c r="B83" s="134">
        <v>-20050</v>
      </c>
      <c r="C83" s="134">
        <v>23982</v>
      </c>
      <c r="D83" s="135">
        <v>-16454</v>
      </c>
      <c r="E83" s="136">
        <v>21189</v>
      </c>
      <c r="F83" s="137"/>
      <c r="J83" s="138"/>
      <c r="K83" s="139"/>
      <c r="L83" s="139"/>
      <c r="M83" s="142"/>
      <c r="N83" s="143">
        <v>16454</v>
      </c>
      <c r="O83" s="129"/>
      <c r="P83" s="130"/>
      <c r="Q83" s="131"/>
    </row>
    <row r="84" spans="1:17" x14ac:dyDescent="0.2">
      <c r="A84" s="55">
        <v>76</v>
      </c>
      <c r="B84" s="134">
        <v>-17826</v>
      </c>
      <c r="C84" s="134">
        <v>21992</v>
      </c>
      <c r="D84" s="135">
        <v>-15944</v>
      </c>
      <c r="E84" s="136">
        <v>21290</v>
      </c>
      <c r="F84" s="137"/>
      <c r="J84" s="138"/>
      <c r="K84" s="139"/>
      <c r="L84" s="139"/>
      <c r="M84" s="142"/>
      <c r="N84" s="143">
        <v>15944</v>
      </c>
      <c r="O84" s="129"/>
      <c r="P84" s="130"/>
      <c r="Q84" s="131"/>
    </row>
    <row r="85" spans="1:17" x14ac:dyDescent="0.2">
      <c r="A85" s="55">
        <v>77</v>
      </c>
      <c r="B85" s="134">
        <v>-15984</v>
      </c>
      <c r="C85" s="134">
        <v>20286</v>
      </c>
      <c r="D85" s="135">
        <v>-14848</v>
      </c>
      <c r="E85" s="136">
        <v>20357</v>
      </c>
      <c r="F85" s="137"/>
      <c r="J85" s="138"/>
      <c r="K85" s="139"/>
      <c r="L85" s="139"/>
      <c r="M85" s="142"/>
      <c r="N85" s="143">
        <v>14848</v>
      </c>
      <c r="O85" s="129"/>
      <c r="P85" s="130"/>
      <c r="Q85" s="131"/>
    </row>
    <row r="86" spans="1:17" x14ac:dyDescent="0.2">
      <c r="A86" s="55">
        <v>78</v>
      </c>
      <c r="B86" s="134">
        <v>-16027</v>
      </c>
      <c r="C86" s="134">
        <v>20280</v>
      </c>
      <c r="D86" s="135">
        <v>-13422</v>
      </c>
      <c r="E86" s="136">
        <v>19392</v>
      </c>
      <c r="F86" s="137"/>
      <c r="J86" s="138"/>
      <c r="K86" s="139"/>
      <c r="L86" s="139"/>
      <c r="M86" s="142"/>
      <c r="N86" s="143">
        <v>13422</v>
      </c>
      <c r="O86" s="129"/>
      <c r="P86" s="130"/>
      <c r="Q86" s="131"/>
    </row>
    <row r="87" spans="1:17" x14ac:dyDescent="0.2">
      <c r="A87" s="55">
        <v>79</v>
      </c>
      <c r="B87" s="134">
        <v>-15154</v>
      </c>
      <c r="C87" s="134">
        <v>19521</v>
      </c>
      <c r="D87" s="135">
        <v>-12428</v>
      </c>
      <c r="E87" s="136">
        <v>18224</v>
      </c>
      <c r="F87" s="137"/>
      <c r="J87" s="138"/>
      <c r="K87" s="139"/>
      <c r="L87" s="139"/>
      <c r="M87" s="142"/>
      <c r="N87" s="143">
        <v>12428</v>
      </c>
      <c r="O87" s="129"/>
      <c r="P87" s="130"/>
      <c r="Q87" s="131"/>
    </row>
    <row r="88" spans="1:17" x14ac:dyDescent="0.2">
      <c r="A88" s="55">
        <v>80</v>
      </c>
      <c r="B88" s="134">
        <v>-14285</v>
      </c>
      <c r="C88" s="134">
        <v>18649</v>
      </c>
      <c r="D88" s="135">
        <v>-10943</v>
      </c>
      <c r="E88" s="136">
        <v>16568</v>
      </c>
      <c r="F88" s="137"/>
      <c r="J88" s="138"/>
      <c r="K88" s="139"/>
      <c r="L88" s="139"/>
      <c r="M88" s="142"/>
      <c r="N88" s="143">
        <v>10943</v>
      </c>
      <c r="O88" s="129"/>
      <c r="P88" s="130"/>
      <c r="Q88" s="131"/>
    </row>
    <row r="89" spans="1:17" x14ac:dyDescent="0.2">
      <c r="A89" s="55">
        <v>81</v>
      </c>
      <c r="B89" s="134">
        <v>-12610</v>
      </c>
      <c r="C89" s="134">
        <v>17658</v>
      </c>
      <c r="D89" s="135">
        <v>-10070</v>
      </c>
      <c r="E89" s="136">
        <v>15744</v>
      </c>
      <c r="F89" s="137"/>
      <c r="J89" s="138"/>
      <c r="K89" s="139"/>
      <c r="L89" s="139"/>
      <c r="M89" s="142"/>
      <c r="N89" s="143">
        <v>10070</v>
      </c>
      <c r="O89" s="129"/>
      <c r="P89" s="130"/>
      <c r="Q89" s="131"/>
    </row>
    <row r="90" spans="1:17" x14ac:dyDescent="0.2">
      <c r="A90" s="55">
        <v>82</v>
      </c>
      <c r="B90" s="134">
        <v>-11644</v>
      </c>
      <c r="C90" s="134">
        <v>16493</v>
      </c>
      <c r="D90" s="135">
        <v>-9206</v>
      </c>
      <c r="E90" s="136">
        <v>15234</v>
      </c>
      <c r="F90" s="137"/>
      <c r="J90" s="138"/>
      <c r="K90" s="139"/>
      <c r="L90" s="139"/>
      <c r="M90" s="142"/>
      <c r="N90" s="143">
        <v>9206</v>
      </c>
      <c r="O90" s="129"/>
      <c r="P90" s="130"/>
      <c r="Q90" s="131"/>
    </row>
    <row r="91" spans="1:17" x14ac:dyDescent="0.2">
      <c r="A91" s="55">
        <v>83</v>
      </c>
      <c r="B91" s="134">
        <v>-10622</v>
      </c>
      <c r="C91" s="134">
        <v>15250</v>
      </c>
      <c r="D91" s="135">
        <v>-7985</v>
      </c>
      <c r="E91" s="136">
        <v>13650</v>
      </c>
      <c r="F91" s="137"/>
      <c r="J91" s="138"/>
      <c r="K91" s="139"/>
      <c r="L91" s="139"/>
      <c r="M91" s="142"/>
      <c r="N91" s="143">
        <v>7985</v>
      </c>
      <c r="O91" s="129"/>
      <c r="P91" s="130"/>
      <c r="Q91" s="131"/>
    </row>
    <row r="92" spans="1:17" x14ac:dyDescent="0.2">
      <c r="A92" s="55">
        <v>84</v>
      </c>
      <c r="B92" s="134">
        <v>-9163</v>
      </c>
      <c r="C92" s="134">
        <v>13884</v>
      </c>
      <c r="D92" s="135">
        <v>-7114</v>
      </c>
      <c r="E92" s="136">
        <v>12702</v>
      </c>
      <c r="F92" s="137"/>
      <c r="J92" s="138"/>
      <c r="K92" s="139"/>
      <c r="L92" s="139"/>
      <c r="M92" s="142"/>
      <c r="N92" s="143">
        <v>7114</v>
      </c>
      <c r="O92" s="129"/>
      <c r="P92" s="130"/>
      <c r="Q92" s="131"/>
    </row>
    <row r="93" spans="1:17" x14ac:dyDescent="0.2">
      <c r="A93" s="55">
        <v>85</v>
      </c>
      <c r="B93" s="134">
        <v>-8139</v>
      </c>
      <c r="C93" s="134">
        <v>12460</v>
      </c>
      <c r="D93" s="135">
        <v>-5755</v>
      </c>
      <c r="E93" s="136">
        <v>11335</v>
      </c>
      <c r="F93" s="137"/>
      <c r="J93" s="138"/>
      <c r="K93" s="139"/>
      <c r="L93" s="139"/>
      <c r="M93" s="142"/>
      <c r="N93" s="143">
        <v>5755</v>
      </c>
      <c r="O93" s="129"/>
      <c r="P93" s="130"/>
      <c r="Q93" s="131"/>
    </row>
    <row r="94" spans="1:17" x14ac:dyDescent="0.2">
      <c r="A94" s="55">
        <v>86</v>
      </c>
      <c r="B94" s="134">
        <v>-7240</v>
      </c>
      <c r="C94" s="134">
        <v>11739</v>
      </c>
      <c r="D94" s="135">
        <v>-5267</v>
      </c>
      <c r="E94" s="136">
        <v>10733</v>
      </c>
      <c r="F94" s="137"/>
      <c r="J94" s="138"/>
      <c r="K94" s="139"/>
      <c r="L94" s="139"/>
      <c r="M94" s="142"/>
      <c r="N94" s="143">
        <v>5267</v>
      </c>
      <c r="O94" s="129"/>
      <c r="P94" s="130"/>
      <c r="Q94" s="131"/>
    </row>
    <row r="95" spans="1:17" x14ac:dyDescent="0.2">
      <c r="A95" s="55">
        <v>87</v>
      </c>
      <c r="B95" s="134">
        <v>-6118</v>
      </c>
      <c r="C95" s="134">
        <v>10286</v>
      </c>
      <c r="D95" s="135">
        <v>-4712</v>
      </c>
      <c r="E95" s="136">
        <v>10193</v>
      </c>
      <c r="F95" s="137"/>
      <c r="J95" s="138"/>
      <c r="K95" s="139"/>
      <c r="L95" s="139"/>
      <c r="M95" s="142"/>
      <c r="N95" s="143">
        <v>4712</v>
      </c>
      <c r="O95" s="129"/>
      <c r="P95" s="130"/>
      <c r="Q95" s="131"/>
    </row>
    <row r="96" spans="1:17" x14ac:dyDescent="0.2">
      <c r="A96" s="55">
        <v>88</v>
      </c>
      <c r="B96" s="134">
        <v>-4905</v>
      </c>
      <c r="C96" s="134">
        <v>8882</v>
      </c>
      <c r="D96" s="135">
        <v>-4056</v>
      </c>
      <c r="E96" s="136">
        <v>9516</v>
      </c>
      <c r="F96" s="137"/>
      <c r="J96" s="138"/>
      <c r="K96" s="139"/>
      <c r="L96" s="139"/>
      <c r="M96" s="142"/>
      <c r="N96" s="143">
        <v>4056</v>
      </c>
      <c r="O96" s="129"/>
      <c r="P96" s="130"/>
      <c r="Q96" s="131"/>
    </row>
    <row r="97" spans="1:17" x14ac:dyDescent="0.2">
      <c r="A97" s="55">
        <v>89</v>
      </c>
      <c r="B97" s="134">
        <v>-4090</v>
      </c>
      <c r="C97" s="134">
        <v>7590</v>
      </c>
      <c r="D97" s="135">
        <v>-2270</v>
      </c>
      <c r="E97" s="136">
        <v>5724</v>
      </c>
      <c r="F97" s="137"/>
      <c r="J97" s="138"/>
      <c r="K97" s="139"/>
      <c r="L97" s="139"/>
      <c r="M97" s="142"/>
      <c r="N97" s="143">
        <v>2270</v>
      </c>
      <c r="O97" s="129"/>
      <c r="P97" s="130"/>
      <c r="Q97" s="131"/>
    </row>
    <row r="98" spans="1:17" x14ac:dyDescent="0.2">
      <c r="A98" s="64">
        <v>90</v>
      </c>
      <c r="B98" s="144">
        <v>-12620</v>
      </c>
      <c r="C98" s="144">
        <v>29307</v>
      </c>
      <c r="D98" s="145">
        <v>-6899</v>
      </c>
      <c r="E98" s="146">
        <v>22237</v>
      </c>
      <c r="J98" s="138"/>
      <c r="K98" s="139"/>
      <c r="L98" s="139"/>
      <c r="M98" s="142"/>
      <c r="N98" s="143">
        <v>6899</v>
      </c>
      <c r="O98" s="147"/>
      <c r="P98" s="130"/>
      <c r="Q98" s="131"/>
    </row>
    <row r="99" spans="1:17" x14ac:dyDescent="0.2">
      <c r="B99" s="148"/>
      <c r="C99" s="149"/>
      <c r="J99" s="61"/>
      <c r="K99" s="150"/>
      <c r="L99" s="150"/>
      <c r="M99" s="151"/>
      <c r="N99" s="151"/>
      <c r="O99" s="151"/>
      <c r="P99" s="151"/>
    </row>
    <row r="100" spans="1:17" x14ac:dyDescent="0.2">
      <c r="A100" s="1043" t="s">
        <v>22</v>
      </c>
      <c r="B100" s="1043"/>
      <c r="C100" s="1043"/>
      <c r="J100" s="61"/>
      <c r="K100" s="150"/>
      <c r="L100" s="150"/>
      <c r="M100" s="151"/>
      <c r="N100" s="151"/>
      <c r="O100" s="151"/>
      <c r="P100" s="151"/>
    </row>
    <row r="101" spans="1:17" x14ac:dyDescent="0.2">
      <c r="J101" s="61"/>
      <c r="K101" s="150"/>
      <c r="L101" s="150"/>
      <c r="M101" s="151"/>
      <c r="N101" s="151"/>
      <c r="O101" s="151"/>
      <c r="P101" s="151"/>
    </row>
    <row r="102" spans="1:17" x14ac:dyDescent="0.2">
      <c r="J102" s="61"/>
      <c r="K102" s="150"/>
      <c r="L102" s="150"/>
      <c r="M102" s="151"/>
      <c r="N102" s="151"/>
      <c r="O102" s="151"/>
      <c r="P102" s="151"/>
    </row>
    <row r="103" spans="1:17" x14ac:dyDescent="0.2">
      <c r="J103" s="61"/>
      <c r="K103" s="150"/>
      <c r="L103" s="150"/>
      <c r="M103" s="151"/>
      <c r="N103" s="151"/>
      <c r="O103" s="151"/>
      <c r="P103" s="151"/>
    </row>
    <row r="104" spans="1:17" x14ac:dyDescent="0.2">
      <c r="J104" s="61"/>
      <c r="K104" s="150"/>
      <c r="L104" s="150"/>
      <c r="M104" s="151"/>
      <c r="N104" s="151"/>
      <c r="O104" s="151"/>
      <c r="P104" s="151"/>
    </row>
    <row r="105" spans="1:17" x14ac:dyDescent="0.2">
      <c r="K105" s="151"/>
      <c r="L105" s="151"/>
      <c r="M105" s="151"/>
      <c r="N105" s="151"/>
      <c r="O105" s="151"/>
      <c r="P105" s="151"/>
    </row>
    <row r="106" spans="1:17" x14ac:dyDescent="0.2">
      <c r="K106" s="151"/>
      <c r="L106" s="151"/>
      <c r="M106" s="151"/>
      <c r="N106" s="151"/>
      <c r="O106" s="151"/>
      <c r="P106" s="151"/>
    </row>
    <row r="107" spans="1:17" x14ac:dyDescent="0.2">
      <c r="K107" s="151"/>
      <c r="L107" s="151"/>
      <c r="M107" s="151"/>
      <c r="N107" s="151"/>
      <c r="O107" s="151"/>
      <c r="P107" s="151"/>
    </row>
    <row r="108" spans="1:17" x14ac:dyDescent="0.2">
      <c r="K108" s="151"/>
      <c r="L108" s="151"/>
      <c r="M108" s="151"/>
      <c r="N108" s="151"/>
      <c r="O108" s="151"/>
      <c r="P108" s="151"/>
    </row>
    <row r="109" spans="1:17" x14ac:dyDescent="0.2">
      <c r="K109" s="151"/>
      <c r="L109" s="151"/>
      <c r="M109" s="151"/>
      <c r="N109" s="151"/>
      <c r="O109" s="151"/>
      <c r="P109" s="151"/>
    </row>
    <row r="110" spans="1:17" x14ac:dyDescent="0.2">
      <c r="K110" s="151"/>
      <c r="L110" s="151"/>
      <c r="M110" s="151"/>
      <c r="N110" s="151"/>
      <c r="O110" s="151"/>
      <c r="P110" s="151"/>
    </row>
    <row r="111" spans="1:17" x14ac:dyDescent="0.2">
      <c r="K111" s="151"/>
      <c r="L111" s="151"/>
      <c r="M111" s="151"/>
      <c r="N111" s="151"/>
      <c r="O111" s="151"/>
      <c r="P111" s="151"/>
    </row>
    <row r="112" spans="1:17" x14ac:dyDescent="0.2">
      <c r="K112" s="151"/>
      <c r="L112" s="151"/>
      <c r="M112" s="151"/>
      <c r="N112" s="151"/>
      <c r="O112" s="151"/>
      <c r="P112" s="151"/>
    </row>
    <row r="113" spans="11:16" x14ac:dyDescent="0.2">
      <c r="K113" s="151"/>
      <c r="L113" s="151"/>
      <c r="M113" s="151"/>
      <c r="N113" s="151"/>
      <c r="O113" s="151"/>
      <c r="P113" s="151"/>
    </row>
    <row r="114" spans="11:16" x14ac:dyDescent="0.2">
      <c r="K114" s="151"/>
      <c r="L114" s="151"/>
      <c r="M114" s="151"/>
      <c r="N114" s="151"/>
      <c r="O114" s="151"/>
      <c r="P114" s="151"/>
    </row>
    <row r="115" spans="11:16" x14ac:dyDescent="0.2">
      <c r="K115" s="151"/>
      <c r="L115" s="151"/>
      <c r="M115" s="151"/>
      <c r="N115" s="151"/>
      <c r="O115" s="151"/>
      <c r="P115" s="151"/>
    </row>
    <row r="116" spans="11:16" x14ac:dyDescent="0.2">
      <c r="K116" s="151"/>
      <c r="L116" s="151"/>
      <c r="M116" s="151"/>
      <c r="N116" s="151"/>
      <c r="O116" s="151"/>
      <c r="P116" s="151"/>
    </row>
    <row r="117" spans="11:16" x14ac:dyDescent="0.2">
      <c r="K117" s="151"/>
      <c r="L117" s="151"/>
      <c r="M117" s="151"/>
      <c r="N117" s="151"/>
      <c r="O117" s="151"/>
      <c r="P117" s="151"/>
    </row>
    <row r="118" spans="11:16" x14ac:dyDescent="0.2">
      <c r="K118" s="151"/>
      <c r="L118" s="151"/>
      <c r="M118" s="151"/>
      <c r="N118" s="151"/>
      <c r="O118" s="151"/>
      <c r="P118" s="151"/>
    </row>
    <row r="119" spans="11:16" x14ac:dyDescent="0.2">
      <c r="K119" s="151"/>
      <c r="L119" s="151"/>
      <c r="M119" s="151"/>
      <c r="N119" s="151"/>
      <c r="O119" s="151"/>
      <c r="P119" s="151"/>
    </row>
    <row r="120" spans="11:16" x14ac:dyDescent="0.2">
      <c r="K120" s="151"/>
      <c r="L120" s="151"/>
      <c r="M120" s="151"/>
      <c r="N120" s="151"/>
      <c r="O120" s="151"/>
      <c r="P120" s="151"/>
    </row>
    <row r="121" spans="11:16" x14ac:dyDescent="0.2">
      <c r="K121" s="151"/>
      <c r="L121" s="151"/>
      <c r="M121" s="151"/>
      <c r="N121" s="151"/>
      <c r="O121" s="151"/>
      <c r="P121" s="151"/>
    </row>
    <row r="122" spans="11:16" x14ac:dyDescent="0.2">
      <c r="K122" s="151"/>
      <c r="L122" s="151"/>
      <c r="M122" s="151"/>
      <c r="N122" s="151"/>
      <c r="O122" s="151"/>
      <c r="P122" s="151"/>
    </row>
    <row r="123" spans="11:16" x14ac:dyDescent="0.2">
      <c r="K123" s="151"/>
      <c r="L123" s="151"/>
      <c r="M123" s="151"/>
      <c r="N123" s="151"/>
      <c r="O123" s="151"/>
      <c r="P123" s="151"/>
    </row>
    <row r="124" spans="11:16" x14ac:dyDescent="0.2">
      <c r="K124" s="151"/>
      <c r="L124" s="151"/>
      <c r="M124" s="151"/>
      <c r="N124" s="151"/>
      <c r="O124" s="151"/>
      <c r="P124" s="151"/>
    </row>
    <row r="125" spans="11:16" x14ac:dyDescent="0.2">
      <c r="K125" s="151"/>
      <c r="L125" s="151"/>
      <c r="M125" s="151"/>
      <c r="N125" s="151"/>
      <c r="O125" s="151"/>
      <c r="P125" s="151"/>
    </row>
    <row r="126" spans="11:16" x14ac:dyDescent="0.2">
      <c r="K126" s="151"/>
      <c r="L126" s="151"/>
      <c r="M126" s="151"/>
      <c r="N126" s="151"/>
      <c r="O126" s="151"/>
      <c r="P126" s="151"/>
    </row>
    <row r="127" spans="11:16" x14ac:dyDescent="0.2">
      <c r="K127" s="151"/>
      <c r="L127" s="151"/>
      <c r="M127" s="151"/>
      <c r="N127" s="151"/>
      <c r="O127" s="151"/>
      <c r="P127" s="151"/>
    </row>
    <row r="128" spans="11:16" x14ac:dyDescent="0.2">
      <c r="K128" s="151"/>
      <c r="L128" s="151"/>
      <c r="M128" s="151"/>
      <c r="N128" s="151"/>
      <c r="O128" s="151"/>
      <c r="P128" s="151"/>
    </row>
    <row r="129" spans="11:16" x14ac:dyDescent="0.2">
      <c r="K129" s="151"/>
      <c r="L129" s="151"/>
      <c r="M129" s="151"/>
      <c r="N129" s="151"/>
      <c r="O129" s="151"/>
      <c r="P129" s="151"/>
    </row>
    <row r="130" spans="11:16" x14ac:dyDescent="0.2">
      <c r="K130" s="151"/>
      <c r="L130" s="151"/>
      <c r="M130" s="151"/>
      <c r="N130" s="151"/>
      <c r="O130" s="151"/>
      <c r="P130" s="151"/>
    </row>
    <row r="131" spans="11:16" x14ac:dyDescent="0.2">
      <c r="K131" s="151"/>
      <c r="L131" s="151"/>
      <c r="M131" s="151"/>
      <c r="N131" s="151"/>
      <c r="O131" s="151"/>
      <c r="P131" s="151"/>
    </row>
    <row r="132" spans="11:16" x14ac:dyDescent="0.2">
      <c r="K132" s="151"/>
      <c r="L132" s="151"/>
      <c r="M132" s="151"/>
      <c r="N132" s="151"/>
      <c r="O132" s="151"/>
      <c r="P132" s="151"/>
    </row>
    <row r="133" spans="11:16" x14ac:dyDescent="0.2">
      <c r="K133" s="151"/>
      <c r="L133" s="151"/>
      <c r="M133" s="151"/>
      <c r="N133" s="151"/>
      <c r="O133" s="151"/>
      <c r="P133" s="151"/>
    </row>
    <row r="134" spans="11:16" x14ac:dyDescent="0.2">
      <c r="K134" s="151"/>
      <c r="L134" s="151"/>
      <c r="M134" s="151"/>
      <c r="N134" s="151"/>
      <c r="O134" s="151"/>
      <c r="P134" s="151"/>
    </row>
    <row r="135" spans="11:16" x14ac:dyDescent="0.2">
      <c r="K135" s="151"/>
      <c r="L135" s="151"/>
      <c r="M135" s="151"/>
      <c r="N135" s="151"/>
      <c r="O135" s="151"/>
      <c r="P135" s="151"/>
    </row>
    <row r="136" spans="11:16" x14ac:dyDescent="0.2">
      <c r="K136" s="151"/>
      <c r="L136" s="151"/>
      <c r="M136" s="151"/>
      <c r="N136" s="151"/>
      <c r="O136" s="151"/>
      <c r="P136" s="151"/>
    </row>
    <row r="137" spans="11:16" x14ac:dyDescent="0.2">
      <c r="K137" s="151"/>
      <c r="L137" s="151"/>
      <c r="M137" s="151"/>
      <c r="N137" s="151"/>
      <c r="O137" s="151"/>
      <c r="P137" s="151"/>
    </row>
    <row r="138" spans="11:16" x14ac:dyDescent="0.2">
      <c r="K138" s="151"/>
      <c r="L138" s="151"/>
      <c r="M138" s="151"/>
      <c r="N138" s="151"/>
      <c r="O138" s="151"/>
      <c r="P138" s="151"/>
    </row>
    <row r="139" spans="11:16" x14ac:dyDescent="0.2">
      <c r="K139" s="151"/>
      <c r="L139" s="151"/>
      <c r="M139" s="151"/>
      <c r="N139" s="151"/>
      <c r="O139" s="151"/>
      <c r="P139" s="151"/>
    </row>
    <row r="140" spans="11:16" x14ac:dyDescent="0.2">
      <c r="K140" s="151"/>
      <c r="L140" s="151"/>
      <c r="M140" s="151"/>
      <c r="N140" s="151"/>
      <c r="O140" s="151"/>
      <c r="P140" s="151"/>
    </row>
    <row r="141" spans="11:16" x14ac:dyDescent="0.2">
      <c r="K141" s="151"/>
      <c r="L141" s="151"/>
      <c r="M141" s="151"/>
      <c r="N141" s="151"/>
      <c r="O141" s="151"/>
      <c r="P141" s="151"/>
    </row>
    <row r="142" spans="11:16" x14ac:dyDescent="0.2">
      <c r="K142" s="151"/>
      <c r="L142" s="151"/>
      <c r="M142" s="151"/>
      <c r="N142" s="151"/>
      <c r="O142" s="151"/>
      <c r="P142" s="151"/>
    </row>
    <row r="143" spans="11:16" x14ac:dyDescent="0.2">
      <c r="K143" s="151"/>
      <c r="L143" s="151"/>
      <c r="M143" s="151"/>
      <c r="N143" s="151"/>
      <c r="O143" s="151"/>
      <c r="P143" s="151"/>
    </row>
    <row r="144" spans="11:16" x14ac:dyDescent="0.2">
      <c r="K144" s="151"/>
      <c r="L144" s="151"/>
      <c r="M144" s="151"/>
      <c r="N144" s="151"/>
      <c r="O144" s="151"/>
      <c r="P144" s="151"/>
    </row>
    <row r="145" spans="11:16" x14ac:dyDescent="0.2">
      <c r="K145" s="151"/>
      <c r="L145" s="151"/>
      <c r="M145" s="151"/>
      <c r="N145" s="151"/>
      <c r="O145" s="151"/>
      <c r="P145" s="151"/>
    </row>
    <row r="146" spans="11:16" x14ac:dyDescent="0.2">
      <c r="K146" s="151"/>
      <c r="L146" s="151"/>
      <c r="M146" s="151"/>
      <c r="N146" s="151"/>
      <c r="O146" s="151"/>
      <c r="P146" s="151"/>
    </row>
    <row r="147" spans="11:16" x14ac:dyDescent="0.2">
      <c r="K147" s="151"/>
      <c r="L147" s="151"/>
      <c r="M147" s="151"/>
      <c r="N147" s="151"/>
      <c r="O147" s="151"/>
      <c r="P147" s="151"/>
    </row>
    <row r="148" spans="11:16" x14ac:dyDescent="0.2">
      <c r="K148" s="151"/>
      <c r="L148" s="151"/>
      <c r="M148" s="151"/>
      <c r="N148" s="151"/>
      <c r="O148" s="151"/>
      <c r="P148" s="151"/>
    </row>
    <row r="149" spans="11:16" x14ac:dyDescent="0.2">
      <c r="K149" s="151"/>
      <c r="L149" s="151"/>
      <c r="M149" s="151"/>
      <c r="N149" s="151"/>
      <c r="O149" s="151"/>
      <c r="P149" s="151"/>
    </row>
    <row r="150" spans="11:16" x14ac:dyDescent="0.2">
      <c r="K150" s="151"/>
      <c r="L150" s="151"/>
      <c r="M150" s="151"/>
      <c r="N150" s="151"/>
      <c r="O150" s="151"/>
      <c r="P150" s="151"/>
    </row>
    <row r="151" spans="11:16" x14ac:dyDescent="0.2">
      <c r="K151" s="151"/>
      <c r="L151" s="151"/>
      <c r="M151" s="151"/>
      <c r="N151" s="151"/>
      <c r="O151" s="151"/>
      <c r="P151" s="151"/>
    </row>
    <row r="152" spans="11:16" x14ac:dyDescent="0.2">
      <c r="K152" s="151"/>
      <c r="L152" s="151"/>
      <c r="M152" s="151"/>
      <c r="N152" s="151"/>
      <c r="O152" s="151"/>
      <c r="P152" s="151"/>
    </row>
    <row r="153" spans="11:16" x14ac:dyDescent="0.2">
      <c r="K153" s="151"/>
      <c r="L153" s="151"/>
      <c r="M153" s="151"/>
      <c r="N153" s="151"/>
      <c r="O153" s="151"/>
      <c r="P153" s="151"/>
    </row>
    <row r="154" spans="11:16" x14ac:dyDescent="0.2">
      <c r="K154" s="151"/>
      <c r="L154" s="151"/>
      <c r="M154" s="151"/>
      <c r="N154" s="151"/>
      <c r="O154" s="151"/>
      <c r="P154" s="151"/>
    </row>
    <row r="155" spans="11:16" x14ac:dyDescent="0.2">
      <c r="K155" s="151"/>
      <c r="L155" s="151"/>
      <c r="M155" s="151"/>
      <c r="N155" s="151"/>
      <c r="O155" s="151"/>
      <c r="P155" s="151"/>
    </row>
    <row r="156" spans="11:16" x14ac:dyDescent="0.2">
      <c r="K156" s="151"/>
      <c r="L156" s="151"/>
      <c r="M156" s="151"/>
      <c r="N156" s="151"/>
      <c r="O156" s="151"/>
      <c r="P156" s="151"/>
    </row>
    <row r="157" spans="11:16" x14ac:dyDescent="0.2">
      <c r="K157" s="151"/>
      <c r="L157" s="151"/>
      <c r="M157" s="151"/>
      <c r="N157" s="151"/>
      <c r="O157" s="151"/>
      <c r="P157" s="151"/>
    </row>
    <row r="158" spans="11:16" x14ac:dyDescent="0.2">
      <c r="K158" s="151"/>
      <c r="L158" s="151"/>
      <c r="M158" s="151"/>
      <c r="N158" s="151"/>
      <c r="O158" s="151"/>
      <c r="P158" s="151"/>
    </row>
    <row r="159" spans="11:16" x14ac:dyDescent="0.2">
      <c r="K159" s="151"/>
      <c r="L159" s="151"/>
      <c r="M159" s="151"/>
      <c r="N159" s="151"/>
      <c r="O159" s="151"/>
      <c r="P159" s="151"/>
    </row>
    <row r="160" spans="11:16" x14ac:dyDescent="0.2">
      <c r="K160" s="151"/>
      <c r="L160" s="151"/>
      <c r="M160" s="151"/>
      <c r="N160" s="151"/>
      <c r="O160" s="151"/>
      <c r="P160" s="151"/>
    </row>
    <row r="161" spans="11:16" x14ac:dyDescent="0.2">
      <c r="K161" s="151"/>
      <c r="L161" s="151"/>
      <c r="M161" s="151"/>
      <c r="N161" s="151"/>
      <c r="O161" s="151"/>
      <c r="P161" s="151"/>
    </row>
  </sheetData>
  <mergeCells count="7">
    <mergeCell ref="A100:C100"/>
    <mergeCell ref="A1:E1"/>
    <mergeCell ref="G1:H1"/>
    <mergeCell ref="A3:F3"/>
    <mergeCell ref="H3:I3"/>
    <mergeCell ref="B5:C5"/>
    <mergeCell ref="D5:E5"/>
  </mergeCells>
  <conditionalFormatting sqref="B8:C98">
    <cfRule type="expression" dxfId="0" priority="1">
      <formula>B$58=SUM(B$59:B$90)</formula>
    </cfRule>
  </conditionalFormatting>
  <hyperlinks>
    <hyperlink ref="G1" location="Contents!A1" display="back to contents"/>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sqref="A1:G1"/>
    </sheetView>
  </sheetViews>
  <sheetFormatPr defaultRowHeight="12.75" x14ac:dyDescent="0.2"/>
  <cols>
    <col min="1" max="1" width="14.42578125" style="213" customWidth="1"/>
    <col min="2" max="16384" width="9.140625" style="213"/>
  </cols>
  <sheetData>
    <row r="1" spans="1:13" s="950" customFormat="1" ht="18" customHeight="1" x14ac:dyDescent="0.25">
      <c r="A1" s="1031" t="s">
        <v>734</v>
      </c>
      <c r="B1" s="1031"/>
      <c r="C1" s="1031"/>
      <c r="D1" s="1031"/>
      <c r="E1" s="1031"/>
      <c r="F1" s="1031"/>
      <c r="G1" s="1031"/>
      <c r="H1" s="260"/>
      <c r="I1" s="1412" t="s">
        <v>24</v>
      </c>
      <c r="J1" s="1412"/>
      <c r="L1" s="6"/>
      <c r="M1" s="6"/>
    </row>
    <row r="2" spans="1:13" s="950" customFormat="1" ht="15" customHeight="1" x14ac:dyDescent="0.25">
      <c r="A2" s="870"/>
      <c r="B2" s="870"/>
      <c r="C2" s="870"/>
      <c r="D2" s="870"/>
      <c r="E2" s="870"/>
      <c r="F2" s="870"/>
      <c r="G2" s="870"/>
      <c r="H2" s="260"/>
      <c r="I2" s="260"/>
      <c r="J2" s="260"/>
      <c r="L2" s="6"/>
      <c r="M2" s="872"/>
    </row>
    <row r="3" spans="1:13" s="950" customFormat="1" ht="12.75" customHeight="1" x14ac:dyDescent="0.25">
      <c r="A3" s="1030" t="s">
        <v>774</v>
      </c>
      <c r="B3" s="1409"/>
      <c r="C3" s="1409"/>
      <c r="D3" s="1409"/>
      <c r="E3" s="1409"/>
      <c r="F3" s="1409"/>
      <c r="G3" s="1409"/>
      <c r="H3" s="1409"/>
      <c r="I3" s="1409"/>
      <c r="J3" s="260"/>
    </row>
    <row r="4" spans="1:13" x14ac:dyDescent="0.2">
      <c r="A4" s="1410" t="s">
        <v>767</v>
      </c>
      <c r="B4" s="1410"/>
      <c r="C4" s="1410"/>
      <c r="D4" s="1410"/>
      <c r="E4" s="1410"/>
      <c r="F4" s="1410"/>
    </row>
    <row r="5" spans="1:13" ht="12.75" customHeight="1" x14ac:dyDescent="0.2"/>
    <row r="6" spans="1:13" ht="12.75" customHeight="1" x14ac:dyDescent="0.2">
      <c r="A6" s="1314" t="s">
        <v>775</v>
      </c>
      <c r="B6" s="1127">
        <v>2018</v>
      </c>
      <c r="C6" s="1127">
        <v>2041</v>
      </c>
    </row>
    <row r="7" spans="1:13" ht="12.75" customHeight="1" x14ac:dyDescent="0.2">
      <c r="A7" s="1315"/>
      <c r="B7" s="1413"/>
      <c r="C7" s="1413"/>
    </row>
    <row r="8" spans="1:13" ht="12.75" customHeight="1" x14ac:dyDescent="0.2">
      <c r="A8" s="1315"/>
      <c r="B8" s="1413"/>
      <c r="C8" s="1413"/>
    </row>
    <row r="9" spans="1:13" x14ac:dyDescent="0.2">
      <c r="A9" s="1316"/>
      <c r="B9" s="1128"/>
      <c r="C9" s="1128"/>
    </row>
    <row r="10" spans="1:13" x14ac:dyDescent="0.2">
      <c r="A10" s="951"/>
      <c r="B10" s="946"/>
      <c r="C10" s="946"/>
    </row>
    <row r="11" spans="1:13" x14ac:dyDescent="0.2">
      <c r="A11" s="952" t="s">
        <v>748</v>
      </c>
      <c r="B11" s="885">
        <v>16876</v>
      </c>
      <c r="C11" s="885">
        <v>23584</v>
      </c>
      <c r="D11" s="234"/>
      <c r="H11" s="953"/>
      <c r="I11" s="953"/>
    </row>
    <row r="12" spans="1:13" x14ac:dyDescent="0.2">
      <c r="A12" s="952" t="s">
        <v>220</v>
      </c>
      <c r="B12" s="885">
        <v>95182</v>
      </c>
      <c r="C12" s="885">
        <v>96365</v>
      </c>
      <c r="H12" s="953"/>
      <c r="I12" s="953"/>
    </row>
    <row r="13" spans="1:13" x14ac:dyDescent="0.2">
      <c r="A13" s="952" t="s">
        <v>221</v>
      </c>
      <c r="B13" s="885">
        <v>176178</v>
      </c>
      <c r="C13" s="885">
        <v>158506</v>
      </c>
      <c r="H13" s="953"/>
      <c r="I13" s="953"/>
    </row>
    <row r="14" spans="1:13" x14ac:dyDescent="0.2">
      <c r="A14" s="952" t="s">
        <v>222</v>
      </c>
      <c r="B14" s="885">
        <v>198586</v>
      </c>
      <c r="C14" s="885">
        <v>198814</v>
      </c>
      <c r="H14" s="953"/>
      <c r="I14" s="953"/>
    </row>
    <row r="15" spans="1:13" x14ac:dyDescent="0.2">
      <c r="A15" s="952" t="s">
        <v>223</v>
      </c>
      <c r="B15" s="885">
        <v>202745</v>
      </c>
      <c r="C15" s="885">
        <v>200856</v>
      </c>
      <c r="H15" s="953"/>
      <c r="I15" s="953"/>
    </row>
    <row r="16" spans="1:13" x14ac:dyDescent="0.2">
      <c r="A16" s="952" t="s">
        <v>224</v>
      </c>
      <c r="B16" s="885">
        <v>191334</v>
      </c>
      <c r="C16" s="885">
        <v>226776</v>
      </c>
      <c r="H16" s="953"/>
      <c r="I16" s="953"/>
    </row>
    <row r="17" spans="1:9" x14ac:dyDescent="0.2">
      <c r="A17" s="952" t="s">
        <v>749</v>
      </c>
      <c r="B17" s="885">
        <v>228255</v>
      </c>
      <c r="C17" s="885">
        <v>254514</v>
      </c>
      <c r="H17" s="953"/>
      <c r="I17" s="953"/>
    </row>
    <row r="18" spans="1:9" x14ac:dyDescent="0.2">
      <c r="A18" s="952" t="s">
        <v>750</v>
      </c>
      <c r="B18" s="885">
        <v>247074</v>
      </c>
      <c r="C18" s="885">
        <v>252636</v>
      </c>
      <c r="H18" s="953"/>
      <c r="I18" s="953"/>
    </row>
    <row r="19" spans="1:9" x14ac:dyDescent="0.2">
      <c r="A19" s="952" t="s">
        <v>751</v>
      </c>
      <c r="B19" s="885">
        <v>235133</v>
      </c>
      <c r="C19" s="885">
        <v>226090</v>
      </c>
      <c r="H19" s="953"/>
      <c r="I19" s="953"/>
    </row>
    <row r="20" spans="1:9" x14ac:dyDescent="0.2">
      <c r="A20" s="952" t="s">
        <v>752</v>
      </c>
      <c r="B20" s="885">
        <v>204268</v>
      </c>
      <c r="C20" s="885">
        <v>193720</v>
      </c>
      <c r="H20" s="953"/>
      <c r="I20" s="953"/>
    </row>
    <row r="21" spans="1:9" x14ac:dyDescent="0.2">
      <c r="A21" s="952" t="s">
        <v>753</v>
      </c>
      <c r="B21" s="885">
        <v>186187</v>
      </c>
      <c r="C21" s="885">
        <v>184331</v>
      </c>
      <c r="H21" s="953"/>
      <c r="I21" s="953"/>
    </row>
    <row r="22" spans="1:9" x14ac:dyDescent="0.2">
      <c r="A22" s="952" t="s">
        <v>754</v>
      </c>
      <c r="B22" s="885">
        <v>174573</v>
      </c>
      <c r="C22" s="885">
        <v>199910</v>
      </c>
      <c r="H22" s="953"/>
      <c r="I22" s="953"/>
    </row>
    <row r="23" spans="1:9" x14ac:dyDescent="0.2">
      <c r="A23" s="952" t="s">
        <v>755</v>
      </c>
      <c r="B23" s="885">
        <v>132907</v>
      </c>
      <c r="C23" s="885">
        <v>200952</v>
      </c>
      <c r="H23" s="953"/>
      <c r="I23" s="953"/>
    </row>
    <row r="24" spans="1:9" s="949" customFormat="1" x14ac:dyDescent="0.2">
      <c r="A24" s="952" t="s">
        <v>756</v>
      </c>
      <c r="B24" s="885">
        <v>104290</v>
      </c>
      <c r="C24" s="885">
        <v>167573</v>
      </c>
      <c r="H24" s="953"/>
      <c r="I24" s="953"/>
    </row>
    <row r="25" spans="1:9" x14ac:dyDescent="0.2">
      <c r="A25" s="952" t="s">
        <v>757</v>
      </c>
      <c r="B25" s="885">
        <v>61322</v>
      </c>
      <c r="C25" s="885">
        <v>108222</v>
      </c>
      <c r="H25" s="953"/>
      <c r="I25" s="953"/>
    </row>
    <row r="26" spans="1:9" x14ac:dyDescent="0.2">
      <c r="A26" s="952" t="s">
        <v>758</v>
      </c>
      <c r="B26" s="885">
        <v>28192</v>
      </c>
      <c r="C26" s="885">
        <v>70239</v>
      </c>
      <c r="H26" s="953"/>
      <c r="I26" s="953"/>
    </row>
    <row r="27" spans="1:9" x14ac:dyDescent="0.2">
      <c r="A27" s="231"/>
      <c r="B27" s="231"/>
      <c r="C27" s="231"/>
    </row>
    <row r="28" spans="1:9" ht="10.5" customHeight="1" x14ac:dyDescent="0.2"/>
    <row r="29" spans="1:9" x14ac:dyDescent="0.2">
      <c r="A29" s="1399" t="s">
        <v>22</v>
      </c>
      <c r="B29" s="1411"/>
    </row>
  </sheetData>
  <mergeCells count="8">
    <mergeCell ref="A29:B29"/>
    <mergeCell ref="A1:G1"/>
    <mergeCell ref="I1:J1"/>
    <mergeCell ref="A3:I3"/>
    <mergeCell ref="A4:F4"/>
    <mergeCell ref="A6:A9"/>
    <mergeCell ref="B6:B9"/>
    <mergeCell ref="C6:C9"/>
  </mergeCells>
  <hyperlinks>
    <hyperlink ref="I1" location="Contents!A1" display="back to contents"/>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workbookViewId="0">
      <selection sqref="A1:E1"/>
    </sheetView>
  </sheetViews>
  <sheetFormatPr defaultRowHeight="12.75" x14ac:dyDescent="0.2"/>
  <cols>
    <col min="1" max="1" width="21.85546875" style="213" customWidth="1"/>
    <col min="2" max="3" width="10.42578125" style="213" bestFit="1" customWidth="1"/>
    <col min="4" max="4" width="11.7109375" style="213" customWidth="1"/>
    <col min="5" max="5" width="20.28515625" style="213" customWidth="1"/>
    <col min="6" max="6" width="11.140625" style="213" customWidth="1"/>
    <col min="7" max="7" width="14.42578125" style="213" customWidth="1"/>
    <col min="8" max="8" width="9.140625" style="213"/>
    <col min="9" max="9" width="24.7109375" style="213" bestFit="1" customWidth="1"/>
    <col min="10" max="12" width="9.140625" style="213"/>
    <col min="13" max="13" width="24.7109375" style="213" bestFit="1" customWidth="1"/>
    <col min="14" max="16384" width="9.140625" style="213"/>
  </cols>
  <sheetData>
    <row r="1" spans="1:11" s="950" customFormat="1" ht="18" customHeight="1" x14ac:dyDescent="0.25">
      <c r="A1" s="1031" t="s">
        <v>734</v>
      </c>
      <c r="B1" s="1031"/>
      <c r="C1" s="1031"/>
      <c r="D1" s="1031"/>
      <c r="E1" s="1031"/>
      <c r="F1" s="870"/>
      <c r="G1" s="992" t="s">
        <v>24</v>
      </c>
      <c r="H1" s="992"/>
      <c r="J1" s="6"/>
      <c r="K1" s="6"/>
    </row>
    <row r="2" spans="1:11" s="950" customFormat="1" ht="15" customHeight="1" x14ac:dyDescent="0.25">
      <c r="A2" s="870"/>
      <c r="B2" s="870"/>
      <c r="C2" s="870"/>
      <c r="D2" s="870"/>
      <c r="E2" s="870"/>
      <c r="F2" s="870"/>
      <c r="G2" s="870"/>
      <c r="J2" s="6"/>
      <c r="K2" s="872"/>
    </row>
    <row r="3" spans="1:11" ht="12.75" customHeight="1" x14ac:dyDescent="0.2">
      <c r="A3" s="1414" t="s">
        <v>776</v>
      </c>
      <c r="B3" s="1414"/>
      <c r="C3" s="1414"/>
      <c r="D3" s="1414"/>
      <c r="E3" s="1414"/>
      <c r="F3" s="1414"/>
      <c r="G3" s="1414"/>
    </row>
    <row r="4" spans="1:11" x14ac:dyDescent="0.2">
      <c r="A4" s="1410" t="s">
        <v>777</v>
      </c>
      <c r="B4" s="1410"/>
      <c r="C4" s="1410"/>
      <c r="D4" s="1410"/>
      <c r="E4" s="1410"/>
      <c r="F4" s="1410"/>
      <c r="G4" s="1410"/>
    </row>
    <row r="6" spans="1:11" x14ac:dyDescent="0.2">
      <c r="A6" s="1121" t="s">
        <v>180</v>
      </c>
      <c r="B6" s="1127">
        <v>2018</v>
      </c>
      <c r="C6" s="1127">
        <v>2041</v>
      </c>
      <c r="D6" s="222"/>
      <c r="E6" s="1121" t="s">
        <v>180</v>
      </c>
      <c r="F6" s="1314" t="s">
        <v>778</v>
      </c>
    </row>
    <row r="7" spans="1:11" x14ac:dyDescent="0.2">
      <c r="A7" s="1317"/>
      <c r="B7" s="1413"/>
      <c r="C7" s="1413"/>
      <c r="D7" s="222"/>
      <c r="E7" s="1317"/>
      <c r="F7" s="1315"/>
    </row>
    <row r="8" spans="1:11" x14ac:dyDescent="0.2">
      <c r="A8" s="1122"/>
      <c r="B8" s="1128"/>
      <c r="C8" s="1128"/>
      <c r="D8" s="815"/>
      <c r="E8" s="1122"/>
      <c r="F8" s="1316"/>
    </row>
    <row r="9" spans="1:11" x14ac:dyDescent="0.2">
      <c r="A9" s="954"/>
      <c r="B9" s="955"/>
      <c r="C9" s="955"/>
      <c r="D9" s="234"/>
      <c r="E9" s="956"/>
      <c r="F9" s="957"/>
    </row>
    <row r="10" spans="1:11" x14ac:dyDescent="0.2">
      <c r="A10" s="958" t="s">
        <v>154</v>
      </c>
      <c r="B10" s="959">
        <v>2477275</v>
      </c>
      <c r="C10" s="959">
        <v>2763089</v>
      </c>
      <c r="D10" s="234"/>
      <c r="E10" s="960" t="s">
        <v>104</v>
      </c>
      <c r="F10" s="961">
        <v>-0.05</v>
      </c>
      <c r="G10" s="916"/>
      <c r="I10" s="960"/>
    </row>
    <row r="11" spans="1:11" x14ac:dyDescent="0.2">
      <c r="A11" s="962" t="s">
        <v>109</v>
      </c>
      <c r="B11" s="250">
        <v>10384</v>
      </c>
      <c r="C11" s="250">
        <v>10891</v>
      </c>
      <c r="D11" s="234"/>
      <c r="E11" s="960" t="s">
        <v>108</v>
      </c>
      <c r="F11" s="961">
        <v>-0.05</v>
      </c>
      <c r="G11" s="916"/>
      <c r="I11" s="960"/>
    </row>
    <row r="12" spans="1:11" x14ac:dyDescent="0.2">
      <c r="A12" s="962" t="s">
        <v>132</v>
      </c>
      <c r="B12" s="250">
        <v>10506</v>
      </c>
      <c r="C12" s="250">
        <v>11048</v>
      </c>
      <c r="D12" s="234"/>
      <c r="E12" s="960" t="s">
        <v>105</v>
      </c>
      <c r="F12" s="961">
        <v>-0.04</v>
      </c>
      <c r="G12" s="916"/>
      <c r="I12" s="960"/>
    </row>
    <row r="13" spans="1:11" x14ac:dyDescent="0.2">
      <c r="A13" s="962" t="s">
        <v>108</v>
      </c>
      <c r="B13" s="250">
        <v>12773</v>
      </c>
      <c r="C13" s="250">
        <v>12186</v>
      </c>
      <c r="D13" s="234"/>
      <c r="E13" s="960" t="s">
        <v>110</v>
      </c>
      <c r="F13" s="961">
        <v>-0.01</v>
      </c>
      <c r="G13" s="916"/>
      <c r="I13" s="960"/>
    </row>
    <row r="14" spans="1:11" x14ac:dyDescent="0.2">
      <c r="A14" s="962" t="s">
        <v>116</v>
      </c>
      <c r="B14" s="250">
        <v>23674</v>
      </c>
      <c r="C14" s="250">
        <v>24075</v>
      </c>
      <c r="D14" s="234"/>
      <c r="E14" s="960" t="s">
        <v>111</v>
      </c>
      <c r="F14" s="961">
        <v>0.01</v>
      </c>
      <c r="G14" s="916"/>
      <c r="I14" s="960"/>
    </row>
    <row r="15" spans="1:11" x14ac:dyDescent="0.2">
      <c r="A15" s="962" t="s">
        <v>104</v>
      </c>
      <c r="B15" s="250">
        <v>37640</v>
      </c>
      <c r="C15" s="250">
        <v>35827</v>
      </c>
      <c r="D15" s="234"/>
      <c r="E15" s="960" t="s">
        <v>115</v>
      </c>
      <c r="F15" s="961">
        <v>0.02</v>
      </c>
      <c r="G15" s="916"/>
      <c r="I15" s="960"/>
    </row>
    <row r="16" spans="1:11" x14ac:dyDescent="0.2">
      <c r="A16" s="962" t="s">
        <v>129</v>
      </c>
      <c r="B16" s="250">
        <v>39108</v>
      </c>
      <c r="C16" s="250">
        <v>47649</v>
      </c>
      <c r="D16" s="234"/>
      <c r="E16" s="960" t="s">
        <v>116</v>
      </c>
      <c r="F16" s="961">
        <v>0.02</v>
      </c>
      <c r="G16" s="916"/>
      <c r="I16" s="960"/>
    </row>
    <row r="17" spans="1:9" x14ac:dyDescent="0.2">
      <c r="A17" s="962" t="s">
        <v>136</v>
      </c>
      <c r="B17" s="250">
        <v>39122</v>
      </c>
      <c r="C17" s="250">
        <v>51544</v>
      </c>
      <c r="D17" s="234"/>
      <c r="E17" s="960" t="s">
        <v>117</v>
      </c>
      <c r="F17" s="961">
        <v>0.03</v>
      </c>
      <c r="G17" s="916"/>
      <c r="I17" s="960"/>
    </row>
    <row r="18" spans="1:9" x14ac:dyDescent="0.2">
      <c r="A18" s="962" t="s">
        <v>128</v>
      </c>
      <c r="B18" s="250">
        <v>39440</v>
      </c>
      <c r="C18" s="250">
        <v>45961</v>
      </c>
      <c r="D18" s="234"/>
      <c r="E18" s="960" t="s">
        <v>107</v>
      </c>
      <c r="F18" s="961">
        <v>0.03</v>
      </c>
      <c r="G18" s="916"/>
      <c r="I18" s="960"/>
    </row>
    <row r="19" spans="1:9" x14ac:dyDescent="0.2">
      <c r="A19" s="962" t="s">
        <v>105</v>
      </c>
      <c r="B19" s="250">
        <v>41630</v>
      </c>
      <c r="C19" s="250">
        <v>40128</v>
      </c>
      <c r="D19" s="234"/>
      <c r="E19" s="960" t="s">
        <v>109</v>
      </c>
      <c r="F19" s="961">
        <v>0.05</v>
      </c>
      <c r="G19" s="916"/>
      <c r="I19" s="960"/>
    </row>
    <row r="20" spans="1:9" x14ac:dyDescent="0.2">
      <c r="A20" s="962" t="s">
        <v>112</v>
      </c>
      <c r="B20" s="250">
        <v>42554</v>
      </c>
      <c r="C20" s="250">
        <v>49153</v>
      </c>
      <c r="D20" s="234"/>
      <c r="E20" s="960" t="s">
        <v>132</v>
      </c>
      <c r="F20" s="961">
        <v>0.05</v>
      </c>
      <c r="G20" s="916"/>
      <c r="I20" s="960"/>
    </row>
    <row r="21" spans="1:9" x14ac:dyDescent="0.2">
      <c r="A21" s="962" t="s">
        <v>107</v>
      </c>
      <c r="B21" s="250">
        <v>42868</v>
      </c>
      <c r="C21" s="250">
        <v>44149</v>
      </c>
      <c r="D21" s="234"/>
      <c r="E21" s="960" t="s">
        <v>123</v>
      </c>
      <c r="F21" s="961">
        <v>0.06</v>
      </c>
      <c r="G21" s="916"/>
      <c r="I21" s="960"/>
    </row>
    <row r="22" spans="1:9" x14ac:dyDescent="0.2">
      <c r="A22" s="962" t="s">
        <v>134</v>
      </c>
      <c r="B22" s="250">
        <v>45975</v>
      </c>
      <c r="C22" s="250">
        <v>56574</v>
      </c>
      <c r="D22" s="234"/>
      <c r="E22" s="960" t="s">
        <v>113</v>
      </c>
      <c r="F22" s="961">
        <v>7.0000000000000007E-2</v>
      </c>
      <c r="G22" s="916"/>
      <c r="I22" s="960"/>
    </row>
    <row r="23" spans="1:9" x14ac:dyDescent="0.2">
      <c r="A23" s="962" t="s">
        <v>124</v>
      </c>
      <c r="B23" s="250">
        <v>46023</v>
      </c>
      <c r="C23" s="250">
        <v>52203</v>
      </c>
      <c r="D23" s="234"/>
      <c r="E23" s="960" t="s">
        <v>125</v>
      </c>
      <c r="F23" s="961">
        <v>7.0000000000000007E-2</v>
      </c>
      <c r="G23" s="916"/>
      <c r="I23" s="960"/>
    </row>
    <row r="24" spans="1:9" x14ac:dyDescent="0.2">
      <c r="A24" s="962" t="s">
        <v>115</v>
      </c>
      <c r="B24" s="250">
        <v>52281</v>
      </c>
      <c r="C24" s="250">
        <v>53111</v>
      </c>
      <c r="D24" s="234"/>
      <c r="E24" s="960" t="s">
        <v>122</v>
      </c>
      <c r="F24" s="961">
        <v>7.0000000000000007E-2</v>
      </c>
      <c r="G24" s="916"/>
      <c r="I24" s="960"/>
    </row>
    <row r="25" spans="1:9" x14ac:dyDescent="0.2">
      <c r="A25" s="962" t="s">
        <v>113</v>
      </c>
      <c r="B25" s="250">
        <v>53888</v>
      </c>
      <c r="C25" s="250">
        <v>57434</v>
      </c>
      <c r="D25" s="234"/>
      <c r="E25" s="960" t="s">
        <v>119</v>
      </c>
      <c r="F25" s="961">
        <v>0.08</v>
      </c>
      <c r="G25" s="916"/>
      <c r="I25" s="960"/>
    </row>
    <row r="26" spans="1:9" x14ac:dyDescent="0.2">
      <c r="A26" s="962" t="s">
        <v>125</v>
      </c>
      <c r="B26" s="250">
        <v>54413</v>
      </c>
      <c r="C26" s="250">
        <v>58181</v>
      </c>
      <c r="D26" s="234"/>
      <c r="E26" s="960" t="s">
        <v>118</v>
      </c>
      <c r="F26" s="961">
        <v>0.09</v>
      </c>
      <c r="G26" s="916"/>
      <c r="I26" s="960"/>
    </row>
    <row r="27" spans="1:9" x14ac:dyDescent="0.2">
      <c r="A27" s="962" t="s">
        <v>117</v>
      </c>
      <c r="B27" s="250">
        <v>55107</v>
      </c>
      <c r="C27" s="250">
        <v>56585</v>
      </c>
      <c r="D27" s="234"/>
      <c r="E27" s="960" t="s">
        <v>127</v>
      </c>
      <c r="F27" s="961">
        <v>0.1</v>
      </c>
      <c r="G27" s="916"/>
      <c r="I27" s="960"/>
    </row>
    <row r="28" spans="1:9" x14ac:dyDescent="0.2">
      <c r="A28" s="962" t="s">
        <v>110</v>
      </c>
      <c r="B28" s="250">
        <v>63935</v>
      </c>
      <c r="C28" s="250">
        <v>63049</v>
      </c>
      <c r="D28" s="234"/>
      <c r="E28" s="960" t="s">
        <v>131</v>
      </c>
      <c r="F28" s="961">
        <v>0.11</v>
      </c>
      <c r="G28" s="916"/>
      <c r="I28" s="960"/>
    </row>
    <row r="29" spans="1:9" x14ac:dyDescent="0.2">
      <c r="A29" s="962" t="s">
        <v>120</v>
      </c>
      <c r="B29" s="250">
        <v>68196</v>
      </c>
      <c r="C29" s="250">
        <v>77132</v>
      </c>
      <c r="D29" s="234"/>
      <c r="E29" s="963" t="s">
        <v>154</v>
      </c>
      <c r="F29" s="964">
        <v>0.12</v>
      </c>
      <c r="G29" s="916"/>
      <c r="I29" s="960"/>
    </row>
    <row r="30" spans="1:9" x14ac:dyDescent="0.2">
      <c r="A30" s="962" t="s">
        <v>111</v>
      </c>
      <c r="B30" s="250">
        <v>69586</v>
      </c>
      <c r="C30" s="250">
        <v>70418</v>
      </c>
      <c r="D30" s="234"/>
      <c r="E30" s="960" t="s">
        <v>106</v>
      </c>
      <c r="F30" s="961">
        <v>0.13</v>
      </c>
      <c r="G30" s="916"/>
      <c r="I30" s="960"/>
    </row>
    <row r="31" spans="1:9" x14ac:dyDescent="0.2">
      <c r="A31" s="962" t="s">
        <v>118</v>
      </c>
      <c r="B31" s="250">
        <v>70337</v>
      </c>
      <c r="C31" s="250">
        <v>76541</v>
      </c>
      <c r="D31" s="234"/>
      <c r="E31" s="960" t="s">
        <v>120</v>
      </c>
      <c r="F31" s="961">
        <v>0.13</v>
      </c>
      <c r="G31" s="916"/>
      <c r="I31" s="960"/>
    </row>
    <row r="32" spans="1:9" x14ac:dyDescent="0.2">
      <c r="A32" s="962" t="s">
        <v>121</v>
      </c>
      <c r="B32" s="250">
        <v>72267</v>
      </c>
      <c r="C32" s="250">
        <v>82073</v>
      </c>
      <c r="D32" s="234"/>
      <c r="E32" s="960" t="s">
        <v>124</v>
      </c>
      <c r="F32" s="961">
        <v>0.13</v>
      </c>
      <c r="G32" s="916"/>
      <c r="I32" s="960"/>
    </row>
    <row r="33" spans="1:9" x14ac:dyDescent="0.2">
      <c r="A33" s="962" t="s">
        <v>130</v>
      </c>
      <c r="B33" s="250">
        <v>77953</v>
      </c>
      <c r="C33" s="250">
        <v>92340</v>
      </c>
      <c r="D33" s="234"/>
      <c r="E33" s="960" t="s">
        <v>121</v>
      </c>
      <c r="F33" s="961">
        <v>0.14000000000000001</v>
      </c>
      <c r="G33" s="916"/>
      <c r="I33" s="960"/>
    </row>
    <row r="34" spans="1:9" x14ac:dyDescent="0.2">
      <c r="A34" s="962" t="s">
        <v>131</v>
      </c>
      <c r="B34" s="250">
        <v>85745</v>
      </c>
      <c r="C34" s="250">
        <v>94958</v>
      </c>
      <c r="D34" s="234"/>
      <c r="E34" s="960" t="s">
        <v>133</v>
      </c>
      <c r="F34" s="961">
        <v>0.15</v>
      </c>
      <c r="G34" s="916"/>
      <c r="I34" s="960"/>
    </row>
    <row r="35" spans="1:9" x14ac:dyDescent="0.2">
      <c r="A35" s="962" t="s">
        <v>106</v>
      </c>
      <c r="B35" s="250">
        <v>107586</v>
      </c>
      <c r="C35" s="250">
        <v>121665</v>
      </c>
      <c r="D35" s="234"/>
      <c r="E35" s="960" t="s">
        <v>112</v>
      </c>
      <c r="F35" s="961">
        <v>0.16</v>
      </c>
      <c r="G35" s="916"/>
      <c r="I35" s="960"/>
    </row>
    <row r="36" spans="1:9" x14ac:dyDescent="0.2">
      <c r="A36" s="962" t="s">
        <v>123</v>
      </c>
      <c r="B36" s="250">
        <v>108878</v>
      </c>
      <c r="C36" s="250">
        <v>115822</v>
      </c>
      <c r="D36" s="234"/>
      <c r="E36" s="960" t="s">
        <v>114</v>
      </c>
      <c r="F36" s="961">
        <v>0.16</v>
      </c>
      <c r="G36" s="916"/>
      <c r="I36" s="960"/>
    </row>
    <row r="37" spans="1:9" x14ac:dyDescent="0.2">
      <c r="A37" s="962" t="s">
        <v>114</v>
      </c>
      <c r="B37" s="250">
        <v>111156</v>
      </c>
      <c r="C37" s="250">
        <v>128752</v>
      </c>
      <c r="D37" s="234"/>
      <c r="E37" s="960" t="s">
        <v>128</v>
      </c>
      <c r="F37" s="961">
        <v>0.17</v>
      </c>
      <c r="G37" s="916"/>
      <c r="I37" s="960"/>
    </row>
    <row r="38" spans="1:9" x14ac:dyDescent="0.2">
      <c r="A38" s="962" t="s">
        <v>127</v>
      </c>
      <c r="B38" s="250">
        <v>146173</v>
      </c>
      <c r="C38" s="250">
        <v>161318</v>
      </c>
      <c r="D38" s="234"/>
      <c r="E38" s="960" t="s">
        <v>130</v>
      </c>
      <c r="F38" s="961">
        <v>0.18</v>
      </c>
      <c r="G38" s="916"/>
      <c r="I38" s="960"/>
    </row>
    <row r="39" spans="1:9" x14ac:dyDescent="0.2">
      <c r="A39" s="962" t="s">
        <v>119</v>
      </c>
      <c r="B39" s="250">
        <v>151744</v>
      </c>
      <c r="C39" s="250">
        <v>164319</v>
      </c>
      <c r="D39" s="234"/>
      <c r="E39" s="960" t="s">
        <v>129</v>
      </c>
      <c r="F39" s="961">
        <v>0.22</v>
      </c>
      <c r="G39" s="916"/>
      <c r="I39" s="960"/>
    </row>
    <row r="40" spans="1:9" x14ac:dyDescent="0.2">
      <c r="A40" s="962" t="s">
        <v>122</v>
      </c>
      <c r="B40" s="250">
        <v>167944</v>
      </c>
      <c r="C40" s="250">
        <v>180308</v>
      </c>
      <c r="D40" s="234"/>
      <c r="E40" s="960" t="s">
        <v>134</v>
      </c>
      <c r="F40" s="961">
        <v>0.23</v>
      </c>
      <c r="G40" s="916"/>
      <c r="I40" s="960"/>
    </row>
    <row r="41" spans="1:9" x14ac:dyDescent="0.2">
      <c r="A41" s="962" t="s">
        <v>135</v>
      </c>
      <c r="B41" s="250">
        <v>235771</v>
      </c>
      <c r="C41" s="250">
        <v>291764</v>
      </c>
      <c r="D41" s="234"/>
      <c r="E41" s="960" t="s">
        <v>135</v>
      </c>
      <c r="F41" s="961">
        <v>0.24</v>
      </c>
      <c r="G41" s="916"/>
      <c r="I41" s="960"/>
    </row>
    <row r="42" spans="1:9" x14ac:dyDescent="0.2">
      <c r="A42" s="962" t="s">
        <v>133</v>
      </c>
      <c r="B42" s="250">
        <v>292619</v>
      </c>
      <c r="C42" s="250">
        <v>335927</v>
      </c>
      <c r="D42" s="234"/>
      <c r="E42" s="960" t="s">
        <v>136</v>
      </c>
      <c r="F42" s="961">
        <v>0.32</v>
      </c>
      <c r="G42" s="916"/>
      <c r="I42" s="960"/>
    </row>
    <row r="43" spans="1:9" x14ac:dyDescent="0.2">
      <c r="A43" s="231"/>
      <c r="B43" s="231"/>
      <c r="C43" s="231"/>
      <c r="E43" s="231"/>
      <c r="F43" s="231"/>
    </row>
    <row r="44" spans="1:9" ht="10.5" customHeight="1" x14ac:dyDescent="0.2"/>
    <row r="45" spans="1:9" x14ac:dyDescent="0.2">
      <c r="A45" s="1082" t="s">
        <v>22</v>
      </c>
      <c r="B45" s="1082"/>
    </row>
  </sheetData>
  <mergeCells count="10">
    <mergeCell ref="A45:B45"/>
    <mergeCell ref="A1:E1"/>
    <mergeCell ref="G1:H1"/>
    <mergeCell ref="A3:G3"/>
    <mergeCell ref="A4:G4"/>
    <mergeCell ref="A6:A8"/>
    <mergeCell ref="B6:B8"/>
    <mergeCell ref="C6:C8"/>
    <mergeCell ref="E6:E8"/>
    <mergeCell ref="F6:F8"/>
  </mergeCells>
  <hyperlinks>
    <hyperlink ref="G1" location="Contents!A1" display="back to contents"/>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workbookViewId="0">
      <selection sqref="A1:E1"/>
    </sheetView>
  </sheetViews>
  <sheetFormatPr defaultRowHeight="12.75" x14ac:dyDescent="0.2"/>
  <cols>
    <col min="2" max="8" width="10.85546875" customWidth="1"/>
  </cols>
  <sheetData>
    <row r="1" spans="1:9" ht="18" customHeight="1" x14ac:dyDescent="0.25">
      <c r="A1" s="989" t="s">
        <v>23</v>
      </c>
      <c r="B1" s="989"/>
      <c r="C1" s="989"/>
      <c r="D1" s="989"/>
      <c r="E1" s="989"/>
      <c r="F1" s="7"/>
      <c r="G1" s="1024" t="s">
        <v>24</v>
      </c>
      <c r="H1" s="1024"/>
    </row>
    <row r="2" spans="1:9" ht="15" customHeight="1" x14ac:dyDescent="0.2"/>
    <row r="3" spans="1:9" s="153" customFormat="1" ht="12.75" customHeight="1" x14ac:dyDescent="0.25">
      <c r="A3" s="991" t="s">
        <v>164</v>
      </c>
      <c r="B3" s="991"/>
      <c r="C3" s="991"/>
      <c r="D3" s="991"/>
      <c r="E3" s="991"/>
      <c r="F3" s="152"/>
      <c r="G3" s="1006"/>
      <c r="H3" s="1006"/>
    </row>
    <row r="4" spans="1:9" ht="15" customHeight="1" x14ac:dyDescent="0.2"/>
    <row r="5" spans="1:9" x14ac:dyDescent="0.2">
      <c r="A5" s="1045" t="s">
        <v>165</v>
      </c>
      <c r="B5" s="1048" t="s">
        <v>166</v>
      </c>
      <c r="C5" s="1049"/>
      <c r="D5" s="1049"/>
      <c r="E5" s="1050"/>
      <c r="F5" s="1051" t="s">
        <v>167</v>
      </c>
      <c r="G5" s="1048"/>
      <c r="H5" s="1052"/>
      <c r="I5" s="154"/>
    </row>
    <row r="6" spans="1:9" ht="12.75" customHeight="1" x14ac:dyDescent="0.2">
      <c r="A6" s="1046"/>
      <c r="B6" s="1053" t="s">
        <v>168</v>
      </c>
      <c r="C6" s="1055" t="s">
        <v>169</v>
      </c>
      <c r="D6" s="1055" t="s">
        <v>170</v>
      </c>
      <c r="E6" s="1046" t="s">
        <v>171</v>
      </c>
      <c r="F6" s="1053" t="s">
        <v>168</v>
      </c>
      <c r="G6" s="1055" t="s">
        <v>169</v>
      </c>
      <c r="H6" s="1046" t="s">
        <v>170</v>
      </c>
      <c r="I6" s="154"/>
    </row>
    <row r="7" spans="1:9" ht="12.75" customHeight="1" x14ac:dyDescent="0.2">
      <c r="A7" s="1046"/>
      <c r="B7" s="1053"/>
      <c r="C7" s="1055"/>
      <c r="D7" s="1055"/>
      <c r="E7" s="1046"/>
      <c r="F7" s="1053"/>
      <c r="G7" s="1055"/>
      <c r="H7" s="1046"/>
      <c r="I7" s="154"/>
    </row>
    <row r="8" spans="1:9" s="156" customFormat="1" x14ac:dyDescent="0.2">
      <c r="A8" s="1047"/>
      <c r="B8" s="1054"/>
      <c r="C8" s="1056"/>
      <c r="D8" s="1056"/>
      <c r="E8" s="1047"/>
      <c r="F8" s="1054"/>
      <c r="G8" s="1056"/>
      <c r="H8" s="1047"/>
      <c r="I8" s="155"/>
    </row>
    <row r="9" spans="1:9" s="156" customFormat="1" x14ac:dyDescent="0.2">
      <c r="A9" s="157"/>
      <c r="B9" s="158"/>
      <c r="C9" s="158"/>
      <c r="D9" s="158"/>
      <c r="E9" s="157"/>
      <c r="F9" s="159"/>
      <c r="G9" s="158"/>
      <c r="H9" s="157"/>
      <c r="I9" s="155"/>
    </row>
    <row r="10" spans="1:9" x14ac:dyDescent="0.2">
      <c r="A10" s="160">
        <v>1983</v>
      </c>
      <c r="B10" s="161">
        <v>1132208</v>
      </c>
      <c r="C10" s="162">
        <v>3286608</v>
      </c>
      <c r="D10" s="162">
        <v>729304</v>
      </c>
      <c r="E10" s="163">
        <v>5148120</v>
      </c>
      <c r="F10" s="164">
        <v>0.21992649743984211</v>
      </c>
      <c r="G10" s="165">
        <v>0.63840936108715418</v>
      </c>
      <c r="H10" s="166">
        <v>0.14166414147300374</v>
      </c>
      <c r="I10" s="102"/>
    </row>
    <row r="11" spans="1:9" x14ac:dyDescent="0.2">
      <c r="A11" s="160">
        <v>1988</v>
      </c>
      <c r="B11" s="161">
        <v>1026040</v>
      </c>
      <c r="C11" s="162">
        <v>3294829</v>
      </c>
      <c r="D11" s="162">
        <v>756571</v>
      </c>
      <c r="E11" s="163">
        <v>5077440</v>
      </c>
      <c r="F11" s="164">
        <v>0.20207821264259154</v>
      </c>
      <c r="G11" s="165">
        <v>0.6489153983109599</v>
      </c>
      <c r="H11" s="166">
        <v>0.14900638904644861</v>
      </c>
      <c r="I11" s="102"/>
    </row>
    <row r="12" spans="1:9" x14ac:dyDescent="0.2">
      <c r="A12" s="160">
        <v>1993</v>
      </c>
      <c r="B12" s="167">
        <v>1027675</v>
      </c>
      <c r="C12" s="167">
        <v>3289390</v>
      </c>
      <c r="D12" s="161">
        <v>775395</v>
      </c>
      <c r="E12" s="168">
        <v>5092460</v>
      </c>
      <c r="F12" s="164">
        <v>0.20180325422290996</v>
      </c>
      <c r="G12" s="165">
        <v>0.64593339957505802</v>
      </c>
      <c r="H12" s="166">
        <v>0.15226334620203202</v>
      </c>
      <c r="I12" s="102"/>
    </row>
    <row r="13" spans="1:9" x14ac:dyDescent="0.2">
      <c r="A13" s="160">
        <v>1998</v>
      </c>
      <c r="B13" s="167">
        <v>1002589</v>
      </c>
      <c r="C13" s="167">
        <v>3281902</v>
      </c>
      <c r="D13" s="161">
        <v>792579</v>
      </c>
      <c r="E13" s="168">
        <v>5077070</v>
      </c>
      <c r="F13" s="164">
        <v>0.19747393673910346</v>
      </c>
      <c r="G13" s="165">
        <v>0.64641653552147205</v>
      </c>
      <c r="H13" s="166">
        <v>0.15610952773942452</v>
      </c>
      <c r="I13" s="102"/>
    </row>
    <row r="14" spans="1:9" x14ac:dyDescent="0.2">
      <c r="A14" s="160">
        <v>2003</v>
      </c>
      <c r="B14" s="167">
        <v>946105</v>
      </c>
      <c r="C14" s="167">
        <v>3303864</v>
      </c>
      <c r="D14" s="161">
        <v>818531</v>
      </c>
      <c r="E14" s="168">
        <v>5068500</v>
      </c>
      <c r="F14" s="164">
        <v>0.18666370721120648</v>
      </c>
      <c r="G14" s="165">
        <v>0.65184255696951765</v>
      </c>
      <c r="H14" s="166">
        <v>0.16149373581927592</v>
      </c>
      <c r="I14" s="102"/>
    </row>
    <row r="15" spans="1:9" x14ac:dyDescent="0.2">
      <c r="A15" s="160">
        <v>2008</v>
      </c>
      <c r="B15" s="167">
        <v>921641</v>
      </c>
      <c r="C15" s="167">
        <v>3423498</v>
      </c>
      <c r="D15" s="161">
        <v>857761</v>
      </c>
      <c r="E15" s="168">
        <v>5202900</v>
      </c>
      <c r="F15" s="164">
        <v>0.17713986430644449</v>
      </c>
      <c r="G15" s="165">
        <v>0.65799803955486358</v>
      </c>
      <c r="H15" s="166">
        <v>0.16486209613869188</v>
      </c>
      <c r="I15" s="102"/>
    </row>
    <row r="16" spans="1:9" x14ac:dyDescent="0.2">
      <c r="A16" s="160">
        <v>2013</v>
      </c>
      <c r="B16" s="161">
        <v>911579</v>
      </c>
      <c r="C16" s="161">
        <v>3469223</v>
      </c>
      <c r="D16" s="161">
        <v>946898</v>
      </c>
      <c r="E16" s="168">
        <v>5327700</v>
      </c>
      <c r="F16" s="164">
        <v>0.17110178876438237</v>
      </c>
      <c r="G16" s="165">
        <v>0.65116710775756892</v>
      </c>
      <c r="H16" s="166">
        <v>0.17773110347804869</v>
      </c>
      <c r="I16" s="102"/>
    </row>
    <row r="17" spans="1:9" x14ac:dyDescent="0.2">
      <c r="A17" s="160">
        <v>2018</v>
      </c>
      <c r="B17" s="167">
        <v>919502</v>
      </c>
      <c r="C17" s="167">
        <v>3492484</v>
      </c>
      <c r="D17" s="161">
        <v>1026114</v>
      </c>
      <c r="E17" s="168">
        <v>5438100</v>
      </c>
      <c r="F17" s="164">
        <v>0.16908515841930086</v>
      </c>
      <c r="G17" s="165">
        <v>0.64222504183446427</v>
      </c>
      <c r="H17" s="166">
        <v>0.1886897997462349</v>
      </c>
      <c r="I17" s="102"/>
    </row>
    <row r="18" spans="1:9" x14ac:dyDescent="0.2">
      <c r="A18" s="169"/>
      <c r="B18" s="170"/>
      <c r="C18" s="170"/>
      <c r="D18" s="171"/>
      <c r="E18" s="172"/>
      <c r="F18" s="173"/>
      <c r="G18" s="173"/>
      <c r="H18" s="174"/>
      <c r="I18" s="102"/>
    </row>
    <row r="19" spans="1:9" x14ac:dyDescent="0.2">
      <c r="A19" s="160"/>
      <c r="B19" s="167"/>
      <c r="C19" s="167"/>
      <c r="D19" s="161"/>
      <c r="E19" s="168"/>
      <c r="F19" s="165"/>
      <c r="G19" s="165"/>
      <c r="H19" s="166"/>
      <c r="I19" s="102"/>
    </row>
    <row r="20" spans="1:9" x14ac:dyDescent="0.2">
      <c r="A20" s="175">
        <v>2023</v>
      </c>
      <c r="B20" s="176">
        <v>937858</v>
      </c>
      <c r="C20" s="167">
        <v>3479959</v>
      </c>
      <c r="D20" s="161">
        <v>1120142</v>
      </c>
      <c r="E20" s="168">
        <v>5537959</v>
      </c>
      <c r="F20" s="165">
        <f>B20/$E$20</f>
        <v>0.16935083845871737</v>
      </c>
      <c r="G20" s="165">
        <f>C20/$E$20</f>
        <v>0.6283829475805075</v>
      </c>
      <c r="H20" s="166">
        <f>D20/$E$20</f>
        <v>0.20226621396077507</v>
      </c>
      <c r="I20" s="29"/>
    </row>
    <row r="21" spans="1:9" x14ac:dyDescent="0.2">
      <c r="A21" s="175">
        <v>2028</v>
      </c>
      <c r="B21" s="176">
        <v>923726</v>
      </c>
      <c r="C21" s="167">
        <v>3438610</v>
      </c>
      <c r="D21" s="161">
        <v>1241207</v>
      </c>
      <c r="E21" s="168">
        <v>5603543</v>
      </c>
      <c r="F21" s="165">
        <f>B21/$E$21</f>
        <v>0.16484677640557055</v>
      </c>
      <c r="G21" s="165">
        <f>C21/$E$21</f>
        <v>0.61364925726455566</v>
      </c>
      <c r="H21" s="166">
        <f>D21/$E$21</f>
        <v>0.22150396632987379</v>
      </c>
      <c r="I21" s="29"/>
    </row>
    <row r="22" spans="1:9" x14ac:dyDescent="0.2">
      <c r="A22" s="175">
        <v>2033</v>
      </c>
      <c r="B22" s="176">
        <v>917448</v>
      </c>
      <c r="C22" s="167">
        <v>3373503</v>
      </c>
      <c r="D22" s="161">
        <v>1360834</v>
      </c>
      <c r="E22" s="168">
        <v>5651785</v>
      </c>
      <c r="F22" s="165">
        <f>B22/$E$22</f>
        <v>0.16232889255341454</v>
      </c>
      <c r="G22" s="165">
        <f>C22/$E$22</f>
        <v>0.596891601502888</v>
      </c>
      <c r="H22" s="166">
        <f>D22/$E$22</f>
        <v>0.24077950594369743</v>
      </c>
    </row>
    <row r="23" spans="1:9" x14ac:dyDescent="0.2">
      <c r="A23" s="175">
        <v>2038</v>
      </c>
      <c r="B23" s="176">
        <v>907874</v>
      </c>
      <c r="C23" s="167">
        <v>3339646</v>
      </c>
      <c r="D23" s="161">
        <v>1433284</v>
      </c>
      <c r="E23" s="168">
        <v>5680804</v>
      </c>
      <c r="F23" s="165">
        <f>B23/$E$23</f>
        <v>0.15981435022225726</v>
      </c>
      <c r="G23" s="165">
        <f>C23/$E$23</f>
        <v>0.58788263069804902</v>
      </c>
      <c r="H23" s="166">
        <f>D23/$E$23</f>
        <v>0.25230301907969366</v>
      </c>
    </row>
    <row r="24" spans="1:9" x14ac:dyDescent="0.2">
      <c r="A24" s="169"/>
      <c r="B24" s="170"/>
      <c r="C24" s="170"/>
      <c r="D24" s="171"/>
      <c r="E24" s="172"/>
      <c r="F24" s="177"/>
      <c r="G24" s="177"/>
      <c r="H24" s="178"/>
    </row>
    <row r="26" spans="1:9" x14ac:dyDescent="0.2">
      <c r="A26" s="1038" t="s">
        <v>137</v>
      </c>
      <c r="B26" s="1038"/>
      <c r="C26" s="2"/>
      <c r="D26" s="2"/>
      <c r="E26" s="2"/>
      <c r="F26" s="2"/>
      <c r="G26" s="2"/>
      <c r="H26" s="2"/>
      <c r="I26" s="2"/>
    </row>
    <row r="27" spans="1:9" x14ac:dyDescent="0.2">
      <c r="A27" s="1057" t="s">
        <v>172</v>
      </c>
      <c r="B27" s="1057"/>
      <c r="C27" s="1057"/>
      <c r="D27" s="1057"/>
      <c r="E27" s="1057"/>
      <c r="F27" s="1057"/>
      <c r="G27" s="1057"/>
      <c r="H27" s="1057"/>
      <c r="I27" s="179"/>
    </row>
    <row r="28" spans="1:9" x14ac:dyDescent="0.2">
      <c r="A28" s="1057"/>
      <c r="B28" s="1057"/>
      <c r="C28" s="1057"/>
      <c r="D28" s="1057"/>
      <c r="E28" s="1057"/>
      <c r="F28" s="1057"/>
      <c r="G28" s="1057"/>
      <c r="H28" s="1057"/>
    </row>
    <row r="30" spans="1:9" x14ac:dyDescent="0.2">
      <c r="A30" s="1002" t="s">
        <v>22</v>
      </c>
      <c r="B30" s="1002"/>
    </row>
  </sheetData>
  <mergeCells count="17">
    <mergeCell ref="A30:B30"/>
    <mergeCell ref="E6:E8"/>
    <mergeCell ref="F6:F8"/>
    <mergeCell ref="G6:G8"/>
    <mergeCell ref="H6:H8"/>
    <mergeCell ref="A26:B26"/>
    <mergeCell ref="A27:H28"/>
    <mergeCell ref="A1:E1"/>
    <mergeCell ref="G1:H1"/>
    <mergeCell ref="A3:E3"/>
    <mergeCell ref="G3:H3"/>
    <mergeCell ref="A5:A8"/>
    <mergeCell ref="B5:E5"/>
    <mergeCell ref="F5:H5"/>
    <mergeCell ref="B6:B8"/>
    <mergeCell ref="C6:C8"/>
    <mergeCell ref="D6:D8"/>
  </mergeCells>
  <hyperlinks>
    <hyperlink ref="G1" location="Contents!A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showGridLines="0" workbookViewId="0">
      <selection sqref="A1:F1"/>
    </sheetView>
  </sheetViews>
  <sheetFormatPr defaultRowHeight="12.75" x14ac:dyDescent="0.2"/>
  <cols>
    <col min="1" max="1" width="12.42578125" style="180" customWidth="1"/>
    <col min="3" max="3" width="9.140625" customWidth="1"/>
    <col min="4" max="4" width="2.42578125" customWidth="1"/>
  </cols>
  <sheetData>
    <row r="1" spans="1:14" ht="18" customHeight="1" x14ac:dyDescent="0.25">
      <c r="A1" s="989" t="s">
        <v>23</v>
      </c>
      <c r="B1" s="989"/>
      <c r="C1" s="989"/>
      <c r="D1" s="989"/>
      <c r="E1" s="989"/>
      <c r="F1" s="989"/>
      <c r="H1" s="1024" t="s">
        <v>24</v>
      </c>
      <c r="I1" s="1024"/>
    </row>
    <row r="2" spans="1:14" ht="15" customHeight="1" x14ac:dyDescent="0.2"/>
    <row r="3" spans="1:14" ht="12.75" customHeight="1" x14ac:dyDescent="0.25">
      <c r="A3" s="1064" t="s">
        <v>173</v>
      </c>
      <c r="B3" s="1064"/>
      <c r="C3" s="1064"/>
      <c r="D3" s="1064"/>
      <c r="E3" s="1064"/>
      <c r="F3" s="1065"/>
      <c r="G3" s="1065"/>
      <c r="H3" s="1065"/>
      <c r="I3" s="1065"/>
      <c r="J3" s="1065"/>
      <c r="K3" s="1065"/>
      <c r="M3" s="1006"/>
      <c r="N3" s="1006"/>
    </row>
    <row r="4" spans="1:14" ht="15" customHeight="1" x14ac:dyDescent="0.2"/>
    <row r="5" spans="1:14" x14ac:dyDescent="0.2">
      <c r="A5" s="1058" t="s">
        <v>161</v>
      </c>
      <c r="B5" s="1060" t="s">
        <v>154</v>
      </c>
      <c r="C5" s="1060"/>
      <c r="D5" s="181"/>
      <c r="E5" s="1060" t="s">
        <v>174</v>
      </c>
      <c r="F5" s="1060"/>
    </row>
    <row r="6" spans="1:14" x14ac:dyDescent="0.2">
      <c r="A6" s="1059"/>
      <c r="B6" s="182" t="s">
        <v>175</v>
      </c>
      <c r="C6" s="183" t="s">
        <v>176</v>
      </c>
      <c r="D6" s="184"/>
      <c r="E6" s="182" t="s">
        <v>175</v>
      </c>
      <c r="F6" s="183" t="s">
        <v>176</v>
      </c>
    </row>
    <row r="7" spans="1:14" x14ac:dyDescent="0.2">
      <c r="A7" s="180">
        <v>0</v>
      </c>
      <c r="B7" s="185">
        <v>52310</v>
      </c>
      <c r="C7" s="186">
        <f t="shared" ref="C7:C38" si="0">B7/SUM($B$7:$B$96)</f>
        <v>9.6939071449340108E-3</v>
      </c>
      <c r="E7" s="185">
        <v>745263</v>
      </c>
      <c r="F7" s="186">
        <f t="shared" ref="F7:F38" si="1">E7/SUM($E$7:$E$96)</f>
        <v>1.131732315512324E-2</v>
      </c>
    </row>
    <row r="8" spans="1:14" x14ac:dyDescent="0.2">
      <c r="A8" s="180">
        <v>1</v>
      </c>
      <c r="B8" s="185">
        <v>53852</v>
      </c>
      <c r="C8" s="186">
        <f t="shared" si="0"/>
        <v>9.9796652182945218E-3</v>
      </c>
      <c r="E8" s="185">
        <v>770614</v>
      </c>
      <c r="F8" s="186">
        <f t="shared" si="1"/>
        <v>1.1702295251290001E-2</v>
      </c>
    </row>
    <row r="9" spans="1:14" x14ac:dyDescent="0.2">
      <c r="A9" s="180">
        <v>2</v>
      </c>
      <c r="B9" s="185">
        <v>56084</v>
      </c>
      <c r="C9" s="186">
        <f t="shared" si="0"/>
        <v>1.0393291690240473E-2</v>
      </c>
      <c r="E9" s="185">
        <v>796314</v>
      </c>
      <c r="F9" s="186">
        <f t="shared" si="1"/>
        <v>1.2092567148709659E-2</v>
      </c>
    </row>
    <row r="10" spans="1:14" x14ac:dyDescent="0.2">
      <c r="A10" s="180">
        <v>3</v>
      </c>
      <c r="B10" s="185">
        <v>57065</v>
      </c>
      <c r="C10" s="186">
        <f t="shared" si="0"/>
        <v>1.0575087196055427E-2</v>
      </c>
      <c r="E10" s="185">
        <v>797183</v>
      </c>
      <c r="F10" s="186">
        <f t="shared" si="1"/>
        <v>1.2105763501972604E-2</v>
      </c>
    </row>
    <row r="11" spans="1:14" x14ac:dyDescent="0.2">
      <c r="A11" s="180">
        <v>4</v>
      </c>
      <c r="B11" s="185">
        <v>57551</v>
      </c>
      <c r="C11" s="186">
        <f t="shared" si="0"/>
        <v>1.0665151024624304E-2</v>
      </c>
      <c r="E11" s="185">
        <v>804654</v>
      </c>
      <c r="F11" s="186">
        <f t="shared" si="1"/>
        <v>1.2219215694409268E-2</v>
      </c>
    </row>
    <row r="12" spans="1:14" x14ac:dyDescent="0.2">
      <c r="A12" s="180">
        <v>5</v>
      </c>
      <c r="B12" s="185">
        <v>58712</v>
      </c>
      <c r="C12" s="186">
        <f t="shared" si="0"/>
        <v>1.0880303503983287E-2</v>
      </c>
      <c r="E12" s="185">
        <v>823204</v>
      </c>
      <c r="F12" s="186">
        <f t="shared" si="1"/>
        <v>1.2500910001690773E-2</v>
      </c>
    </row>
    <row r="13" spans="1:14" x14ac:dyDescent="0.2">
      <c r="A13" s="180">
        <v>6</v>
      </c>
      <c r="B13" s="185">
        <v>60252</v>
      </c>
      <c r="C13" s="186">
        <f t="shared" si="0"/>
        <v>1.1165690944304417E-2</v>
      </c>
      <c r="E13" s="185">
        <v>848681</v>
      </c>
      <c r="F13" s="186">
        <f t="shared" si="1"/>
        <v>1.2887795493152276E-2</v>
      </c>
    </row>
    <row r="14" spans="1:14" x14ac:dyDescent="0.2">
      <c r="A14" s="180">
        <v>7</v>
      </c>
      <c r="B14" s="185">
        <v>62094</v>
      </c>
      <c r="C14" s="186">
        <f t="shared" si="0"/>
        <v>1.150704397357164E-2</v>
      </c>
      <c r="E14" s="185">
        <v>836008</v>
      </c>
      <c r="F14" s="186">
        <f t="shared" si="1"/>
        <v>1.2695347409261253E-2</v>
      </c>
    </row>
    <row r="15" spans="1:14" x14ac:dyDescent="0.2">
      <c r="A15" s="180">
        <v>8</v>
      </c>
      <c r="B15" s="185">
        <v>59207</v>
      </c>
      <c r="C15" s="186">
        <f t="shared" si="0"/>
        <v>1.0972035181229365E-2</v>
      </c>
      <c r="E15" s="185">
        <v>819824</v>
      </c>
      <c r="F15" s="186">
        <f t="shared" si="1"/>
        <v>1.2449582413625464E-2</v>
      </c>
    </row>
    <row r="16" spans="1:14" x14ac:dyDescent="0.2">
      <c r="A16" s="180">
        <v>9</v>
      </c>
      <c r="B16" s="185">
        <v>60824</v>
      </c>
      <c r="C16" s="186">
        <f t="shared" si="0"/>
        <v>1.1271691993566552E-2</v>
      </c>
      <c r="E16" s="185">
        <v>810807</v>
      </c>
      <c r="F16" s="186">
        <f t="shared" si="1"/>
        <v>1.231265316463585E-2</v>
      </c>
    </row>
    <row r="17" spans="1:6" x14ac:dyDescent="0.2">
      <c r="A17" s="180">
        <v>10</v>
      </c>
      <c r="B17" s="185">
        <v>60578</v>
      </c>
      <c r="C17" s="186">
        <f t="shared" si="0"/>
        <v>1.1226104129723047E-2</v>
      </c>
      <c r="E17" s="185">
        <v>816988</v>
      </c>
      <c r="F17" s="186">
        <f t="shared" si="1"/>
        <v>1.2406515833816819E-2</v>
      </c>
    </row>
    <row r="18" spans="1:6" x14ac:dyDescent="0.2">
      <c r="A18" s="180">
        <v>11</v>
      </c>
      <c r="B18" s="185">
        <v>58240</v>
      </c>
      <c r="C18" s="186">
        <f t="shared" si="0"/>
        <v>1.0792834106690056E-2</v>
      </c>
      <c r="E18" s="185">
        <v>790130</v>
      </c>
      <c r="F18" s="186">
        <f t="shared" si="1"/>
        <v>1.1998658922497863E-2</v>
      </c>
    </row>
    <row r="19" spans="1:6" x14ac:dyDescent="0.2">
      <c r="A19" s="180">
        <v>12</v>
      </c>
      <c r="B19" s="185">
        <v>57028</v>
      </c>
      <c r="C19" s="186">
        <f t="shared" si="0"/>
        <v>1.0568230484826932E-2</v>
      </c>
      <c r="E19" s="185">
        <v>774368</v>
      </c>
      <c r="F19" s="186">
        <f t="shared" si="1"/>
        <v>1.1759302282531766E-2</v>
      </c>
    </row>
    <row r="20" spans="1:6" x14ac:dyDescent="0.2">
      <c r="A20" s="180">
        <v>13</v>
      </c>
      <c r="B20" s="185">
        <v>56549</v>
      </c>
      <c r="C20" s="186">
        <f t="shared" si="0"/>
        <v>1.0479463871895878E-2</v>
      </c>
      <c r="E20" s="185">
        <v>744924</v>
      </c>
      <c r="F20" s="186">
        <f t="shared" si="1"/>
        <v>1.1312175210639765E-2</v>
      </c>
    </row>
    <row r="21" spans="1:6" x14ac:dyDescent="0.2">
      <c r="A21" s="180">
        <v>14</v>
      </c>
      <c r="B21" s="185">
        <v>55395</v>
      </c>
      <c r="C21" s="186">
        <f t="shared" si="0"/>
        <v>1.026560860817472E-2</v>
      </c>
      <c r="E21" s="185">
        <v>732484</v>
      </c>
      <c r="F21" s="186">
        <f t="shared" si="1"/>
        <v>1.1123265389476319E-2</v>
      </c>
    </row>
    <row r="22" spans="1:6" x14ac:dyDescent="0.2">
      <c r="A22" s="180">
        <v>15</v>
      </c>
      <c r="B22" s="185">
        <v>53761</v>
      </c>
      <c r="C22" s="186">
        <f t="shared" si="0"/>
        <v>9.9628014150028171E-3</v>
      </c>
      <c r="E22" s="185">
        <v>712733</v>
      </c>
      <c r="F22" s="186">
        <f t="shared" si="1"/>
        <v>1.0823333084186993E-2</v>
      </c>
    </row>
    <row r="23" spans="1:6" x14ac:dyDescent="0.2">
      <c r="A23" s="180">
        <v>16</v>
      </c>
      <c r="B23" s="185">
        <v>53470</v>
      </c>
      <c r="C23" s="186">
        <f t="shared" si="0"/>
        <v>9.9088743077733049E-3</v>
      </c>
      <c r="E23" s="185">
        <v>702583</v>
      </c>
      <c r="F23" s="186">
        <f t="shared" si="1"/>
        <v>1.0669198463221641E-2</v>
      </c>
    </row>
    <row r="24" spans="1:6" x14ac:dyDescent="0.2">
      <c r="A24" s="180">
        <v>17</v>
      </c>
      <c r="B24" s="185">
        <v>55826</v>
      </c>
      <c r="C24" s="186">
        <f t="shared" si="0"/>
        <v>1.0345480028160698E-2</v>
      </c>
      <c r="E24" s="185">
        <v>724823</v>
      </c>
      <c r="F24" s="186">
        <f t="shared" si="1"/>
        <v>1.10069279184206E-2</v>
      </c>
    </row>
    <row r="25" spans="1:6" x14ac:dyDescent="0.2">
      <c r="A25" s="180">
        <v>18</v>
      </c>
      <c r="B25" s="185">
        <v>57923</v>
      </c>
      <c r="C25" s="186">
        <f t="shared" si="0"/>
        <v>1.0734088769948628E-2</v>
      </c>
      <c r="E25" s="185">
        <v>746996</v>
      </c>
      <c r="F25" s="186">
        <f t="shared" si="1"/>
        <v>1.1343639933264416E-2</v>
      </c>
    </row>
    <row r="26" spans="1:6" x14ac:dyDescent="0.2">
      <c r="A26" s="180">
        <v>19</v>
      </c>
      <c r="B26" s="185">
        <v>63584</v>
      </c>
      <c r="C26" s="186">
        <f t="shared" si="0"/>
        <v>1.1783165587908319E-2</v>
      </c>
      <c r="E26" s="185">
        <v>782115</v>
      </c>
      <c r="F26" s="186">
        <f t="shared" si="1"/>
        <v>1.1876945721804533E-2</v>
      </c>
    </row>
    <row r="27" spans="1:6" x14ac:dyDescent="0.2">
      <c r="A27" s="180">
        <v>20</v>
      </c>
      <c r="B27" s="185">
        <v>66553</v>
      </c>
      <c r="C27" s="186">
        <f t="shared" si="0"/>
        <v>1.2333370334865097E-2</v>
      </c>
      <c r="E27" s="185">
        <v>800053</v>
      </c>
      <c r="F27" s="186">
        <f t="shared" si="1"/>
        <v>1.214934639479729E-2</v>
      </c>
    </row>
    <row r="28" spans="1:6" x14ac:dyDescent="0.2">
      <c r="A28" s="180">
        <v>21</v>
      </c>
      <c r="B28" s="185">
        <v>69638</v>
      </c>
      <c r="C28" s="186">
        <f t="shared" si="0"/>
        <v>1.2905071798105806E-2</v>
      </c>
      <c r="E28" s="185">
        <v>828759</v>
      </c>
      <c r="F28" s="186">
        <f t="shared" si="1"/>
        <v>1.2585266437105801E-2</v>
      </c>
    </row>
    <row r="29" spans="1:6" x14ac:dyDescent="0.2">
      <c r="A29" s="180">
        <v>22</v>
      </c>
      <c r="B29" s="185">
        <v>70320</v>
      </c>
      <c r="C29" s="186">
        <f t="shared" si="0"/>
        <v>1.3031457664533735E-2</v>
      </c>
      <c r="E29" s="185">
        <v>838020</v>
      </c>
      <c r="F29" s="186">
        <f t="shared" si="1"/>
        <v>1.272590099126936E-2</v>
      </c>
    </row>
    <row r="30" spans="1:6" x14ac:dyDescent="0.2">
      <c r="A30" s="180">
        <v>23</v>
      </c>
      <c r="B30" s="185">
        <v>71115</v>
      </c>
      <c r="C30" s="186">
        <f t="shared" si="0"/>
        <v>1.3178784297686527E-2</v>
      </c>
      <c r="E30" s="185">
        <v>844591</v>
      </c>
      <c r="F30" s="186">
        <f t="shared" si="1"/>
        <v>1.2825686074457865E-2</v>
      </c>
    </row>
    <row r="31" spans="1:6" x14ac:dyDescent="0.2">
      <c r="A31" s="180">
        <v>24</v>
      </c>
      <c r="B31" s="185">
        <v>72998</v>
      </c>
      <c r="C31" s="186">
        <f t="shared" si="0"/>
        <v>1.3527735304261001E-2</v>
      </c>
      <c r="E31" s="185">
        <v>873152</v>
      </c>
      <c r="F31" s="186">
        <f t="shared" si="1"/>
        <v>1.3259404193609728E-2</v>
      </c>
    </row>
    <row r="32" spans="1:6" x14ac:dyDescent="0.2">
      <c r="A32" s="180">
        <v>25</v>
      </c>
      <c r="B32" s="185">
        <v>74452</v>
      </c>
      <c r="C32" s="186">
        <f t="shared" si="0"/>
        <v>1.3797185523888875E-2</v>
      </c>
      <c r="E32" s="185">
        <v>878510</v>
      </c>
      <c r="F32" s="186">
        <f t="shared" si="1"/>
        <v>1.3340769050667103E-2</v>
      </c>
    </row>
    <row r="33" spans="1:6" x14ac:dyDescent="0.2">
      <c r="A33" s="180">
        <v>26</v>
      </c>
      <c r="B33" s="185">
        <v>78687</v>
      </c>
      <c r="C33" s="186">
        <f t="shared" si="0"/>
        <v>1.4582000984771986E-2</v>
      </c>
      <c r="E33" s="185">
        <v>907985</v>
      </c>
      <c r="F33" s="186">
        <f t="shared" si="1"/>
        <v>1.3788366878544319E-2</v>
      </c>
    </row>
    <row r="34" spans="1:6" x14ac:dyDescent="0.2">
      <c r="A34" s="180">
        <v>27</v>
      </c>
      <c r="B34" s="185">
        <v>78594</v>
      </c>
      <c r="C34" s="186">
        <f t="shared" si="0"/>
        <v>1.4564766548440904E-2</v>
      </c>
      <c r="E34" s="185">
        <v>927145</v>
      </c>
      <c r="F34" s="186">
        <f t="shared" si="1"/>
        <v>1.4079324448760686E-2</v>
      </c>
    </row>
    <row r="35" spans="1:6" x14ac:dyDescent="0.2">
      <c r="A35" s="180">
        <v>28</v>
      </c>
      <c r="B35" s="185">
        <v>75598</v>
      </c>
      <c r="C35" s="186">
        <f t="shared" si="0"/>
        <v>1.4009558255452522E-2</v>
      </c>
      <c r="E35" s="185">
        <v>910610</v>
      </c>
      <c r="F35" s="186">
        <f t="shared" si="1"/>
        <v>1.3828229280518117E-2</v>
      </c>
    </row>
    <row r="36" spans="1:6" x14ac:dyDescent="0.2">
      <c r="A36" s="180">
        <v>29</v>
      </c>
      <c r="B36" s="185">
        <v>75009</v>
      </c>
      <c r="C36" s="186">
        <f t="shared" si="0"/>
        <v>1.3900406825355673E-2</v>
      </c>
      <c r="E36" s="185">
        <v>902925</v>
      </c>
      <c r="F36" s="186">
        <f t="shared" si="1"/>
        <v>1.3711527353215779E-2</v>
      </c>
    </row>
    <row r="37" spans="1:6" x14ac:dyDescent="0.2">
      <c r="A37" s="180">
        <v>30</v>
      </c>
      <c r="B37" s="185">
        <v>75210</v>
      </c>
      <c r="C37" s="186">
        <f t="shared" si="0"/>
        <v>1.3937655445813171E-2</v>
      </c>
      <c r="E37" s="185">
        <v>911139</v>
      </c>
      <c r="F37" s="186">
        <f t="shared" si="1"/>
        <v>1.3836262503620645E-2</v>
      </c>
    </row>
    <row r="38" spans="1:6" x14ac:dyDescent="0.2">
      <c r="A38" s="180">
        <v>31</v>
      </c>
      <c r="B38" s="185">
        <v>72799</v>
      </c>
      <c r="C38" s="186">
        <f t="shared" si="0"/>
        <v>1.349085731684288E-2</v>
      </c>
      <c r="E38" s="185">
        <v>888406</v>
      </c>
      <c r="F38" s="186">
        <f t="shared" si="1"/>
        <v>1.3491046509689084E-2</v>
      </c>
    </row>
    <row r="39" spans="1:6" x14ac:dyDescent="0.2">
      <c r="A39" s="180">
        <v>32</v>
      </c>
      <c r="B39" s="185">
        <v>72184</v>
      </c>
      <c r="C39" s="186">
        <f t="shared" ref="C39:C96" si="2">B39/SUM($B$7:$B$96)</f>
        <v>1.3376887657234118E-2</v>
      </c>
      <c r="E39" s="185">
        <v>895720</v>
      </c>
      <c r="F39" s="186">
        <f t="shared" ref="F39:F96" si="3">E39/SUM($E$7:$E$96)</f>
        <v>1.3602114550845793E-2</v>
      </c>
    </row>
    <row r="40" spans="1:6" x14ac:dyDescent="0.2">
      <c r="A40" s="180">
        <v>33</v>
      </c>
      <c r="B40" s="185">
        <v>71623</v>
      </c>
      <c r="C40" s="186">
        <f t="shared" si="2"/>
        <v>1.3272925089688562E-2</v>
      </c>
      <c r="E40" s="185">
        <v>894949</v>
      </c>
      <c r="F40" s="186">
        <f t="shared" si="3"/>
        <v>1.3590406393923202E-2</v>
      </c>
    </row>
    <row r="41" spans="1:6" x14ac:dyDescent="0.2">
      <c r="A41" s="180">
        <v>34</v>
      </c>
      <c r="B41" s="185">
        <v>69442</v>
      </c>
      <c r="C41" s="186">
        <f t="shared" si="2"/>
        <v>1.2868749760246753E-2</v>
      </c>
      <c r="E41" s="185">
        <v>873143</v>
      </c>
      <c r="F41" s="186">
        <f t="shared" si="3"/>
        <v>1.3259267522517246E-2</v>
      </c>
    </row>
    <row r="42" spans="1:6" x14ac:dyDescent="0.2">
      <c r="A42" s="180">
        <v>35</v>
      </c>
      <c r="B42" s="185">
        <v>70265</v>
      </c>
      <c r="C42" s="186">
        <f t="shared" si="2"/>
        <v>1.3021265255950838E-2</v>
      </c>
      <c r="E42" s="185">
        <v>878782</v>
      </c>
      <c r="F42" s="186">
        <f t="shared" si="3"/>
        <v>1.3344899554795436E-2</v>
      </c>
    </row>
    <row r="43" spans="1:6" x14ac:dyDescent="0.2">
      <c r="A43" s="180">
        <v>36</v>
      </c>
      <c r="B43" s="185">
        <v>71110</v>
      </c>
      <c r="C43" s="186">
        <f t="shared" si="2"/>
        <v>1.3177857715088082E-2</v>
      </c>
      <c r="E43" s="185">
        <v>877805</v>
      </c>
      <c r="F43" s="186">
        <f t="shared" si="3"/>
        <v>1.3330063148422711E-2</v>
      </c>
    </row>
    <row r="44" spans="1:6" x14ac:dyDescent="0.2">
      <c r="A44" s="180">
        <v>37</v>
      </c>
      <c r="B44" s="185">
        <v>70470</v>
      </c>
      <c r="C44" s="186">
        <f t="shared" si="2"/>
        <v>1.3059255142487092E-2</v>
      </c>
      <c r="E44" s="185">
        <v>884231</v>
      </c>
      <c r="F44" s="186">
        <f t="shared" si="3"/>
        <v>1.3427646308454567E-2</v>
      </c>
    </row>
    <row r="45" spans="1:6" x14ac:dyDescent="0.2">
      <c r="A45" s="180">
        <v>38</v>
      </c>
      <c r="B45" s="185">
        <v>69208</v>
      </c>
      <c r="C45" s="186">
        <f t="shared" si="2"/>
        <v>1.2825385694639516E-2</v>
      </c>
      <c r="E45" s="185">
        <v>883436</v>
      </c>
      <c r="F45" s="186">
        <f t="shared" si="3"/>
        <v>1.3415573695285361E-2</v>
      </c>
    </row>
    <row r="46" spans="1:6" x14ac:dyDescent="0.2">
      <c r="A46" s="180">
        <v>39</v>
      </c>
      <c r="B46" s="185">
        <v>66944</v>
      </c>
      <c r="C46" s="186">
        <f t="shared" si="2"/>
        <v>1.2405829094063516E-2</v>
      </c>
      <c r="E46" s="185">
        <v>847980</v>
      </c>
      <c r="F46" s="186">
        <f t="shared" si="3"/>
        <v>1.2877150333615655E-2</v>
      </c>
    </row>
    <row r="47" spans="1:6" x14ac:dyDescent="0.2">
      <c r="A47" s="180">
        <v>40</v>
      </c>
      <c r="B47" s="185">
        <v>62120</v>
      </c>
      <c r="C47" s="186">
        <f t="shared" si="2"/>
        <v>1.1511862203083556E-2</v>
      </c>
      <c r="E47" s="185">
        <v>790987</v>
      </c>
      <c r="F47" s="186">
        <f t="shared" si="3"/>
        <v>1.2011673047637499E-2</v>
      </c>
    </row>
    <row r="48" spans="1:6" x14ac:dyDescent="0.2">
      <c r="A48" s="180">
        <v>41</v>
      </c>
      <c r="B48" s="185">
        <v>60952</v>
      </c>
      <c r="C48" s="186">
        <f t="shared" si="2"/>
        <v>1.1295412508086749E-2</v>
      </c>
      <c r="E48" s="185">
        <v>778300</v>
      </c>
      <c r="F48" s="186">
        <f t="shared" si="3"/>
        <v>1.181901236426928E-2</v>
      </c>
    </row>
    <row r="49" spans="1:6" x14ac:dyDescent="0.2">
      <c r="A49" s="180">
        <v>42</v>
      </c>
      <c r="B49" s="185">
        <v>64225</v>
      </c>
      <c r="C49" s="186">
        <f t="shared" si="2"/>
        <v>1.1901953477028998E-2</v>
      </c>
      <c r="E49" s="185">
        <v>793602</v>
      </c>
      <c r="F49" s="186">
        <f t="shared" si="3"/>
        <v>1.2051383592841873E-2</v>
      </c>
    </row>
    <row r="50" spans="1:6" x14ac:dyDescent="0.2">
      <c r="A50" s="180">
        <v>43</v>
      </c>
      <c r="B50" s="185">
        <v>64595</v>
      </c>
      <c r="C50" s="186">
        <f t="shared" si="2"/>
        <v>1.1970520589313945E-2</v>
      </c>
      <c r="E50" s="185">
        <v>808123</v>
      </c>
      <c r="F50" s="186">
        <f t="shared" si="3"/>
        <v>1.2271894807722452E-2</v>
      </c>
    </row>
    <row r="51" spans="1:6" x14ac:dyDescent="0.2">
      <c r="A51" s="180">
        <v>44</v>
      </c>
      <c r="B51" s="185">
        <v>65630</v>
      </c>
      <c r="C51" s="186">
        <f t="shared" si="2"/>
        <v>1.2162323187192108E-2</v>
      </c>
      <c r="E51" s="185">
        <v>822380</v>
      </c>
      <c r="F51" s="186">
        <f t="shared" si="3"/>
        <v>1.2488397003890237E-2</v>
      </c>
    </row>
    <row r="52" spans="1:6" x14ac:dyDescent="0.2">
      <c r="A52" s="180">
        <v>45</v>
      </c>
      <c r="B52" s="185">
        <v>69643</v>
      </c>
      <c r="C52" s="186">
        <f t="shared" si="2"/>
        <v>1.2905998380704251E-2</v>
      </c>
      <c r="E52" s="185">
        <v>858846</v>
      </c>
      <c r="F52" s="186">
        <f t="shared" si="3"/>
        <v>1.3042157899271765E-2</v>
      </c>
    </row>
    <row r="53" spans="1:6" x14ac:dyDescent="0.2">
      <c r="A53" s="180">
        <v>46</v>
      </c>
      <c r="B53" s="185">
        <v>73805</v>
      </c>
      <c r="C53" s="186">
        <f t="shared" si="2"/>
        <v>1.3677285735650061E-2</v>
      </c>
      <c r="E53" s="185">
        <v>895740</v>
      </c>
      <c r="F53" s="186">
        <f t="shared" si="3"/>
        <v>1.3602418264384641E-2</v>
      </c>
    </row>
    <row r="54" spans="1:6" x14ac:dyDescent="0.2">
      <c r="A54" s="180">
        <v>47</v>
      </c>
      <c r="B54" s="185">
        <v>76696</v>
      </c>
      <c r="C54" s="186">
        <f t="shared" si="2"/>
        <v>1.4213035794071094E-2</v>
      </c>
      <c r="E54" s="185">
        <v>924629</v>
      </c>
      <c r="F54" s="186">
        <f t="shared" si="3"/>
        <v>1.404111728557361E-2</v>
      </c>
    </row>
    <row r="55" spans="1:6" x14ac:dyDescent="0.2">
      <c r="A55" s="180">
        <v>48</v>
      </c>
      <c r="B55" s="185">
        <v>75548</v>
      </c>
      <c r="C55" s="186">
        <f t="shared" si="2"/>
        <v>1.400029242946807E-2</v>
      </c>
      <c r="E55" s="185">
        <v>902946</v>
      </c>
      <c r="F55" s="186">
        <f t="shared" si="3"/>
        <v>1.3711846252431568E-2</v>
      </c>
    </row>
    <row r="56" spans="1:6" x14ac:dyDescent="0.2">
      <c r="A56" s="180">
        <v>49</v>
      </c>
      <c r="B56" s="185">
        <v>78595</v>
      </c>
      <c r="C56" s="186">
        <f t="shared" si="2"/>
        <v>1.4564951864960594E-2</v>
      </c>
      <c r="E56" s="185">
        <v>925239</v>
      </c>
      <c r="F56" s="186">
        <f t="shared" si="3"/>
        <v>1.4050380548508474E-2</v>
      </c>
    </row>
    <row r="57" spans="1:6" x14ac:dyDescent="0.2">
      <c r="A57" s="180">
        <v>50</v>
      </c>
      <c r="B57" s="185">
        <v>79961</v>
      </c>
      <c r="C57" s="186">
        <f t="shared" si="2"/>
        <v>1.4818094230855831E-2</v>
      </c>
      <c r="E57" s="185">
        <v>925354</v>
      </c>
      <c r="F57" s="186">
        <f t="shared" si="3"/>
        <v>1.405212690135685E-2</v>
      </c>
    </row>
    <row r="58" spans="1:6" x14ac:dyDescent="0.2">
      <c r="A58" s="180">
        <v>51</v>
      </c>
      <c r="B58" s="185">
        <v>80572</v>
      </c>
      <c r="C58" s="186">
        <f t="shared" si="2"/>
        <v>1.4931322624385839E-2</v>
      </c>
      <c r="E58" s="185">
        <v>937294</v>
      </c>
      <c r="F58" s="186">
        <f t="shared" si="3"/>
        <v>1.4233443884049096E-2</v>
      </c>
    </row>
    <row r="59" spans="1:6" x14ac:dyDescent="0.2">
      <c r="A59" s="180">
        <v>52</v>
      </c>
      <c r="B59" s="185">
        <v>79878</v>
      </c>
      <c r="C59" s="186">
        <f t="shared" si="2"/>
        <v>1.480271295972164E-2</v>
      </c>
      <c r="E59" s="185">
        <v>935781</v>
      </c>
      <c r="F59" s="186">
        <f t="shared" si="3"/>
        <v>1.4210467954835245E-2</v>
      </c>
    </row>
    <row r="60" spans="1:6" x14ac:dyDescent="0.2">
      <c r="A60" s="180">
        <v>53</v>
      </c>
      <c r="B60" s="185">
        <v>82671</v>
      </c>
      <c r="C60" s="186">
        <f t="shared" si="2"/>
        <v>1.5320301999213146E-2</v>
      </c>
      <c r="E60" s="185">
        <v>942791</v>
      </c>
      <c r="F60" s="186">
        <f t="shared" si="3"/>
        <v>1.4316919550201463E-2</v>
      </c>
    </row>
    <row r="61" spans="1:6" x14ac:dyDescent="0.2">
      <c r="A61" s="180">
        <v>54</v>
      </c>
      <c r="B61" s="185">
        <v>81605</v>
      </c>
      <c r="C61" s="186">
        <f t="shared" si="2"/>
        <v>1.5122754589224623E-2</v>
      </c>
      <c r="E61" s="185">
        <v>933015</v>
      </c>
      <c r="F61" s="186">
        <f t="shared" si="3"/>
        <v>1.416846437241257E-2</v>
      </c>
    </row>
    <row r="62" spans="1:6" x14ac:dyDescent="0.2">
      <c r="A62" s="180">
        <v>55</v>
      </c>
      <c r="B62" s="185">
        <v>81321</v>
      </c>
      <c r="C62" s="186">
        <f t="shared" si="2"/>
        <v>1.5070124697632933E-2</v>
      </c>
      <c r="E62" s="185">
        <v>912318</v>
      </c>
      <c r="F62" s="186">
        <f t="shared" si="3"/>
        <v>1.3854166416735734E-2</v>
      </c>
    </row>
    <row r="63" spans="1:6" x14ac:dyDescent="0.2">
      <c r="A63" s="180">
        <v>56</v>
      </c>
      <c r="B63" s="185">
        <v>79351</v>
      </c>
      <c r="C63" s="186">
        <f t="shared" si="2"/>
        <v>1.4705051153845513E-2</v>
      </c>
      <c r="E63" s="185">
        <v>891210</v>
      </c>
      <c r="F63" s="186">
        <f t="shared" si="3"/>
        <v>1.3533627147835571E-2</v>
      </c>
    </row>
    <row r="64" spans="1:6" x14ac:dyDescent="0.2">
      <c r="A64" s="180">
        <v>57</v>
      </c>
      <c r="B64" s="185">
        <v>77374</v>
      </c>
      <c r="C64" s="186">
        <f t="shared" si="2"/>
        <v>1.4338680394420268E-2</v>
      </c>
      <c r="E64" s="185">
        <v>860417</v>
      </c>
      <c r="F64" s="186">
        <f t="shared" si="3"/>
        <v>1.3066014597748274E-2</v>
      </c>
    </row>
    <row r="65" spans="1:6" x14ac:dyDescent="0.2">
      <c r="A65" s="180">
        <v>58</v>
      </c>
      <c r="B65" s="185">
        <v>74742</v>
      </c>
      <c r="C65" s="186">
        <f t="shared" si="2"/>
        <v>1.3850927314598699E-2</v>
      </c>
      <c r="E65" s="185">
        <v>824399</v>
      </c>
      <c r="F65" s="186">
        <f t="shared" si="3"/>
        <v>1.2519056885636941E-2</v>
      </c>
    </row>
    <row r="66" spans="1:6" x14ac:dyDescent="0.2">
      <c r="A66" s="180">
        <v>59</v>
      </c>
      <c r="B66" s="185">
        <v>73872</v>
      </c>
      <c r="C66" s="186">
        <f t="shared" si="2"/>
        <v>1.3689701942469228E-2</v>
      </c>
      <c r="E66" s="185">
        <v>805476</v>
      </c>
      <c r="F66" s="186">
        <f t="shared" si="3"/>
        <v>1.2231698320855921E-2</v>
      </c>
    </row>
    <row r="67" spans="1:6" x14ac:dyDescent="0.2">
      <c r="A67" s="180">
        <v>60</v>
      </c>
      <c r="B67" s="185">
        <v>71830</v>
      </c>
      <c r="C67" s="186">
        <f t="shared" si="2"/>
        <v>1.3311285609264195E-2</v>
      </c>
      <c r="E67" s="185">
        <v>787132</v>
      </c>
      <c r="F67" s="186">
        <f t="shared" si="3"/>
        <v>1.195313226302455E-2</v>
      </c>
    </row>
    <row r="68" spans="1:6" x14ac:dyDescent="0.2">
      <c r="A68" s="180">
        <v>61</v>
      </c>
      <c r="B68" s="185">
        <v>69664</v>
      </c>
      <c r="C68" s="186">
        <f t="shared" si="2"/>
        <v>1.2909890027617721E-2</v>
      </c>
      <c r="E68" s="185">
        <v>756901</v>
      </c>
      <c r="F68" s="186">
        <f t="shared" si="3"/>
        <v>1.149405406337888E-2</v>
      </c>
    </row>
    <row r="69" spans="1:6" x14ac:dyDescent="0.2">
      <c r="A69" s="180">
        <v>62</v>
      </c>
      <c r="B69" s="185">
        <v>67359</v>
      </c>
      <c r="C69" s="186">
        <f t="shared" si="2"/>
        <v>1.2482735449734468E-2</v>
      </c>
      <c r="E69" s="185">
        <v>728409</v>
      </c>
      <c r="F69" s="186">
        <f t="shared" si="3"/>
        <v>1.1061383755936044E-2</v>
      </c>
    </row>
    <row r="70" spans="1:6" x14ac:dyDescent="0.2">
      <c r="A70" s="180">
        <v>63</v>
      </c>
      <c r="B70" s="185">
        <v>64232</v>
      </c>
      <c r="C70" s="186">
        <f t="shared" si="2"/>
        <v>1.1903250692666822E-2</v>
      </c>
      <c r="E70" s="185">
        <v>700388</v>
      </c>
      <c r="F70" s="186">
        <f t="shared" si="3"/>
        <v>1.0635865902333076E-2</v>
      </c>
    </row>
    <row r="71" spans="1:6" x14ac:dyDescent="0.2">
      <c r="A71" s="180">
        <v>64</v>
      </c>
      <c r="B71" s="185">
        <v>63221</v>
      </c>
      <c r="C71" s="186">
        <f t="shared" si="2"/>
        <v>1.1715895691261196E-2</v>
      </c>
      <c r="E71" s="185">
        <v>700279</v>
      </c>
      <c r="F71" s="186">
        <f t="shared" si="3"/>
        <v>1.0634210663546355E-2</v>
      </c>
    </row>
    <row r="72" spans="1:6" x14ac:dyDescent="0.2">
      <c r="A72" s="180">
        <v>65</v>
      </c>
      <c r="B72" s="185">
        <v>61710</v>
      </c>
      <c r="C72" s="186">
        <f t="shared" si="2"/>
        <v>1.1435882430011047E-2</v>
      </c>
      <c r="E72" s="185">
        <v>688650</v>
      </c>
      <c r="F72" s="186">
        <f t="shared" si="3"/>
        <v>1.0457616426383194E-2</v>
      </c>
    </row>
    <row r="73" spans="1:6" x14ac:dyDescent="0.2">
      <c r="A73" s="180">
        <v>66</v>
      </c>
      <c r="B73" s="185">
        <v>59315</v>
      </c>
      <c r="C73" s="186">
        <f t="shared" si="2"/>
        <v>1.0992049365355781E-2</v>
      </c>
      <c r="E73" s="185">
        <v>666510</v>
      </c>
      <c r="F73" s="186">
        <f t="shared" si="3"/>
        <v>1.0121405538878477E-2</v>
      </c>
    </row>
    <row r="74" spans="1:6" x14ac:dyDescent="0.2">
      <c r="A74" s="180">
        <v>67</v>
      </c>
      <c r="B74" s="185">
        <v>59478</v>
      </c>
      <c r="C74" s="186">
        <f t="shared" si="2"/>
        <v>1.1022255958065096E-2</v>
      </c>
      <c r="E74" s="185">
        <v>668807</v>
      </c>
      <c r="F74" s="186">
        <f t="shared" si="3"/>
        <v>1.0156287038815168E-2</v>
      </c>
    </row>
    <row r="75" spans="1:6" x14ac:dyDescent="0.2">
      <c r="A75" s="180">
        <v>68</v>
      </c>
      <c r="B75" s="185">
        <v>59481</v>
      </c>
      <c r="C75" s="186">
        <f t="shared" si="2"/>
        <v>1.1022811907624162E-2</v>
      </c>
      <c r="E75" s="185">
        <v>679307</v>
      </c>
      <c r="F75" s="186">
        <f t="shared" si="3"/>
        <v>1.0315736646710358E-2</v>
      </c>
    </row>
    <row r="76" spans="1:6" x14ac:dyDescent="0.2">
      <c r="A76" s="180">
        <v>69</v>
      </c>
      <c r="B76" s="185">
        <v>60429</v>
      </c>
      <c r="C76" s="186">
        <f t="shared" si="2"/>
        <v>1.1198491968289379E-2</v>
      </c>
      <c r="E76" s="185">
        <v>693161</v>
      </c>
      <c r="F76" s="186">
        <f t="shared" si="3"/>
        <v>1.0526119015070357E-2</v>
      </c>
    </row>
    <row r="77" spans="1:6" x14ac:dyDescent="0.2">
      <c r="A77" s="180">
        <v>70</v>
      </c>
      <c r="B77" s="185">
        <v>61782</v>
      </c>
      <c r="C77" s="186">
        <f t="shared" si="2"/>
        <v>1.1449225219428658E-2</v>
      </c>
      <c r="E77" s="185">
        <v>725913</v>
      </c>
      <c r="F77" s="186">
        <f t="shared" si="3"/>
        <v>1.1023480306287815E-2</v>
      </c>
    </row>
    <row r="78" spans="1:6" x14ac:dyDescent="0.2">
      <c r="A78" s="180">
        <v>71</v>
      </c>
      <c r="B78" s="185">
        <v>66483</v>
      </c>
      <c r="C78" s="186">
        <f t="shared" si="2"/>
        <v>1.2320398178486864E-2</v>
      </c>
      <c r="E78" s="185">
        <v>781123</v>
      </c>
      <c r="F78" s="186">
        <f t="shared" si="3"/>
        <v>1.1861881530277674E-2</v>
      </c>
    </row>
    <row r="79" spans="1:6" x14ac:dyDescent="0.2">
      <c r="A79" s="180">
        <v>72</v>
      </c>
      <c r="B79" s="185">
        <v>49554</v>
      </c>
      <c r="C79" s="186">
        <f t="shared" si="2"/>
        <v>9.1831748166710005E-3</v>
      </c>
      <c r="E79" s="185">
        <v>599283</v>
      </c>
      <c r="F79" s="186">
        <f t="shared" si="3"/>
        <v>9.1005180350718067E-3</v>
      </c>
    </row>
    <row r="80" spans="1:6" x14ac:dyDescent="0.2">
      <c r="A80" s="180">
        <v>73</v>
      </c>
      <c r="B80" s="185">
        <v>46406</v>
      </c>
      <c r="C80" s="186">
        <f t="shared" si="2"/>
        <v>8.5997984126898828E-3</v>
      </c>
      <c r="E80" s="185">
        <v>575952</v>
      </c>
      <c r="F80" s="186">
        <f t="shared" si="3"/>
        <v>8.7462210063286912E-3</v>
      </c>
    </row>
    <row r="81" spans="1:6" x14ac:dyDescent="0.2">
      <c r="A81" s="180">
        <v>74</v>
      </c>
      <c r="B81" s="185">
        <v>46740</v>
      </c>
      <c r="C81" s="186">
        <f t="shared" si="2"/>
        <v>8.661694130266023E-3</v>
      </c>
      <c r="E81" s="185">
        <v>569325</v>
      </c>
      <c r="F81" s="186">
        <f t="shared" si="3"/>
        <v>8.645585525231413E-3</v>
      </c>
    </row>
    <row r="82" spans="1:6" x14ac:dyDescent="0.2">
      <c r="A82" s="180">
        <v>75</v>
      </c>
      <c r="B82" s="185">
        <v>44032</v>
      </c>
      <c r="C82" s="186">
        <f t="shared" si="2"/>
        <v>8.1598569949480858E-3</v>
      </c>
      <c r="E82" s="185">
        <v>525237</v>
      </c>
      <c r="F82" s="186">
        <f t="shared" si="3"/>
        <v>7.9760794001949176E-3</v>
      </c>
    </row>
    <row r="83" spans="1:6" x14ac:dyDescent="0.2">
      <c r="A83" s="180">
        <v>76</v>
      </c>
      <c r="B83" s="185">
        <v>39818</v>
      </c>
      <c r="C83" s="186">
        <f t="shared" si="2"/>
        <v>7.3789331809784456E-3</v>
      </c>
      <c r="E83" s="185">
        <v>464860</v>
      </c>
      <c r="F83" s="186">
        <f t="shared" si="3"/>
        <v>7.0592137834436823E-3</v>
      </c>
    </row>
    <row r="84" spans="1:6" x14ac:dyDescent="0.2">
      <c r="A84" s="180">
        <v>77</v>
      </c>
      <c r="B84" s="185">
        <v>36270</v>
      </c>
      <c r="C84" s="186">
        <f t="shared" si="2"/>
        <v>6.7214301691217093E-3</v>
      </c>
      <c r="E84" s="185">
        <v>413609</v>
      </c>
      <c r="F84" s="186">
        <f t="shared" si="3"/>
        <v>6.2809326544687816E-3</v>
      </c>
    </row>
    <row r="85" spans="1:6" x14ac:dyDescent="0.2">
      <c r="A85" s="180">
        <v>78</v>
      </c>
      <c r="B85" s="185">
        <v>36307</v>
      </c>
      <c r="C85" s="186">
        <f t="shared" si="2"/>
        <v>6.7282868803502033E-3</v>
      </c>
      <c r="E85" s="185">
        <v>421461</v>
      </c>
      <c r="F85" s="186">
        <f t="shared" si="3"/>
        <v>6.4001705898204999E-3</v>
      </c>
    </row>
    <row r="86" spans="1:6" x14ac:dyDescent="0.2">
      <c r="A86" s="180">
        <v>79</v>
      </c>
      <c r="B86" s="185">
        <v>34675</v>
      </c>
      <c r="C86" s="186">
        <f t="shared" si="2"/>
        <v>6.4258503202176799E-3</v>
      </c>
      <c r="E86" s="185">
        <v>410404</v>
      </c>
      <c r="F86" s="186">
        <f t="shared" si="3"/>
        <v>6.2322625598683927E-3</v>
      </c>
    </row>
    <row r="87" spans="1:6" x14ac:dyDescent="0.2">
      <c r="A87" s="180">
        <v>80</v>
      </c>
      <c r="B87" s="185">
        <v>32934</v>
      </c>
      <c r="C87" s="186">
        <f t="shared" si="2"/>
        <v>6.103214259439051E-3</v>
      </c>
      <c r="E87" s="185">
        <v>390419</v>
      </c>
      <c r="F87" s="186">
        <f t="shared" si="3"/>
        <v>5.9287768061745448E-3</v>
      </c>
    </row>
    <row r="88" spans="1:6" x14ac:dyDescent="0.2">
      <c r="A88" s="180">
        <v>81</v>
      </c>
      <c r="B88" s="185">
        <v>30268</v>
      </c>
      <c r="C88" s="186">
        <f t="shared" si="2"/>
        <v>5.6091604179480531E-3</v>
      </c>
      <c r="E88" s="185">
        <v>362685</v>
      </c>
      <c r="F88" s="186">
        <f t="shared" si="3"/>
        <v>5.5076172418540457E-3</v>
      </c>
    </row>
    <row r="89" spans="1:6" x14ac:dyDescent="0.2">
      <c r="A89" s="180">
        <v>82</v>
      </c>
      <c r="B89" s="185">
        <v>28137</v>
      </c>
      <c r="C89" s="186">
        <f t="shared" si="2"/>
        <v>5.2142509144906951E-3</v>
      </c>
      <c r="E89" s="185">
        <v>335716</v>
      </c>
      <c r="F89" s="186">
        <f t="shared" si="3"/>
        <v>5.098074720394483E-3</v>
      </c>
    </row>
    <row r="90" spans="1:6" x14ac:dyDescent="0.2">
      <c r="A90" s="180">
        <v>83</v>
      </c>
      <c r="B90" s="185">
        <v>25872</v>
      </c>
      <c r="C90" s="186">
        <f t="shared" si="2"/>
        <v>4.7945089973950054E-3</v>
      </c>
      <c r="E90" s="185">
        <v>308926</v>
      </c>
      <c r="F90" s="186">
        <f t="shared" si="3"/>
        <v>4.6912504351076089E-3</v>
      </c>
    </row>
    <row r="91" spans="1:6" x14ac:dyDescent="0.2">
      <c r="A91" s="180">
        <v>84</v>
      </c>
      <c r="B91" s="185">
        <v>23047</v>
      </c>
      <c r="C91" s="186">
        <f t="shared" si="2"/>
        <v>4.2709898292734496E-3</v>
      </c>
      <c r="E91" s="185">
        <v>275717</v>
      </c>
      <c r="F91" s="186">
        <f t="shared" si="3"/>
        <v>4.1869492895274746E-3</v>
      </c>
    </row>
    <row r="92" spans="1:6" x14ac:dyDescent="0.2">
      <c r="A92" s="180">
        <v>85</v>
      </c>
      <c r="B92" s="185">
        <v>20599</v>
      </c>
      <c r="C92" s="186">
        <f t="shared" si="2"/>
        <v>3.8173349890746645E-3</v>
      </c>
      <c r="E92" s="185">
        <v>251440</v>
      </c>
      <c r="F92" s="186">
        <f t="shared" si="3"/>
        <v>3.8182866103968495E-3</v>
      </c>
    </row>
    <row r="93" spans="1:6" x14ac:dyDescent="0.2">
      <c r="A93" s="180">
        <v>86</v>
      </c>
      <c r="B93" s="185">
        <v>18979</v>
      </c>
      <c r="C93" s="186">
        <f t="shared" si="2"/>
        <v>3.5171222271784095E-3</v>
      </c>
      <c r="E93" s="185">
        <v>231588</v>
      </c>
      <c r="F93" s="186">
        <f t="shared" si="3"/>
        <v>3.516820551736341E-3</v>
      </c>
    </row>
    <row r="94" spans="1:6" x14ac:dyDescent="0.2">
      <c r="A94" s="180">
        <v>87</v>
      </c>
      <c r="B94" s="185">
        <v>16404</v>
      </c>
      <c r="C94" s="186">
        <f t="shared" si="2"/>
        <v>3.0399321889791153E-3</v>
      </c>
      <c r="E94" s="185">
        <v>207887</v>
      </c>
      <c r="F94" s="186">
        <f t="shared" si="3"/>
        <v>3.1569048225245379E-3</v>
      </c>
    </row>
    <row r="95" spans="1:6" x14ac:dyDescent="0.2">
      <c r="A95" s="180">
        <v>88</v>
      </c>
      <c r="B95" s="185">
        <v>13787</v>
      </c>
      <c r="C95" s="186">
        <f t="shared" si="2"/>
        <v>2.554958856952881E-3</v>
      </c>
      <c r="E95" s="185">
        <v>181142</v>
      </c>
      <c r="F95" s="186">
        <f t="shared" si="3"/>
        <v>2.7507638927000721E-3</v>
      </c>
    </row>
    <row r="96" spans="1:6" x14ac:dyDescent="0.2">
      <c r="A96" s="183">
        <v>89</v>
      </c>
      <c r="B96" s="187">
        <v>11680</v>
      </c>
      <c r="C96" s="188">
        <f t="shared" si="2"/>
        <v>2.1644969499680605E-3</v>
      </c>
      <c r="E96" s="187">
        <v>152411</v>
      </c>
      <c r="F96" s="188">
        <f t="shared" si="3"/>
        <v>2.3144642084680011E-3</v>
      </c>
    </row>
    <row r="98" spans="1:9" x14ac:dyDescent="0.2">
      <c r="A98" s="189" t="s">
        <v>137</v>
      </c>
      <c r="B98" s="189"/>
      <c r="C98" s="190"/>
      <c r="D98" s="190"/>
      <c r="E98" s="190"/>
      <c r="F98" s="190"/>
      <c r="G98" s="190"/>
      <c r="H98" s="2"/>
      <c r="I98" s="2"/>
    </row>
    <row r="99" spans="1:9" x14ac:dyDescent="0.2">
      <c r="A99" s="1061" t="s">
        <v>177</v>
      </c>
      <c r="B99" s="1061"/>
      <c r="C99" s="1061"/>
      <c r="D99" s="1061"/>
      <c r="E99" s="1061"/>
      <c r="F99" s="1061"/>
      <c r="G99" s="1061"/>
      <c r="H99" s="1061"/>
      <c r="I99" s="179"/>
    </row>
    <row r="100" spans="1:9" x14ac:dyDescent="0.2">
      <c r="A100" s="191" t="s">
        <v>156</v>
      </c>
      <c r="B100" s="191"/>
      <c r="C100" s="190"/>
      <c r="D100" s="190"/>
      <c r="E100" s="190"/>
      <c r="F100" s="190"/>
      <c r="G100" s="190"/>
      <c r="H100" s="2"/>
      <c r="I100" s="2"/>
    </row>
    <row r="101" spans="1:9" x14ac:dyDescent="0.2">
      <c r="A101" s="1062" t="s">
        <v>157</v>
      </c>
      <c r="B101" s="1062"/>
      <c r="C101" s="1062"/>
      <c r="D101" s="1062"/>
      <c r="E101" s="1062"/>
      <c r="F101" s="1062"/>
      <c r="G101" s="1062"/>
      <c r="H101" s="1062"/>
      <c r="I101" s="2"/>
    </row>
    <row r="102" spans="1:9" x14ac:dyDescent="0.2">
      <c r="A102" s="1062" t="s">
        <v>158</v>
      </c>
      <c r="B102" s="1062"/>
      <c r="C102" s="1062"/>
      <c r="D102" s="1062"/>
      <c r="E102" s="1062"/>
      <c r="F102" s="1062"/>
      <c r="G102" s="1062"/>
      <c r="H102" s="1062"/>
      <c r="I102" s="2"/>
    </row>
    <row r="103" spans="1:9" x14ac:dyDescent="0.2">
      <c r="A103" s="192"/>
      <c r="B103" s="2"/>
      <c r="C103" s="2"/>
      <c r="D103" s="2"/>
      <c r="E103" s="2"/>
      <c r="F103" s="2"/>
      <c r="G103" s="2"/>
      <c r="H103" s="2"/>
      <c r="I103" s="2"/>
    </row>
    <row r="104" spans="1:9" ht="12.75" customHeight="1" x14ac:dyDescent="0.2">
      <c r="A104" s="1063" t="s">
        <v>22</v>
      </c>
      <c r="B104" s="1063"/>
      <c r="C104" s="2"/>
      <c r="D104" s="2"/>
      <c r="E104" s="2"/>
      <c r="F104" s="2"/>
      <c r="G104" s="2"/>
      <c r="H104" s="2"/>
      <c r="I104" s="2"/>
    </row>
  </sheetData>
  <mergeCells count="11">
    <mergeCell ref="A101:H101"/>
    <mergeCell ref="A102:H102"/>
    <mergeCell ref="A104:B104"/>
    <mergeCell ref="A1:F1"/>
    <mergeCell ref="H1:I1"/>
    <mergeCell ref="A3:K3"/>
    <mergeCell ref="M3:N3"/>
    <mergeCell ref="A5:A6"/>
    <mergeCell ref="B5:C5"/>
    <mergeCell ref="E5:F5"/>
    <mergeCell ref="A99:H99"/>
  </mergeCells>
  <hyperlinks>
    <hyperlink ref="H1" location="Contents!A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Charts</vt:lpstr>
      </vt:variant>
      <vt:variant>
        <vt:i4>62</vt:i4>
      </vt:variant>
    </vt:vector>
  </HeadingPairs>
  <TitlesOfParts>
    <vt:vector size="133" baseType="lpstr">
      <vt:lpstr>Contents</vt:lpstr>
      <vt:lpstr>Data 1.1</vt:lpstr>
      <vt:lpstr>Data 1.2</vt:lpstr>
      <vt:lpstr>Data 1.3</vt:lpstr>
      <vt:lpstr>Data 1.4</vt:lpstr>
      <vt:lpstr>Data 1.5</vt:lpstr>
      <vt:lpstr>Data 1.6</vt:lpstr>
      <vt:lpstr>Data 1.7</vt:lpstr>
      <vt:lpstr>Data 1.8</vt:lpstr>
      <vt:lpstr>Data 1.9</vt:lpstr>
      <vt:lpstr>Data 1.10</vt:lpstr>
      <vt:lpstr>Data 2.1</vt:lpstr>
      <vt:lpstr>Data 2.2</vt:lpstr>
      <vt:lpstr>Data 2.3</vt:lpstr>
      <vt:lpstr>Data 2.4</vt:lpstr>
      <vt:lpstr>Data 2.5</vt:lpstr>
      <vt:lpstr>Data 2.6</vt:lpstr>
      <vt:lpstr>Data 2.7</vt:lpstr>
      <vt:lpstr>Data 2.8</vt:lpstr>
      <vt:lpstr>Data 3.1</vt:lpstr>
      <vt:lpstr>Table 3.1</vt:lpstr>
      <vt:lpstr>Data 3.2</vt:lpstr>
      <vt:lpstr>Table 3.2</vt:lpstr>
      <vt:lpstr>Table 3.3</vt:lpstr>
      <vt:lpstr>Table 3.4</vt:lpstr>
      <vt:lpstr>Table 3.5</vt:lpstr>
      <vt:lpstr>Table 3.6</vt:lpstr>
      <vt:lpstr>Table 3.7</vt:lpstr>
      <vt:lpstr>Table 3.8</vt:lpstr>
      <vt:lpstr>Data 3.3</vt:lpstr>
      <vt:lpstr>Data 3.4</vt:lpstr>
      <vt:lpstr>Data 4.1</vt:lpstr>
      <vt:lpstr>Data 4.2</vt:lpstr>
      <vt:lpstr>Data 4.3a</vt:lpstr>
      <vt:lpstr>Data 4.3b</vt:lpstr>
      <vt:lpstr>Data 4.4</vt:lpstr>
      <vt:lpstr>Data 4.5</vt:lpstr>
      <vt:lpstr>Data 4.6</vt:lpstr>
      <vt:lpstr>Data 4.7</vt:lpstr>
      <vt:lpstr>Data 5.1</vt:lpstr>
      <vt:lpstr>Data 5.2</vt:lpstr>
      <vt:lpstr>Figure 5.2</vt:lpstr>
      <vt:lpstr>Data 5.3-5.4</vt:lpstr>
      <vt:lpstr>Data 5.5-5.6</vt:lpstr>
      <vt:lpstr>Data 5.7</vt:lpstr>
      <vt:lpstr>Data 5.8-5.9</vt:lpstr>
      <vt:lpstr>Data 5.8.1-5.9.1</vt:lpstr>
      <vt:lpstr>Data 5.8.2-5.9.2</vt:lpstr>
      <vt:lpstr>Data 5.10</vt:lpstr>
      <vt:lpstr>Data 5.11-1</vt:lpstr>
      <vt:lpstr>Data 5.11-2</vt:lpstr>
      <vt:lpstr>Data 5.12</vt:lpstr>
      <vt:lpstr>Figure 5.12</vt:lpstr>
      <vt:lpstr>Data 6.1</vt:lpstr>
      <vt:lpstr>Data 6.2</vt:lpstr>
      <vt:lpstr>Data 6.3</vt:lpstr>
      <vt:lpstr>Figure 6.3</vt:lpstr>
      <vt:lpstr>Data 6.4</vt:lpstr>
      <vt:lpstr>Data 6.5</vt:lpstr>
      <vt:lpstr>Data 6.6</vt:lpstr>
      <vt:lpstr>Data 6.7</vt:lpstr>
      <vt:lpstr>Data 7.1</vt:lpstr>
      <vt:lpstr>Data 7.2</vt:lpstr>
      <vt:lpstr>Data 7.3</vt:lpstr>
      <vt:lpstr>Data 8.1</vt:lpstr>
      <vt:lpstr>Data 8.2</vt:lpstr>
      <vt:lpstr>Data 8.3</vt:lpstr>
      <vt:lpstr>Data 8.4</vt:lpstr>
      <vt:lpstr>Data 8.5</vt:lpstr>
      <vt:lpstr>Data 8.6</vt:lpstr>
      <vt:lpstr>Data 8.7</vt:lpstr>
      <vt:lpstr>Figure 1.1</vt:lpstr>
      <vt:lpstr>Figure 1.2</vt:lpstr>
      <vt:lpstr>Figure 1.3</vt:lpstr>
      <vt:lpstr>Figure 1.4</vt:lpstr>
      <vt:lpstr>Figure 1.5</vt:lpstr>
      <vt:lpstr>Figure 1.6</vt:lpstr>
      <vt:lpstr>Figure 1.7</vt:lpstr>
      <vt:lpstr>Figure 1.8</vt:lpstr>
      <vt:lpstr>Figure 1.9</vt:lpstr>
      <vt:lpstr>Figure 1.10</vt:lpstr>
      <vt:lpstr>Figure 2.1</vt:lpstr>
      <vt:lpstr>Figure 2.2</vt:lpstr>
      <vt:lpstr>Figure 2.3</vt:lpstr>
      <vt:lpstr>Figure 2.4</vt:lpstr>
      <vt:lpstr>Figure 2.5</vt:lpstr>
      <vt:lpstr>Figure 2.6</vt:lpstr>
      <vt:lpstr>Figure 2.7</vt:lpstr>
      <vt:lpstr>Figure 2.8</vt:lpstr>
      <vt:lpstr>Figure 3.1</vt:lpstr>
      <vt:lpstr>Figure 3.2a</vt:lpstr>
      <vt:lpstr>Figure 3.2b</vt:lpstr>
      <vt:lpstr>Figure 3.2c</vt:lpstr>
      <vt:lpstr>Figure 3.3a</vt:lpstr>
      <vt:lpstr>Figure 3.3b</vt:lpstr>
      <vt:lpstr>Figure 3.4a</vt:lpstr>
      <vt:lpstr>Figure 3.4b</vt:lpstr>
      <vt:lpstr>Figure 4.1</vt:lpstr>
      <vt:lpstr>Figure 4.2</vt:lpstr>
      <vt:lpstr>Figure 4.3a</vt:lpstr>
      <vt:lpstr>Figure 4.3b</vt:lpstr>
      <vt:lpstr>Figure 4.4</vt:lpstr>
      <vt:lpstr>Figure 4.5a</vt:lpstr>
      <vt:lpstr>Figure 4.5b</vt:lpstr>
      <vt:lpstr>Figure 4.6</vt:lpstr>
      <vt:lpstr>Figure 4.7a</vt:lpstr>
      <vt:lpstr>Figure 4.7b</vt:lpstr>
      <vt:lpstr>Figure 5.1</vt:lpstr>
      <vt:lpstr>Figure 5.3</vt:lpstr>
      <vt:lpstr>Figure 5.4</vt:lpstr>
      <vt:lpstr>Figure 5.5</vt:lpstr>
      <vt:lpstr>Figure 5.6</vt:lpstr>
      <vt:lpstr>Figure 5.7</vt:lpstr>
      <vt:lpstr>Figure 5.8</vt:lpstr>
      <vt:lpstr>Figure 5.9</vt:lpstr>
      <vt:lpstr>Figure 5.10</vt:lpstr>
      <vt:lpstr>Figure 5.11</vt:lpstr>
      <vt:lpstr>Figure 6.1</vt:lpstr>
      <vt:lpstr>Figure 6.2</vt:lpstr>
      <vt:lpstr>Figure 6.4</vt:lpstr>
      <vt:lpstr>Figure 6.5</vt:lpstr>
      <vt:lpstr>Figure 6.6</vt:lpstr>
      <vt:lpstr>Figure 6.7</vt:lpstr>
      <vt:lpstr>Figure 7.1</vt:lpstr>
      <vt:lpstr>Figure 7.2</vt:lpstr>
      <vt:lpstr>Figure 7.3</vt:lpstr>
      <vt:lpstr>Figure 8.1</vt:lpstr>
      <vt:lpstr>Figure 8.2</vt:lpstr>
      <vt:lpstr>Figure 8.3</vt:lpstr>
      <vt:lpstr>Figure 8.4</vt:lpstr>
      <vt:lpstr>Figure 8.5</vt:lpstr>
      <vt:lpstr>Figure 8.6</vt:lpstr>
      <vt:lpstr>Figure 8.7</vt:lpstr>
    </vt:vector>
  </TitlesOfParts>
  <Company>Scottish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u443992</dc:creator>
  <cp:lastModifiedBy>u443992</cp:lastModifiedBy>
  <dcterms:created xsi:type="dcterms:W3CDTF">2019-08-08T07:56:09Z</dcterms:created>
  <dcterms:modified xsi:type="dcterms:W3CDTF">2019-08-13T08:02:56Z</dcterms:modified>
</cp:coreProperties>
</file>